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waiianelectric.net\heco\Files\_TEMP_to_file_after30days\Integrated Grid Planning\FAWG 8-31-20\"/>
    </mc:Choice>
  </mc:AlternateContent>
  <xr:revisionPtr revIDLastSave="0" documentId="13_ncr:1_{8180D91A-8505-4803-91EC-D9ABB4A94A6F}" xr6:coauthVersionLast="44" xr6:coauthVersionMax="45" xr10:uidLastSave="{00000000-0000-0000-0000-000000000000}"/>
  <bookViews>
    <workbookView xWindow="900" yWindow="1035" windowWidth="21705" windowHeight="13260" tabRatio="728" firstSheet="6" activeTab="10" xr2:uid="{79AFEA1E-C6FA-44ED-B4A8-190A5EFF3499}"/>
  </bookViews>
  <sheets>
    <sheet name="Slide 9 graph data" sheetId="1" r:id="rId1"/>
    <sheet name="Slide 9 by Layers" sheetId="7" r:id="rId2"/>
    <sheet name="Slide 10 graph data" sheetId="2" r:id="rId3"/>
    <sheet name="Slide 10 by layer" sheetId="8" r:id="rId4"/>
    <sheet name="Slide 11 graph data" sheetId="3" r:id="rId5"/>
    <sheet name="Slide 11 by layer" sheetId="9" r:id="rId6"/>
    <sheet name="Slide 12 graph data" sheetId="4" r:id="rId7"/>
    <sheet name="Slide 12 by layer" sheetId="10" r:id="rId8"/>
    <sheet name="Slide 13 graph data" sheetId="5" r:id="rId9"/>
    <sheet name="Slide 13 by Layers" sheetId="11" r:id="rId10"/>
    <sheet name="Slide 14 graph data" sheetId="6" r:id="rId11"/>
    <sheet name="Slide 14 by lay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8" l="1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32" i="8"/>
  <c r="C40" i="7" l="1"/>
  <c r="H40" i="7"/>
  <c r="J6" i="7"/>
  <c r="H42" i="7" l="1"/>
  <c r="H43" i="7"/>
  <c r="H44" i="7"/>
  <c r="H46" i="7"/>
  <c r="H47" i="7"/>
  <c r="H48" i="7"/>
  <c r="H50" i="7"/>
  <c r="H51" i="7"/>
  <c r="H52" i="7"/>
  <c r="H54" i="7"/>
  <c r="H55" i="7"/>
  <c r="H56" i="7"/>
  <c r="H58" i="7"/>
  <c r="H59" i="7"/>
  <c r="H60" i="7"/>
  <c r="H62" i="7"/>
  <c r="H64" i="7"/>
  <c r="H66" i="7"/>
  <c r="H67" i="7"/>
  <c r="H68" i="7"/>
  <c r="H70" i="7"/>
  <c r="H71" i="7"/>
  <c r="H63" i="7" l="1"/>
  <c r="H69" i="7"/>
  <c r="H61" i="7"/>
  <c r="H53" i="7"/>
  <c r="H57" i="7"/>
  <c r="H45" i="7"/>
  <c r="H65" i="7"/>
  <c r="H49" i="7"/>
  <c r="H63" i="12" l="1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I32" i="12" s="1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H44" i="11"/>
  <c r="H71" i="11"/>
  <c r="H70" i="11"/>
  <c r="I71" i="11" s="1"/>
  <c r="H69" i="11"/>
  <c r="H68" i="11"/>
  <c r="H67" i="11"/>
  <c r="H66" i="11"/>
  <c r="I67" i="11" s="1"/>
  <c r="H65" i="11"/>
  <c r="H64" i="11"/>
  <c r="H63" i="11"/>
  <c r="H62" i="11"/>
  <c r="I63" i="11" s="1"/>
  <c r="H61" i="11"/>
  <c r="H60" i="11"/>
  <c r="H59" i="11"/>
  <c r="H58" i="11"/>
  <c r="I59" i="11" s="1"/>
  <c r="H57" i="11"/>
  <c r="H56" i="11"/>
  <c r="H55" i="11"/>
  <c r="H54" i="11"/>
  <c r="I55" i="11" s="1"/>
  <c r="H53" i="11"/>
  <c r="H52" i="11"/>
  <c r="H51" i="11"/>
  <c r="H50" i="11"/>
  <c r="I51" i="11" s="1"/>
  <c r="H49" i="11"/>
  <c r="H48" i="11"/>
  <c r="H47" i="11"/>
  <c r="H46" i="11"/>
  <c r="I47" i="11" s="1"/>
  <c r="H45" i="11"/>
  <c r="H43" i="11"/>
  <c r="H42" i="11"/>
  <c r="H41" i="11"/>
  <c r="H40" i="11"/>
  <c r="I41" i="11" s="1"/>
  <c r="H39" i="11"/>
  <c r="H38" i="11"/>
  <c r="I39" i="11" s="1"/>
  <c r="H37" i="11"/>
  <c r="H36" i="11"/>
  <c r="I37" i="11" s="1"/>
  <c r="H35" i="11"/>
  <c r="H34" i="11"/>
  <c r="I35" i="11" s="1"/>
  <c r="H33" i="11"/>
  <c r="H32" i="11"/>
  <c r="I33" i="11" s="1"/>
  <c r="H31" i="11"/>
  <c r="H30" i="11"/>
  <c r="I31" i="11" s="1"/>
  <c r="H29" i="11"/>
  <c r="H28" i="11"/>
  <c r="I29" i="11" s="1"/>
  <c r="H27" i="11"/>
  <c r="H26" i="11"/>
  <c r="I27" i="11" s="1"/>
  <c r="H25" i="11"/>
  <c r="H24" i="11"/>
  <c r="I25" i="11" s="1"/>
  <c r="H23" i="11"/>
  <c r="H22" i="11"/>
  <c r="I23" i="11" s="1"/>
  <c r="H21" i="11"/>
  <c r="H20" i="11"/>
  <c r="I21" i="11" s="1"/>
  <c r="H19" i="11"/>
  <c r="H18" i="11"/>
  <c r="I19" i="11" s="1"/>
  <c r="H17" i="11"/>
  <c r="H16" i="11"/>
  <c r="I17" i="11" s="1"/>
  <c r="H15" i="11"/>
  <c r="H14" i="11"/>
  <c r="I15" i="11" s="1"/>
  <c r="H13" i="11"/>
  <c r="H12" i="11"/>
  <c r="I13" i="11" s="1"/>
  <c r="H11" i="11"/>
  <c r="H10" i="11"/>
  <c r="I11" i="11" s="1"/>
  <c r="H9" i="11"/>
  <c r="H8" i="11"/>
  <c r="I9" i="11" s="1"/>
  <c r="I7" i="11"/>
  <c r="H7" i="11"/>
  <c r="H6" i="11"/>
  <c r="H63" i="10"/>
  <c r="I63" i="10" s="1"/>
  <c r="H62" i="10"/>
  <c r="I62" i="10" s="1"/>
  <c r="H61" i="10"/>
  <c r="I61" i="10" s="1"/>
  <c r="H60" i="10"/>
  <c r="I60" i="10" s="1"/>
  <c r="H59" i="10"/>
  <c r="I59" i="10" s="1"/>
  <c r="H58" i="10"/>
  <c r="I58" i="10" s="1"/>
  <c r="H57" i="10"/>
  <c r="I57" i="10" s="1"/>
  <c r="H56" i="10"/>
  <c r="I56" i="10" s="1"/>
  <c r="H55" i="10"/>
  <c r="I55" i="10" s="1"/>
  <c r="H54" i="10"/>
  <c r="I54" i="10" s="1"/>
  <c r="H53" i="10"/>
  <c r="I53" i="10" s="1"/>
  <c r="H52" i="10"/>
  <c r="I52" i="10" s="1"/>
  <c r="H51" i="10"/>
  <c r="I51" i="10" s="1"/>
  <c r="H50" i="10"/>
  <c r="I50" i="10" s="1"/>
  <c r="H49" i="10"/>
  <c r="I49" i="10" s="1"/>
  <c r="H48" i="10"/>
  <c r="I48" i="10" s="1"/>
  <c r="H47" i="10"/>
  <c r="I47" i="10" s="1"/>
  <c r="H46" i="10"/>
  <c r="I46" i="10" s="1"/>
  <c r="H45" i="10"/>
  <c r="I45" i="10" s="1"/>
  <c r="H44" i="10"/>
  <c r="I44" i="10" s="1"/>
  <c r="H43" i="10"/>
  <c r="I43" i="10" s="1"/>
  <c r="H42" i="10"/>
  <c r="I42" i="10" s="1"/>
  <c r="H41" i="10"/>
  <c r="I41" i="10" s="1"/>
  <c r="H40" i="10"/>
  <c r="I40" i="10" s="1"/>
  <c r="H39" i="10"/>
  <c r="I39" i="10" s="1"/>
  <c r="H38" i="10"/>
  <c r="I38" i="10" s="1"/>
  <c r="H37" i="10"/>
  <c r="I37" i="10" s="1"/>
  <c r="H36" i="10"/>
  <c r="I36" i="10" s="1"/>
  <c r="H35" i="10"/>
  <c r="I35" i="10" s="1"/>
  <c r="H34" i="10"/>
  <c r="I34" i="10" s="1"/>
  <c r="H33" i="10"/>
  <c r="I33" i="10" s="1"/>
  <c r="H32" i="10"/>
  <c r="I32" i="10" s="1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H71" i="9"/>
  <c r="I71" i="9" s="1"/>
  <c r="H70" i="9"/>
  <c r="I70" i="9" s="1"/>
  <c r="H69" i="9"/>
  <c r="I69" i="9" s="1"/>
  <c r="H68" i="9"/>
  <c r="I68" i="9" s="1"/>
  <c r="H67" i="9"/>
  <c r="I67" i="9" s="1"/>
  <c r="H66" i="9"/>
  <c r="I66" i="9" s="1"/>
  <c r="H65" i="9"/>
  <c r="I65" i="9" s="1"/>
  <c r="H64" i="9"/>
  <c r="I64" i="9" s="1"/>
  <c r="H63" i="9"/>
  <c r="I63" i="9" s="1"/>
  <c r="H62" i="9"/>
  <c r="I62" i="9" s="1"/>
  <c r="H61" i="9"/>
  <c r="I61" i="9" s="1"/>
  <c r="H60" i="9"/>
  <c r="I60" i="9" s="1"/>
  <c r="H59" i="9"/>
  <c r="I59" i="9" s="1"/>
  <c r="H58" i="9"/>
  <c r="I58" i="9" s="1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H41" i="9"/>
  <c r="I41" i="9" s="1"/>
  <c r="H40" i="9"/>
  <c r="I40" i="9" s="1"/>
  <c r="I39" i="9"/>
  <c r="H39" i="9"/>
  <c r="I38" i="9"/>
  <c r="H38" i="9"/>
  <c r="I37" i="9"/>
  <c r="H37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H11" i="9"/>
  <c r="H63" i="8"/>
  <c r="H62" i="8"/>
  <c r="I62" i="8" s="1"/>
  <c r="H61" i="8"/>
  <c r="H60" i="8"/>
  <c r="H59" i="8"/>
  <c r="H58" i="8"/>
  <c r="H57" i="8"/>
  <c r="H56" i="8"/>
  <c r="H55" i="8"/>
  <c r="H54" i="8"/>
  <c r="I54" i="8" s="1"/>
  <c r="H53" i="8"/>
  <c r="H52" i="8"/>
  <c r="H51" i="8"/>
  <c r="H50" i="8"/>
  <c r="I50" i="8" s="1"/>
  <c r="H49" i="8"/>
  <c r="H48" i="8"/>
  <c r="H47" i="8"/>
  <c r="H46" i="8"/>
  <c r="I46" i="8" s="1"/>
  <c r="H45" i="8"/>
  <c r="H44" i="8"/>
  <c r="H43" i="8"/>
  <c r="H42" i="8"/>
  <c r="I42" i="8" s="1"/>
  <c r="H41" i="8"/>
  <c r="H40" i="8"/>
  <c r="H39" i="8"/>
  <c r="H38" i="8"/>
  <c r="I38" i="8" s="1"/>
  <c r="H37" i="8"/>
  <c r="H36" i="8"/>
  <c r="H35" i="8"/>
  <c r="H34" i="8"/>
  <c r="I34" i="8" s="1"/>
  <c r="H33" i="8"/>
  <c r="H32" i="8"/>
  <c r="I32" i="8" s="1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71" i="7"/>
  <c r="I68" i="7"/>
  <c r="I64" i="7"/>
  <c r="I63" i="7"/>
  <c r="I60" i="7"/>
  <c r="I59" i="7"/>
  <c r="I56" i="7"/>
  <c r="I55" i="7"/>
  <c r="I52" i="7"/>
  <c r="I51" i="7"/>
  <c r="I48" i="7"/>
  <c r="I47" i="7"/>
  <c r="I44" i="7"/>
  <c r="I43" i="7"/>
  <c r="I40" i="7"/>
  <c r="H39" i="7"/>
  <c r="I39" i="7" s="1"/>
  <c r="H38" i="7"/>
  <c r="I38" i="7" s="1"/>
  <c r="H37" i="7"/>
  <c r="I37" i="7" s="1"/>
  <c r="H36" i="7"/>
  <c r="I36" i="7" s="1"/>
  <c r="H35" i="7"/>
  <c r="I35" i="7" s="1"/>
  <c r="H34" i="7"/>
  <c r="I34" i="7" s="1"/>
  <c r="H33" i="7"/>
  <c r="I33" i="7" s="1"/>
  <c r="H32" i="7"/>
  <c r="I32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9" i="7"/>
  <c r="I9" i="7" s="1"/>
  <c r="H8" i="7"/>
  <c r="I8" i="7" s="1"/>
  <c r="H7" i="7"/>
  <c r="I7" i="7" s="1"/>
  <c r="H6" i="7"/>
  <c r="I42" i="9" l="1"/>
  <c r="I63" i="12"/>
  <c r="I35" i="12"/>
  <c r="I39" i="12"/>
  <c r="I43" i="12"/>
  <c r="I47" i="12"/>
  <c r="I51" i="12"/>
  <c r="I55" i="12"/>
  <c r="I36" i="12"/>
  <c r="I40" i="12"/>
  <c r="I44" i="12"/>
  <c r="I48" i="12"/>
  <c r="I52" i="12"/>
  <c r="I56" i="12"/>
  <c r="I60" i="12"/>
  <c r="I45" i="11"/>
  <c r="I43" i="11"/>
  <c r="I49" i="11"/>
  <c r="I53" i="11"/>
  <c r="I57" i="11"/>
  <c r="I61" i="11"/>
  <c r="I65" i="11"/>
  <c r="I69" i="11"/>
  <c r="I48" i="11"/>
  <c r="I35" i="8"/>
  <c r="I43" i="8"/>
  <c r="I51" i="8"/>
  <c r="I59" i="8"/>
  <c r="I39" i="8"/>
  <c r="I47" i="8"/>
  <c r="I55" i="8"/>
  <c r="I63" i="8"/>
  <c r="I37" i="12"/>
  <c r="I45" i="12"/>
  <c r="I53" i="12"/>
  <c r="I61" i="12"/>
  <c r="I34" i="12"/>
  <c r="I38" i="12"/>
  <c r="I42" i="12"/>
  <c r="I46" i="12"/>
  <c r="I50" i="12"/>
  <c r="I54" i="12"/>
  <c r="I58" i="12"/>
  <c r="I62" i="12"/>
  <c r="I33" i="12"/>
  <c r="I41" i="12"/>
  <c r="I49" i="12"/>
  <c r="I57" i="12"/>
  <c r="I59" i="12"/>
  <c r="I8" i="11"/>
  <c r="I10" i="11"/>
  <c r="I12" i="11"/>
  <c r="I14" i="11"/>
  <c r="I16" i="11"/>
  <c r="I18" i="11"/>
  <c r="I20" i="11"/>
  <c r="I22" i="11"/>
  <c r="I24" i="11"/>
  <c r="I26" i="11"/>
  <c r="I28" i="11"/>
  <c r="I30" i="11"/>
  <c r="I32" i="11"/>
  <c r="I34" i="11"/>
  <c r="I36" i="11"/>
  <c r="I38" i="11"/>
  <c r="I40" i="11"/>
  <c r="I42" i="11"/>
  <c r="I44" i="11"/>
  <c r="I46" i="11"/>
  <c r="I50" i="11"/>
  <c r="I52" i="11"/>
  <c r="I54" i="11"/>
  <c r="I56" i="11"/>
  <c r="I58" i="11"/>
  <c r="I60" i="11"/>
  <c r="I62" i="11"/>
  <c r="I64" i="11"/>
  <c r="I66" i="11"/>
  <c r="I68" i="11"/>
  <c r="I70" i="11"/>
  <c r="I44" i="8"/>
  <c r="I52" i="8"/>
  <c r="I60" i="8"/>
  <c r="I33" i="8"/>
  <c r="I37" i="8"/>
  <c r="I41" i="8"/>
  <c r="I45" i="8"/>
  <c r="I49" i="8"/>
  <c r="I53" i="8"/>
  <c r="I57" i="8"/>
  <c r="I61" i="8"/>
  <c r="I36" i="8"/>
  <c r="I40" i="8"/>
  <c r="I48" i="8"/>
  <c r="I56" i="8"/>
  <c r="I58" i="8"/>
  <c r="I45" i="7"/>
  <c r="I49" i="7"/>
  <c r="I53" i="7"/>
  <c r="I57" i="7"/>
  <c r="I61" i="7"/>
  <c r="I65" i="7"/>
  <c r="I69" i="7"/>
  <c r="I46" i="7"/>
  <c r="I50" i="7"/>
  <c r="I54" i="7"/>
  <c r="I58" i="7"/>
  <c r="I62" i="7"/>
  <c r="I66" i="7"/>
  <c r="I70" i="7"/>
  <c r="I67" i="7"/>
  <c r="F34" i="6" l="1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5" i="6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4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7" i="5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33" i="4"/>
  <c r="F32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7" i="4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4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11" i="3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33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6" i="2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4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7" i="1"/>
  <c r="H41" i="7"/>
  <c r="I41" i="7" s="1"/>
  <c r="I42" i="7" l="1"/>
</calcChain>
</file>

<file path=xl/sharedStrings.xml><?xml version="1.0" encoding="utf-8"?>
<sst xmlns="http://schemas.openxmlformats.org/spreadsheetml/2006/main" count="102" uniqueCount="28">
  <si>
    <t>Year</t>
  </si>
  <si>
    <t>Recorded</t>
  </si>
  <si>
    <t>IGP Mar 2020</t>
  </si>
  <si>
    <t>IGP Jul 2020</t>
  </si>
  <si>
    <t>% YOY Chg</t>
  </si>
  <si>
    <t>YOY Chg</t>
  </si>
  <si>
    <t>Maui IGP 2020 Sales Forecast (GWh Sales)</t>
  </si>
  <si>
    <t>IGP Jul 2020 % YOY Chg</t>
  </si>
  <si>
    <t>Maui IGP 2020 Peak Forecast (Net MW)</t>
  </si>
  <si>
    <t>Molokai IGP 2020 Sales Forecast (GWh Sales)</t>
  </si>
  <si>
    <t>Molokai IGP 2020 Peak Forecast (Gross MW)</t>
  </si>
  <si>
    <t>Lanai IGP 2020 Sales Forecast (GWh Sales)</t>
  </si>
  <si>
    <t>Lanai IGP 2020 Sales Forecast By Layer (GWh Sales)</t>
  </si>
  <si>
    <t>Maui IGP 2020 Sales Forecast By Layer (GWh Sales)</t>
  </si>
  <si>
    <t>Underlying</t>
  </si>
  <si>
    <t>DER/BESS</t>
  </si>
  <si>
    <t>EE</t>
  </si>
  <si>
    <t>EV</t>
  </si>
  <si>
    <t>eBus</t>
  </si>
  <si>
    <t>Customer Level Sales Forecast</t>
  </si>
  <si>
    <t>Fct % YOY Chg</t>
  </si>
  <si>
    <t>Maui IGP 2020 Peak Forecast By Layer (Net MW)</t>
  </si>
  <si>
    <t>Actual</t>
  </si>
  <si>
    <t>Ebus</t>
  </si>
  <si>
    <t>Peak Forecast</t>
  </si>
  <si>
    <t>Molokai IGP 2020 Sales Forecast By Layer (GWh Sales)</t>
  </si>
  <si>
    <t>Molokai IGP 2020 Peak Forecast By Layer (Gross MW)</t>
  </si>
  <si>
    <t>Lanai IGP 2020 Peak Forecast By Layer (Gross 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</si>
</sst>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_);\(#,##0.0\)"/>
    <numFmt numFmtId="165" formatCode="0_)"/>
    <numFmt numFmtId="166" formatCode="0.0%"/>
    <numFmt numFmtId="167" formatCode="#,##0.0"/>
    <numFmt numFmtId="168" formatCode="_(* #,##0_);_(* \(#,##0\);_(* &quot;-&quot;??_);_(@_)"/>
    <numFmt numFmtId="169" formatCode="_(* #,##0.0_);_(* \(#,##0.0\);_(* &quot;-&quot;??_);_(@_)"/>
    <numFmt numFmtId="170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164" fontId="4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0" fillId="0" borderId="0" xfId="0" applyFont="1"/>
    <xf numFmtId="0" fontId="5" fillId="0" borderId="0" xfId="1" applyFont="1" applyAlignment="1">
      <alignment wrapText="1"/>
    </xf>
    <xf numFmtId="165" fontId="6" fillId="0" borderId="0" xfId="2" applyNumberFormat="1" applyFont="1" applyBorder="1" applyAlignment="1" applyProtection="1"/>
    <xf numFmtId="3" fontId="0" fillId="0" borderId="0" xfId="1" applyNumberFormat="1" applyFont="1"/>
    <xf numFmtId="0" fontId="0" fillId="0" borderId="0" xfId="1" applyFont="1"/>
    <xf numFmtId="166" fontId="0" fillId="0" borderId="0" xfId="3" applyNumberFormat="1" applyFont="1"/>
    <xf numFmtId="165" fontId="6" fillId="0" borderId="0" xfId="1" applyNumberFormat="1" applyFont="1" applyBorder="1" applyAlignment="1" applyProtection="1"/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1" applyFont="1" applyFill="1" applyBorder="1"/>
    <xf numFmtId="165" fontId="6" fillId="0" borderId="0" xfId="2" applyNumberFormat="1" applyFont="1" applyFill="1" applyBorder="1" applyAlignment="1" applyProtection="1"/>
    <xf numFmtId="3" fontId="0" fillId="0" borderId="0" xfId="1" applyNumberFormat="1" applyFont="1" applyFill="1" applyBorder="1"/>
    <xf numFmtId="9" fontId="0" fillId="0" borderId="0" xfId="1" applyNumberFormat="1" applyFont="1" applyFill="1" applyBorder="1"/>
    <xf numFmtId="165" fontId="6" fillId="0" borderId="0" xfId="1" applyNumberFormat="1" applyFont="1" applyFill="1" applyBorder="1" applyAlignment="1" applyProtection="1"/>
    <xf numFmtId="0" fontId="5" fillId="0" borderId="0" xfId="1" applyFont="1" applyFill="1" applyBorder="1"/>
    <xf numFmtId="0" fontId="5" fillId="0" borderId="0" xfId="4" applyFont="1" applyFill="1" applyBorder="1"/>
    <xf numFmtId="0" fontId="5" fillId="0" borderId="0" xfId="1" applyFont="1" applyFill="1" applyBorder="1" applyAlignment="1">
      <alignment wrapText="1"/>
    </xf>
    <xf numFmtId="0" fontId="5" fillId="0" borderId="0" xfId="4" applyFont="1" applyFill="1" applyBorder="1" applyAlignment="1">
      <alignment wrapText="1"/>
    </xf>
    <xf numFmtId="0" fontId="2" fillId="0" borderId="0" xfId="0" applyFont="1" applyFill="1"/>
    <xf numFmtId="0" fontId="0" fillId="0" borderId="0" xfId="0" applyFont="1" applyFill="1"/>
    <xf numFmtId="0" fontId="0" fillId="0" borderId="0" xfId="1" applyFont="1" applyFill="1"/>
    <xf numFmtId="0" fontId="5" fillId="0" borderId="0" xfId="1" applyFont="1" applyFill="1" applyAlignment="1">
      <alignment wrapText="1"/>
    </xf>
    <xf numFmtId="3" fontId="0" fillId="0" borderId="0" xfId="1" applyNumberFormat="1" applyFont="1" applyFill="1"/>
    <xf numFmtId="4" fontId="0" fillId="0" borderId="0" xfId="1" applyNumberFormat="1" applyFont="1" applyFill="1" applyBorder="1"/>
    <xf numFmtId="166" fontId="0" fillId="0" borderId="0" xfId="3" applyNumberFormat="1" applyFont="1" applyFill="1"/>
    <xf numFmtId="167" fontId="0" fillId="0" borderId="0" xfId="1" applyNumberFormat="1" applyFont="1" applyFill="1"/>
    <xf numFmtId="0" fontId="5" fillId="0" borderId="0" xfId="1" applyFont="1" applyFill="1"/>
    <xf numFmtId="167" fontId="0" fillId="0" borderId="0" xfId="1" applyNumberFormat="1" applyFont="1" applyFill="1" applyBorder="1"/>
    <xf numFmtId="165" fontId="4" fillId="0" borderId="0" xfId="2" applyNumberFormat="1"/>
    <xf numFmtId="3" fontId="7" fillId="0" borderId="0" xfId="1" applyNumberFormat="1" applyFont="1"/>
    <xf numFmtId="0" fontId="7" fillId="0" borderId="0" xfId="1" applyFont="1"/>
    <xf numFmtId="166" fontId="7" fillId="0" borderId="0" xfId="3" applyNumberFormat="1" applyFont="1"/>
    <xf numFmtId="165" fontId="4" fillId="0" borderId="0" xfId="1" applyNumberFormat="1" applyFont="1"/>
    <xf numFmtId="165" fontId="4" fillId="0" borderId="1" xfId="1" applyNumberFormat="1" applyFont="1" applyBorder="1"/>
    <xf numFmtId="0" fontId="7" fillId="0" borderId="0" xfId="0" applyFont="1"/>
    <xf numFmtId="0" fontId="8" fillId="0" borderId="0" xfId="9"/>
    <xf numFmtId="0" fontId="5" fillId="0" borderId="0" xfId="0" applyFont="1" applyAlignment="1">
      <alignment horizontal="center"/>
    </xf>
    <xf numFmtId="169" fontId="5" fillId="0" borderId="0" xfId="7" applyNumberFormat="1" applyFont="1" applyAlignment="1">
      <alignment horizontal="center"/>
    </xf>
    <xf numFmtId="168" fontId="5" fillId="0" borderId="0" xfId="7" applyNumberFormat="1" applyFont="1" applyAlignment="1">
      <alignment horizontal="center"/>
    </xf>
    <xf numFmtId="0" fontId="7" fillId="0" borderId="0" xfId="0" applyFont="1" applyAlignment="1">
      <alignment wrapText="1"/>
    </xf>
    <xf numFmtId="169" fontId="7" fillId="0" borderId="0" xfId="7" applyNumberFormat="1" applyFont="1" applyAlignment="1">
      <alignment horizontal="right"/>
    </xf>
    <xf numFmtId="169" fontId="7" fillId="0" borderId="0" xfId="0" applyNumberFormat="1" applyFont="1"/>
    <xf numFmtId="166" fontId="7" fillId="0" borderId="0" xfId="8" applyNumberFormat="1" applyFont="1"/>
    <xf numFmtId="169" fontId="7" fillId="0" borderId="1" xfId="7" applyNumberFormat="1" applyFont="1" applyBorder="1" applyAlignment="1">
      <alignment horizontal="right"/>
    </xf>
    <xf numFmtId="166" fontId="7" fillId="0" borderId="1" xfId="8" applyNumberFormat="1" applyFont="1" applyBorder="1"/>
    <xf numFmtId="0" fontId="9" fillId="0" borderId="0" xfId="0" applyFont="1" applyAlignment="1">
      <alignment wrapText="1"/>
    </xf>
    <xf numFmtId="166" fontId="7" fillId="0" borderId="0" xfId="8" applyNumberFormat="1" applyFont="1" applyAlignment="1">
      <alignment horizontal="right"/>
    </xf>
    <xf numFmtId="166" fontId="7" fillId="0" borderId="0" xfId="0" applyNumberFormat="1" applyFont="1"/>
    <xf numFmtId="165" fontId="4" fillId="0" borderId="1" xfId="2" applyNumberFormat="1" applyBorder="1"/>
    <xf numFmtId="166" fontId="7" fillId="0" borderId="1" xfId="8" applyNumberFormat="1" applyFont="1" applyBorder="1" applyAlignment="1">
      <alignment horizontal="right"/>
    </xf>
    <xf numFmtId="169" fontId="0" fillId="0" borderId="0" xfId="7" applyNumberFormat="1" applyFont="1"/>
    <xf numFmtId="43" fontId="0" fillId="0" borderId="0" xfId="7" applyFont="1"/>
    <xf numFmtId="169" fontId="5" fillId="0" borderId="0" xfId="7" applyNumberFormat="1" applyFont="1" applyAlignment="1">
      <alignment wrapText="1"/>
    </xf>
    <xf numFmtId="43" fontId="9" fillId="0" borderId="0" xfId="7" applyFont="1" applyAlignment="1">
      <alignment wrapText="1"/>
    </xf>
    <xf numFmtId="169" fontId="7" fillId="0" borderId="0" xfId="7" applyNumberFormat="1" applyFont="1"/>
    <xf numFmtId="166" fontId="10" fillId="0" borderId="0" xfId="8" applyNumberFormat="1" applyFont="1"/>
    <xf numFmtId="169" fontId="7" fillId="0" borderId="1" xfId="7" applyNumberFormat="1" applyFont="1" applyBorder="1"/>
    <xf numFmtId="169" fontId="7" fillId="0" borderId="0" xfId="7" applyNumberFormat="1" applyFont="1" applyFill="1" applyAlignment="1">
      <alignment horizontal="right"/>
    </xf>
    <xf numFmtId="167" fontId="0" fillId="0" borderId="0" xfId="1" applyNumberFormat="1" applyFont="1"/>
    <xf numFmtId="0" fontId="0" fillId="0" borderId="0" xfId="0" applyFont="1" applyAlignment="1">
      <alignment wrapText="1"/>
    </xf>
    <xf numFmtId="43" fontId="0" fillId="0" borderId="0" xfId="7" applyFont="1" applyAlignment="1">
      <alignment wrapText="1"/>
    </xf>
    <xf numFmtId="165" fontId="6" fillId="0" borderId="0" xfId="2" applyNumberFormat="1" applyFont="1"/>
    <xf numFmtId="168" fontId="0" fillId="0" borderId="0" xfId="7" applyNumberFormat="1" applyFont="1"/>
    <xf numFmtId="168" fontId="0" fillId="0" borderId="0" xfId="7" applyNumberFormat="1" applyFont="1" applyAlignment="1">
      <alignment horizontal="right"/>
    </xf>
    <xf numFmtId="9" fontId="0" fillId="0" borderId="0" xfId="8" applyFont="1"/>
    <xf numFmtId="165" fontId="6" fillId="0" borderId="0" xfId="1" applyNumberFormat="1" applyFont="1"/>
    <xf numFmtId="165" fontId="6" fillId="0" borderId="1" xfId="1" applyNumberFormat="1" applyFont="1" applyBorder="1"/>
    <xf numFmtId="168" fontId="0" fillId="0" borderId="1" xfId="7" applyNumberFormat="1" applyFont="1" applyBorder="1"/>
    <xf numFmtId="168" fontId="0" fillId="0" borderId="1" xfId="7" applyNumberFormat="1" applyFont="1" applyBorder="1" applyAlignment="1">
      <alignment horizontal="right"/>
    </xf>
    <xf numFmtId="9" fontId="0" fillId="0" borderId="1" xfId="8" applyFont="1" applyBorder="1"/>
    <xf numFmtId="168" fontId="0" fillId="0" borderId="0" xfId="7" applyNumberFormat="1" applyFont="1" applyFill="1"/>
    <xf numFmtId="169" fontId="7" fillId="0" borderId="0" xfId="7" applyNumberFormat="1" applyFont="1" applyFill="1"/>
    <xf numFmtId="170" fontId="7" fillId="0" borderId="0" xfId="0" applyNumberFormat="1" applyFont="1"/>
    <xf numFmtId="166" fontId="7" fillId="0" borderId="0" xfId="8" applyNumberFormat="1" applyFont="1" applyFill="1"/>
    <xf numFmtId="0" fontId="2" fillId="0" borderId="0" xfId="0" quotePrefix="1" applyFont="1" applyFill="1" applyBorder="1" applyAlignment="1">
      <alignment horizontal="left"/>
    </xf>
  </cellXfs>
  <cellStyles count="10">
    <cellStyle name="Comma" xfId="7" builtinId="3"/>
    <cellStyle name="Comma 2" xfId="5" xr:uid="{2EFDC416-6C73-495A-AA1A-2F6ABA8EDB13}"/>
    <cellStyle name="Hyperlink" xfId="9" builtinId="8"/>
    <cellStyle name="Normal" xfId="0" builtinId="0"/>
    <cellStyle name="Normal 2" xfId="1" xr:uid="{1AE4B318-1B27-466D-87CA-94B94F1EB771}"/>
    <cellStyle name="Normal 3" xfId="4" xr:uid="{45B46EAD-6D9A-4CA7-AA2F-FA433665883B}"/>
    <cellStyle name="Normal_ppkgrwMay09" xfId="2" xr:uid="{79F5A052-5BFF-4D51-8090-2F68FD416144}"/>
    <cellStyle name="Percent" xfId="8" builtinId="5"/>
    <cellStyle name="Percent 2" xfId="3" xr:uid="{D0FD9B4C-0383-4C21-B1AC-6CE4BB29A19B}"/>
    <cellStyle name="Percent 3" xfId="6" xr:uid="{0D3F0384-77EE-4B5D-9D9D-C3B58FD181D6}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9ACF0-715A-4E50-A6B4-49FD147A9C62}">
  <sheetPr>
    <tabColor theme="4" tint="0.39997558519241921"/>
  </sheetPr>
  <dimension ref="A1:F71"/>
  <sheetViews>
    <sheetView workbookViewId="0"/>
  </sheetViews>
  <sheetFormatPr defaultColWidth="8.85546875" defaultRowHeight="15" x14ac:dyDescent="0.25"/>
  <cols>
    <col min="1" max="1" width="8.85546875" style="2"/>
    <col min="2" max="2" width="10.85546875" style="2" customWidth="1"/>
    <col min="3" max="4" width="12.28515625" style="2" customWidth="1"/>
    <col min="5" max="5" width="12.85546875" style="2" customWidth="1"/>
    <col min="6" max="6" width="15.85546875" style="2" bestFit="1" customWidth="1"/>
    <col min="7" max="16384" width="8.85546875" style="2"/>
  </cols>
  <sheetData>
    <row r="1" spans="1:6" x14ac:dyDescent="0.25">
      <c r="A1" s="1" t="s">
        <v>6</v>
      </c>
    </row>
    <row r="3" spans="1:6" ht="30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7</v>
      </c>
    </row>
    <row r="4" spans="1:6" x14ac:dyDescent="0.25">
      <c r="A4" s="4">
        <v>1983</v>
      </c>
      <c r="B4" s="5"/>
      <c r="C4" s="5"/>
      <c r="D4" s="5"/>
      <c r="E4" s="6"/>
      <c r="F4" s="6"/>
    </row>
    <row r="5" spans="1:6" x14ac:dyDescent="0.25">
      <c r="A5" s="4">
        <v>1984</v>
      </c>
      <c r="B5" s="5"/>
      <c r="C5" s="5"/>
      <c r="D5" s="5"/>
      <c r="E5" s="7"/>
      <c r="F5" s="6"/>
    </row>
    <row r="6" spans="1:6" x14ac:dyDescent="0.25">
      <c r="A6" s="4">
        <v>1985</v>
      </c>
      <c r="B6" s="5">
        <v>532.55700000000002</v>
      </c>
      <c r="C6" s="5"/>
      <c r="D6" s="5"/>
      <c r="E6" s="7"/>
      <c r="F6" s="6"/>
    </row>
    <row r="7" spans="1:6" x14ac:dyDescent="0.25">
      <c r="A7" s="4">
        <v>1986</v>
      </c>
      <c r="B7" s="5">
        <v>577.59699999999998</v>
      </c>
      <c r="C7" s="5"/>
      <c r="D7" s="5"/>
      <c r="E7" s="7">
        <f>B7/B6-1</f>
        <v>8.4573106728481617E-2</v>
      </c>
      <c r="F7" s="6"/>
    </row>
    <row r="8" spans="1:6" x14ac:dyDescent="0.25">
      <c r="A8" s="4">
        <v>1987</v>
      </c>
      <c r="B8" s="5">
        <v>619.63300000000004</v>
      </c>
      <c r="C8" s="5"/>
      <c r="D8" s="5"/>
      <c r="E8" s="7">
        <f t="shared" ref="E8:E40" si="0">B8/B7-1</f>
        <v>7.2777386309139436E-2</v>
      </c>
      <c r="F8" s="6"/>
    </row>
    <row r="9" spans="1:6" x14ac:dyDescent="0.25">
      <c r="A9" s="4">
        <v>1988</v>
      </c>
      <c r="B9" s="5">
        <v>665.18499999999995</v>
      </c>
      <c r="C9" s="5"/>
      <c r="D9" s="5"/>
      <c r="E9" s="7">
        <f t="shared" si="0"/>
        <v>7.3514483573340783E-2</v>
      </c>
      <c r="F9" s="6"/>
    </row>
    <row r="10" spans="1:6" x14ac:dyDescent="0.25">
      <c r="A10" s="4">
        <v>1989</v>
      </c>
      <c r="B10" s="5">
        <v>692.83600000000001</v>
      </c>
      <c r="C10" s="5"/>
      <c r="D10" s="5"/>
      <c r="E10" s="7">
        <f t="shared" si="0"/>
        <v>4.1568886851026443E-2</v>
      </c>
      <c r="F10" s="6"/>
    </row>
    <row r="11" spans="1:6" x14ac:dyDescent="0.25">
      <c r="A11" s="4">
        <v>1990</v>
      </c>
      <c r="B11" s="5">
        <v>738.59199999999998</v>
      </c>
      <c r="C11" s="5"/>
      <c r="D11" s="5"/>
      <c r="E11" s="7">
        <f t="shared" si="0"/>
        <v>6.6041602919016951E-2</v>
      </c>
      <c r="F11" s="6"/>
    </row>
    <row r="12" spans="1:6" x14ac:dyDescent="0.25">
      <c r="A12" s="4">
        <v>1991</v>
      </c>
      <c r="B12" s="5">
        <v>777.03499999999997</v>
      </c>
      <c r="C12" s="5"/>
      <c r="D12" s="5"/>
      <c r="E12" s="7">
        <f t="shared" si="0"/>
        <v>5.2049033837355374E-2</v>
      </c>
      <c r="F12" s="6"/>
    </row>
    <row r="13" spans="1:6" x14ac:dyDescent="0.25">
      <c r="A13" s="4">
        <v>1992</v>
      </c>
      <c r="B13" s="5">
        <v>837.60304900000006</v>
      </c>
      <c r="C13" s="5"/>
      <c r="D13" s="5"/>
      <c r="E13" s="7">
        <f t="shared" si="0"/>
        <v>7.7947645858938319E-2</v>
      </c>
      <c r="F13" s="6"/>
    </row>
    <row r="14" spans="1:6" x14ac:dyDescent="0.25">
      <c r="A14" s="4">
        <v>1993</v>
      </c>
      <c r="B14" s="5">
        <v>861.00241600000004</v>
      </c>
      <c r="C14" s="5"/>
      <c r="D14" s="5"/>
      <c r="E14" s="7">
        <f t="shared" si="0"/>
        <v>2.7936105328097982E-2</v>
      </c>
      <c r="F14" s="6"/>
    </row>
    <row r="15" spans="1:6" x14ac:dyDescent="0.25">
      <c r="A15" s="4">
        <v>1994</v>
      </c>
      <c r="B15" s="5">
        <v>901.23544700000002</v>
      </c>
      <c r="C15" s="5"/>
      <c r="D15" s="5"/>
      <c r="E15" s="7">
        <f t="shared" si="0"/>
        <v>4.672812788018943E-2</v>
      </c>
      <c r="F15" s="6"/>
    </row>
    <row r="16" spans="1:6" x14ac:dyDescent="0.25">
      <c r="A16" s="4">
        <v>1995</v>
      </c>
      <c r="B16" s="5">
        <v>937.14261099999999</v>
      </c>
      <c r="C16" s="5">
        <v>937.14261099999999</v>
      </c>
      <c r="D16" s="5"/>
      <c r="E16" s="7">
        <f t="shared" si="0"/>
        <v>3.9842156807664786E-2</v>
      </c>
      <c r="F16" s="6"/>
    </row>
    <row r="17" spans="1:6" x14ac:dyDescent="0.25">
      <c r="A17" s="4">
        <v>1996</v>
      </c>
      <c r="B17" s="5">
        <v>963.62532999999996</v>
      </c>
      <c r="C17" s="5">
        <v>963.88748199999998</v>
      </c>
      <c r="D17" s="5"/>
      <c r="E17" s="7">
        <f t="shared" si="0"/>
        <v>2.8259006355223715E-2</v>
      </c>
      <c r="F17" s="6"/>
    </row>
    <row r="18" spans="1:6" x14ac:dyDescent="0.25">
      <c r="A18" s="4">
        <v>1997</v>
      </c>
      <c r="B18" s="5">
        <v>969.169534</v>
      </c>
      <c r="C18" s="5">
        <v>973.28769</v>
      </c>
      <c r="D18" s="5"/>
      <c r="E18" s="7">
        <f t="shared" si="0"/>
        <v>5.753485122687696E-3</v>
      </c>
      <c r="F18" s="6"/>
    </row>
    <row r="19" spans="1:6" x14ac:dyDescent="0.25">
      <c r="A19" s="4">
        <v>1998</v>
      </c>
      <c r="B19" s="5">
        <v>967.76012200000002</v>
      </c>
      <c r="C19" s="5">
        <v>975.277693</v>
      </c>
      <c r="D19" s="5"/>
      <c r="E19" s="7">
        <f t="shared" si="0"/>
        <v>-1.4542471162738435E-3</v>
      </c>
    </row>
    <row r="20" spans="1:6" x14ac:dyDescent="0.25">
      <c r="A20" s="4">
        <v>1999</v>
      </c>
      <c r="B20" s="5">
        <v>1002.594055</v>
      </c>
      <c r="C20" s="5">
        <v>1013.328582</v>
      </c>
      <c r="D20" s="5"/>
      <c r="E20" s="7">
        <f t="shared" si="0"/>
        <v>3.5994387667070971E-2</v>
      </c>
    </row>
    <row r="21" spans="1:6" x14ac:dyDescent="0.25">
      <c r="A21" s="4">
        <v>2000</v>
      </c>
      <c r="B21" s="5">
        <v>1042.0063520000001</v>
      </c>
      <c r="C21" s="5">
        <v>1056.533827</v>
      </c>
      <c r="D21" s="5"/>
      <c r="E21" s="7">
        <f t="shared" si="0"/>
        <v>3.9310323857844942E-2</v>
      </c>
    </row>
    <row r="22" spans="1:6" x14ac:dyDescent="0.25">
      <c r="A22" s="4">
        <v>2001</v>
      </c>
      <c r="B22" s="5">
        <v>1071.4863270000001</v>
      </c>
      <c r="C22" s="5">
        <v>1092.6530990000001</v>
      </c>
      <c r="D22" s="5"/>
      <c r="E22" s="7">
        <f t="shared" si="0"/>
        <v>2.8291550184331271E-2</v>
      </c>
    </row>
    <row r="23" spans="1:6" x14ac:dyDescent="0.25">
      <c r="A23" s="4">
        <v>2002</v>
      </c>
      <c r="B23" s="5">
        <v>1096.7390780000001</v>
      </c>
      <c r="C23" s="5">
        <v>1125.5872870000001</v>
      </c>
      <c r="D23" s="5"/>
      <c r="E23" s="7">
        <f t="shared" si="0"/>
        <v>2.3567963830862793E-2</v>
      </c>
    </row>
    <row r="24" spans="1:6" x14ac:dyDescent="0.25">
      <c r="A24" s="4">
        <v>2003</v>
      </c>
      <c r="B24" s="5">
        <v>1142.6891069999999</v>
      </c>
      <c r="C24" s="5">
        <v>1177.0264320000001</v>
      </c>
      <c r="D24" s="5"/>
      <c r="E24" s="7">
        <f t="shared" si="0"/>
        <v>4.1896956096242777E-2</v>
      </c>
    </row>
    <row r="25" spans="1:6" x14ac:dyDescent="0.25">
      <c r="A25" s="4">
        <v>2004</v>
      </c>
      <c r="B25" s="5">
        <v>1184.54358</v>
      </c>
      <c r="C25" s="5">
        <v>1225.7304750000001</v>
      </c>
      <c r="D25" s="5"/>
      <c r="E25" s="7">
        <f t="shared" si="0"/>
        <v>3.6628049347459113E-2</v>
      </c>
    </row>
    <row r="26" spans="1:6" x14ac:dyDescent="0.25">
      <c r="A26" s="4">
        <v>2005</v>
      </c>
      <c r="B26" s="5">
        <v>1188.252641</v>
      </c>
      <c r="C26" s="5">
        <v>1234.224348</v>
      </c>
      <c r="D26" s="5"/>
      <c r="E26" s="7">
        <f t="shared" si="0"/>
        <v>3.1312153158602474E-3</v>
      </c>
    </row>
    <row r="27" spans="1:6" x14ac:dyDescent="0.25">
      <c r="A27" s="4">
        <v>2006</v>
      </c>
      <c r="B27" s="5">
        <v>1202.5028620000001</v>
      </c>
      <c r="C27" s="5">
        <v>1252.497842</v>
      </c>
      <c r="D27" s="5"/>
      <c r="E27" s="7">
        <f t="shared" si="0"/>
        <v>1.1992585169436243E-2</v>
      </c>
    </row>
    <row r="28" spans="1:6" x14ac:dyDescent="0.25">
      <c r="A28" s="4">
        <v>2007</v>
      </c>
      <c r="B28" s="5">
        <v>1213.610835</v>
      </c>
      <c r="C28" s="5">
        <v>1268.793954</v>
      </c>
      <c r="D28" s="5"/>
      <c r="E28" s="7">
        <f t="shared" si="0"/>
        <v>9.2373775988567886E-3</v>
      </c>
    </row>
    <row r="29" spans="1:6" x14ac:dyDescent="0.25">
      <c r="A29" s="4">
        <v>2008</v>
      </c>
      <c r="B29" s="5">
        <v>1176.5045500000001</v>
      </c>
      <c r="C29" s="5">
        <v>1239.5855550000001</v>
      </c>
      <c r="D29" s="5"/>
      <c r="E29" s="7">
        <f t="shared" si="0"/>
        <v>-3.0575110183488019E-2</v>
      </c>
    </row>
    <row r="30" spans="1:6" x14ac:dyDescent="0.25">
      <c r="A30" s="4">
        <v>2009</v>
      </c>
      <c r="B30" s="5">
        <v>1134.312999</v>
      </c>
      <c r="C30" s="5">
        <v>1207.690818</v>
      </c>
      <c r="D30" s="5"/>
      <c r="E30" s="7">
        <f t="shared" si="0"/>
        <v>-3.586178310997612E-2</v>
      </c>
    </row>
    <row r="31" spans="1:6" x14ac:dyDescent="0.25">
      <c r="A31" s="4">
        <v>2010</v>
      </c>
      <c r="B31" s="5">
        <v>1135.1417120000001</v>
      </c>
      <c r="C31" s="5">
        <v>1217.8626999999999</v>
      </c>
      <c r="D31" s="5"/>
      <c r="E31" s="7">
        <f t="shared" si="0"/>
        <v>7.3058582660223692E-4</v>
      </c>
    </row>
    <row r="32" spans="1:6" x14ac:dyDescent="0.25">
      <c r="A32" s="4">
        <v>2011</v>
      </c>
      <c r="B32" s="5">
        <v>1125.5555199999999</v>
      </c>
      <c r="C32" s="5">
        <v>1222.2339730000001</v>
      </c>
      <c r="D32" s="5"/>
      <c r="E32" s="7">
        <f t="shared" si="0"/>
        <v>-8.4449297375481791E-3</v>
      </c>
    </row>
    <row r="33" spans="1:6" x14ac:dyDescent="0.25">
      <c r="A33" s="8">
        <v>2012</v>
      </c>
      <c r="B33" s="5">
        <v>1090.178852</v>
      </c>
      <c r="C33" s="5">
        <v>1215.809708</v>
      </c>
      <c r="D33" s="5"/>
      <c r="E33" s="7">
        <f t="shared" si="0"/>
        <v>-3.1430406915866627E-2</v>
      </c>
    </row>
    <row r="34" spans="1:6" x14ac:dyDescent="0.25">
      <c r="A34" s="8">
        <v>2013</v>
      </c>
      <c r="B34" s="5">
        <v>1079.9354080000001</v>
      </c>
      <c r="C34" s="5">
        <v>1245.1898510000001</v>
      </c>
      <c r="D34" s="5"/>
      <c r="E34" s="7">
        <f t="shared" si="0"/>
        <v>-9.396113290225494E-3</v>
      </c>
    </row>
    <row r="35" spans="1:6" x14ac:dyDescent="0.25">
      <c r="A35" s="8">
        <v>2014</v>
      </c>
      <c r="B35" s="5">
        <v>1076.320631</v>
      </c>
      <c r="C35" s="5">
        <v>1273.374311</v>
      </c>
      <c r="D35" s="5"/>
      <c r="E35" s="7">
        <f t="shared" si="0"/>
        <v>-3.3472159290475201E-3</v>
      </c>
      <c r="F35" s="6"/>
    </row>
    <row r="36" spans="1:6" x14ac:dyDescent="0.25">
      <c r="A36" s="8">
        <v>2015</v>
      </c>
      <c r="B36" s="5">
        <v>1083.1285029999999</v>
      </c>
      <c r="C36" s="5">
        <v>1319.4807310000001</v>
      </c>
      <c r="D36" s="5"/>
      <c r="E36" s="7">
        <f t="shared" si="0"/>
        <v>6.3251337974212785E-3</v>
      </c>
      <c r="F36" s="6"/>
    </row>
    <row r="37" spans="1:6" x14ac:dyDescent="0.25">
      <c r="A37" s="8">
        <v>2016</v>
      </c>
      <c r="B37" s="5">
        <v>1059.575589</v>
      </c>
      <c r="C37" s="5">
        <v>1342.117004</v>
      </c>
      <c r="D37" s="5"/>
      <c r="E37" s="7">
        <f t="shared" si="0"/>
        <v>-2.1745262851789127E-2</v>
      </c>
      <c r="F37" s="6"/>
    </row>
    <row r="38" spans="1:6" x14ac:dyDescent="0.25">
      <c r="A38" s="8">
        <v>2017</v>
      </c>
      <c r="B38" s="5">
        <v>1036.640046</v>
      </c>
      <c r="C38" s="5">
        <v>1366.9681949999999</v>
      </c>
      <c r="D38" s="5"/>
      <c r="E38" s="7">
        <f t="shared" si="0"/>
        <v>-2.1645971498499672E-2</v>
      </c>
      <c r="F38" s="6"/>
    </row>
    <row r="39" spans="1:6" x14ac:dyDescent="0.25">
      <c r="A39" s="8">
        <v>2018</v>
      </c>
      <c r="B39" s="5">
        <v>1040.0897299999999</v>
      </c>
      <c r="C39" s="5">
        <v>1388.7314799999999</v>
      </c>
      <c r="D39" s="5"/>
      <c r="E39" s="7">
        <f t="shared" si="0"/>
        <v>3.3277549071260015E-3</v>
      </c>
      <c r="F39" s="6"/>
    </row>
    <row r="40" spans="1:6" x14ac:dyDescent="0.25">
      <c r="A40" s="4">
        <v>2019</v>
      </c>
      <c r="B40" s="5">
        <v>1064.751076</v>
      </c>
      <c r="C40" s="5">
        <v>1064.751076</v>
      </c>
      <c r="D40" s="5">
        <v>1064.751076</v>
      </c>
      <c r="E40" s="7">
        <f t="shared" si="0"/>
        <v>2.3710786952968022E-2</v>
      </c>
      <c r="F40" s="7"/>
    </row>
    <row r="41" spans="1:6" x14ac:dyDescent="0.25">
      <c r="A41" s="4">
        <v>2020</v>
      </c>
      <c r="B41" s="5"/>
      <c r="C41" s="5">
        <v>1021</v>
      </c>
      <c r="D41" s="5">
        <v>925.12900000000002</v>
      </c>
      <c r="E41" s="6"/>
      <c r="F41" s="7">
        <f>D41/D40-1</f>
        <v>-0.1311311903290342</v>
      </c>
    </row>
    <row r="42" spans="1:6" x14ac:dyDescent="0.25">
      <c r="A42" s="4">
        <v>2021</v>
      </c>
      <c r="B42" s="5"/>
      <c r="C42" s="5">
        <v>996</v>
      </c>
      <c r="D42" s="5">
        <v>953.31399999999996</v>
      </c>
      <c r="E42" s="6"/>
      <c r="F42" s="7">
        <f t="shared" ref="F42:F71" si="1">D42/D41-1</f>
        <v>3.0466021495380691E-2</v>
      </c>
    </row>
    <row r="43" spans="1:6" x14ac:dyDescent="0.25">
      <c r="A43" s="4">
        <v>2022</v>
      </c>
      <c r="B43" s="5"/>
      <c r="C43" s="5">
        <v>977</v>
      </c>
      <c r="D43" s="5">
        <v>934.21199999999999</v>
      </c>
      <c r="E43" s="6"/>
      <c r="F43" s="7">
        <f t="shared" si="1"/>
        <v>-2.0037469291335208E-2</v>
      </c>
    </row>
    <row r="44" spans="1:6" x14ac:dyDescent="0.25">
      <c r="A44" s="4">
        <v>2023</v>
      </c>
      <c r="B44" s="5"/>
      <c r="C44" s="5">
        <v>968</v>
      </c>
      <c r="D44" s="5">
        <v>926.14499999999998</v>
      </c>
      <c r="E44" s="6"/>
      <c r="F44" s="7">
        <f t="shared" si="1"/>
        <v>-8.6350849700068677E-3</v>
      </c>
    </row>
    <row r="45" spans="1:6" x14ac:dyDescent="0.25">
      <c r="A45" s="4">
        <v>2024</v>
      </c>
      <c r="B45" s="5"/>
      <c r="C45" s="5">
        <v>965</v>
      </c>
      <c r="D45" s="5">
        <v>933.01800000000003</v>
      </c>
      <c r="E45" s="6"/>
      <c r="F45" s="7">
        <f t="shared" si="1"/>
        <v>7.4210841714850151E-3</v>
      </c>
    </row>
    <row r="46" spans="1:6" x14ac:dyDescent="0.25">
      <c r="A46" s="4">
        <v>2025</v>
      </c>
      <c r="B46" s="5"/>
      <c r="C46" s="5">
        <v>959</v>
      </c>
      <c r="D46" s="5">
        <v>937.05200000000002</v>
      </c>
      <c r="E46" s="6"/>
      <c r="F46" s="7">
        <f t="shared" si="1"/>
        <v>4.3236036175078318E-3</v>
      </c>
    </row>
    <row r="47" spans="1:6" x14ac:dyDescent="0.25">
      <c r="A47" s="4">
        <v>2026</v>
      </c>
      <c r="B47" s="5"/>
      <c r="C47" s="5">
        <v>958</v>
      </c>
      <c r="D47" s="5">
        <v>945.80200000000002</v>
      </c>
      <c r="E47" s="6"/>
      <c r="F47" s="7">
        <f t="shared" si="1"/>
        <v>9.3377955545690394E-3</v>
      </c>
    </row>
    <row r="48" spans="1:6" x14ac:dyDescent="0.25">
      <c r="A48" s="4">
        <v>2027</v>
      </c>
      <c r="B48" s="5"/>
      <c r="C48" s="5">
        <v>959</v>
      </c>
      <c r="D48" s="5">
        <v>954.79600000000005</v>
      </c>
      <c r="E48" s="6"/>
      <c r="F48" s="7">
        <f t="shared" si="1"/>
        <v>9.5093899145910488E-3</v>
      </c>
    </row>
    <row r="49" spans="1:6" x14ac:dyDescent="0.25">
      <c r="A49" s="4">
        <v>2028</v>
      </c>
      <c r="B49" s="5"/>
      <c r="C49" s="5">
        <v>965</v>
      </c>
      <c r="D49" s="5">
        <v>962.596</v>
      </c>
      <c r="E49" s="6"/>
      <c r="F49" s="7">
        <f t="shared" si="1"/>
        <v>8.1692843287990424E-3</v>
      </c>
    </row>
    <row r="50" spans="1:6" x14ac:dyDescent="0.25">
      <c r="A50" s="4">
        <v>2029</v>
      </c>
      <c r="B50" s="5"/>
      <c r="C50" s="5">
        <v>966</v>
      </c>
      <c r="D50" s="5">
        <v>965.58100000000002</v>
      </c>
      <c r="E50" s="6"/>
      <c r="F50" s="7">
        <f t="shared" si="1"/>
        <v>3.1009894078097844E-3</v>
      </c>
    </row>
    <row r="51" spans="1:6" x14ac:dyDescent="0.25">
      <c r="A51" s="4">
        <v>2030</v>
      </c>
      <c r="B51" s="5"/>
      <c r="C51" s="5">
        <v>973</v>
      </c>
      <c r="D51" s="5">
        <v>972.851</v>
      </c>
      <c r="E51" s="6"/>
      <c r="F51" s="7">
        <f t="shared" si="1"/>
        <v>7.5291456646309207E-3</v>
      </c>
    </row>
    <row r="52" spans="1:6" x14ac:dyDescent="0.25">
      <c r="A52" s="4">
        <v>2031</v>
      </c>
      <c r="B52" s="5"/>
      <c r="C52" s="5">
        <v>981</v>
      </c>
      <c r="D52" s="5">
        <v>981.48800000000006</v>
      </c>
      <c r="E52" s="6"/>
      <c r="F52" s="7">
        <f t="shared" si="1"/>
        <v>8.8780296263251124E-3</v>
      </c>
    </row>
    <row r="53" spans="1:6" x14ac:dyDescent="0.25">
      <c r="A53" s="4">
        <v>2032</v>
      </c>
      <c r="B53" s="5"/>
      <c r="C53" s="5">
        <v>997</v>
      </c>
      <c r="D53" s="5">
        <v>996.74599999999998</v>
      </c>
      <c r="E53" s="6"/>
      <c r="F53" s="7">
        <f t="shared" si="1"/>
        <v>1.5545783544984593E-2</v>
      </c>
    </row>
    <row r="54" spans="1:6" x14ac:dyDescent="0.25">
      <c r="A54" s="4">
        <v>2033</v>
      </c>
      <c r="B54" s="5"/>
      <c r="C54" s="5">
        <v>1013</v>
      </c>
      <c r="D54" s="5">
        <v>1013.379</v>
      </c>
      <c r="E54" s="6"/>
      <c r="F54" s="7">
        <f t="shared" si="1"/>
        <v>1.6687300475748179E-2</v>
      </c>
    </row>
    <row r="55" spans="1:6" x14ac:dyDescent="0.25">
      <c r="A55" s="4">
        <v>2034</v>
      </c>
      <c r="B55" s="5"/>
      <c r="C55" s="5">
        <v>1031</v>
      </c>
      <c r="D55" s="5">
        <v>1031.1690000000001</v>
      </c>
      <c r="E55" s="6"/>
      <c r="F55" s="7">
        <f t="shared" si="1"/>
        <v>1.7555129916842604E-2</v>
      </c>
    </row>
    <row r="56" spans="1:6" x14ac:dyDescent="0.25">
      <c r="A56" s="4">
        <v>2035</v>
      </c>
      <c r="B56" s="5"/>
      <c r="C56" s="5">
        <v>1051</v>
      </c>
      <c r="D56" s="5">
        <v>1050.7819999999999</v>
      </c>
      <c r="E56" s="6"/>
      <c r="F56" s="7">
        <f t="shared" si="1"/>
        <v>1.9020160613827386E-2</v>
      </c>
    </row>
    <row r="57" spans="1:6" x14ac:dyDescent="0.25">
      <c r="A57" s="4">
        <v>2036</v>
      </c>
      <c r="B57" s="5"/>
      <c r="C57" s="5">
        <v>1075</v>
      </c>
      <c r="D57" s="5">
        <v>1074.682</v>
      </c>
      <c r="E57" s="6"/>
      <c r="F57" s="7">
        <f t="shared" si="1"/>
        <v>2.2744965178314924E-2</v>
      </c>
    </row>
    <row r="58" spans="1:6" x14ac:dyDescent="0.25">
      <c r="A58" s="4">
        <v>2037</v>
      </c>
      <c r="B58" s="5"/>
      <c r="C58" s="5">
        <v>1093</v>
      </c>
      <c r="D58" s="5">
        <v>1093.07</v>
      </c>
      <c r="E58" s="6"/>
      <c r="F58" s="7">
        <f t="shared" si="1"/>
        <v>1.7110177708382412E-2</v>
      </c>
    </row>
    <row r="59" spans="1:6" x14ac:dyDescent="0.25">
      <c r="A59" s="4">
        <v>2038</v>
      </c>
      <c r="B59" s="5"/>
      <c r="C59" s="5">
        <v>1116</v>
      </c>
      <c r="D59" s="5">
        <v>1116.269</v>
      </c>
      <c r="E59" s="6"/>
      <c r="F59" s="7">
        <f t="shared" si="1"/>
        <v>2.1223709369024846E-2</v>
      </c>
    </row>
    <row r="60" spans="1:6" x14ac:dyDescent="0.25">
      <c r="A60" s="4">
        <v>2039</v>
      </c>
      <c r="B60" s="5"/>
      <c r="C60" s="5">
        <v>1140</v>
      </c>
      <c r="D60" s="5">
        <v>1139.5440000000001</v>
      </c>
      <c r="E60" s="6"/>
      <c r="F60" s="7">
        <f t="shared" si="1"/>
        <v>2.0850708924103456E-2</v>
      </c>
    </row>
    <row r="61" spans="1:6" x14ac:dyDescent="0.25">
      <c r="A61" s="4">
        <v>2040</v>
      </c>
      <c r="B61" s="5"/>
      <c r="C61" s="5">
        <v>1166</v>
      </c>
      <c r="D61" s="5">
        <v>1166.136</v>
      </c>
      <c r="E61" s="6"/>
      <c r="F61" s="7">
        <f t="shared" si="1"/>
        <v>2.333565004949345E-2</v>
      </c>
    </row>
    <row r="62" spans="1:6" x14ac:dyDescent="0.25">
      <c r="A62" s="4">
        <v>2041</v>
      </c>
      <c r="B62" s="5"/>
      <c r="C62" s="5">
        <v>1185</v>
      </c>
      <c r="D62" s="5">
        <v>1185.223</v>
      </c>
      <c r="E62" s="6"/>
      <c r="F62" s="7">
        <f t="shared" si="1"/>
        <v>1.6367730693503946E-2</v>
      </c>
    </row>
    <row r="63" spans="1:6" x14ac:dyDescent="0.25">
      <c r="A63" s="4">
        <v>2042</v>
      </c>
      <c r="B63" s="5"/>
      <c r="C63" s="5">
        <v>1209</v>
      </c>
      <c r="D63" s="5">
        <v>1209.1279999999999</v>
      </c>
      <c r="E63" s="6"/>
      <c r="F63" s="7">
        <f t="shared" si="1"/>
        <v>2.0169200226455297E-2</v>
      </c>
    </row>
    <row r="64" spans="1:6" x14ac:dyDescent="0.25">
      <c r="A64" s="4">
        <v>2043</v>
      </c>
      <c r="B64" s="5"/>
      <c r="C64" s="5">
        <v>1233</v>
      </c>
      <c r="D64" s="5">
        <v>1233.1079999999999</v>
      </c>
      <c r="E64" s="6"/>
      <c r="F64" s="7">
        <f t="shared" si="1"/>
        <v>1.983247431206614E-2</v>
      </c>
    </row>
    <row r="65" spans="1:6" x14ac:dyDescent="0.25">
      <c r="A65" s="4">
        <v>2044</v>
      </c>
      <c r="B65" s="5"/>
      <c r="C65" s="5">
        <v>1258</v>
      </c>
      <c r="D65" s="5">
        <v>1257.8510000000001</v>
      </c>
      <c r="E65" s="6"/>
      <c r="F65" s="7">
        <f t="shared" si="1"/>
        <v>2.0065557923555799E-2</v>
      </c>
    </row>
    <row r="66" spans="1:6" x14ac:dyDescent="0.25">
      <c r="A66" s="4">
        <v>2045</v>
      </c>
      <c r="B66" s="5"/>
      <c r="C66" s="5">
        <v>1277</v>
      </c>
      <c r="D66" s="5">
        <v>1277.248</v>
      </c>
      <c r="E66" s="6"/>
      <c r="F66" s="7">
        <f t="shared" si="1"/>
        <v>1.5420745382402234E-2</v>
      </c>
    </row>
    <row r="67" spans="1:6" x14ac:dyDescent="0.25">
      <c r="A67" s="4">
        <v>2046</v>
      </c>
      <c r="B67" s="5"/>
      <c r="C67" s="5">
        <v>1299</v>
      </c>
      <c r="D67" s="5">
        <v>1299.2090000000001</v>
      </c>
      <c r="E67" s="6"/>
      <c r="F67" s="7">
        <f t="shared" si="1"/>
        <v>1.7193998346444861E-2</v>
      </c>
    </row>
    <row r="68" spans="1:6" x14ac:dyDescent="0.25">
      <c r="A68" s="4">
        <v>2047</v>
      </c>
      <c r="B68" s="5"/>
      <c r="C68" s="5">
        <v>1321</v>
      </c>
      <c r="D68" s="5">
        <v>1321.011</v>
      </c>
      <c r="E68" s="6"/>
      <c r="F68" s="7">
        <f t="shared" si="1"/>
        <v>1.6780979811562124E-2</v>
      </c>
    </row>
    <row r="69" spans="1:6" x14ac:dyDescent="0.25">
      <c r="A69" s="4">
        <v>2048</v>
      </c>
      <c r="B69" s="5"/>
      <c r="C69" s="5">
        <v>1346</v>
      </c>
      <c r="D69" s="5">
        <v>1346.3720000000001</v>
      </c>
      <c r="E69" s="6"/>
      <c r="F69" s="7">
        <f t="shared" si="1"/>
        <v>1.9198174731323236E-2</v>
      </c>
    </row>
    <row r="70" spans="1:6" x14ac:dyDescent="0.25">
      <c r="A70" s="4">
        <v>2049</v>
      </c>
      <c r="B70" s="5"/>
      <c r="C70" s="5">
        <v>1365</v>
      </c>
      <c r="D70" s="5">
        <v>1364.82</v>
      </c>
      <c r="E70" s="6"/>
      <c r="F70" s="7">
        <f t="shared" si="1"/>
        <v>1.3702008063150251E-2</v>
      </c>
    </row>
    <row r="71" spans="1:6" x14ac:dyDescent="0.25">
      <c r="A71" s="4">
        <v>2050</v>
      </c>
      <c r="B71" s="5"/>
      <c r="C71" s="5">
        <v>1388</v>
      </c>
      <c r="D71" s="5">
        <v>1387.579</v>
      </c>
      <c r="E71" s="6"/>
      <c r="F71" s="7">
        <f t="shared" si="1"/>
        <v>1.6675459034890983E-2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F7C7A-D88D-41D5-AFE0-EF232BA327A7}">
  <sheetPr>
    <tabColor theme="9" tint="0.59999389629810485"/>
    <pageSetUpPr fitToPage="1"/>
  </sheetPr>
  <dimension ref="A1:M71"/>
  <sheetViews>
    <sheetView zoomScale="70" zoomScaleNormal="70" workbookViewId="0"/>
  </sheetViews>
  <sheetFormatPr defaultRowHeight="15" x14ac:dyDescent="0.25"/>
  <cols>
    <col min="2" max="2" width="14.28515625" customWidth="1"/>
    <col min="3" max="3" width="11.140625" bestFit="1" customWidth="1"/>
    <col min="4" max="4" width="17.28515625" bestFit="1" customWidth="1"/>
    <col min="5" max="5" width="16.28515625" bestFit="1" customWidth="1"/>
    <col min="6" max="6" width="16.28515625" style="52" customWidth="1"/>
    <col min="7" max="7" width="21.140625" style="52" bestFit="1" customWidth="1"/>
    <col min="8" max="8" width="13.28515625" bestFit="1" customWidth="1"/>
    <col min="9" max="9" width="17" bestFit="1" customWidth="1"/>
    <col min="11" max="11" width="10.28515625" style="53" bestFit="1" customWidth="1"/>
  </cols>
  <sheetData>
    <row r="1" spans="1:13" x14ac:dyDescent="0.25">
      <c r="A1" s="1" t="s">
        <v>12</v>
      </c>
    </row>
    <row r="3" spans="1:13" s="47" customFormat="1" ht="45" x14ac:dyDescent="0.25">
      <c r="A3" s="3" t="s">
        <v>0</v>
      </c>
      <c r="B3" s="3" t="s">
        <v>1</v>
      </c>
      <c r="C3" s="3" t="s">
        <v>14</v>
      </c>
      <c r="D3" s="3" t="s">
        <v>15</v>
      </c>
      <c r="E3" s="3" t="s">
        <v>16</v>
      </c>
      <c r="F3" s="54" t="s">
        <v>17</v>
      </c>
      <c r="G3" s="54" t="s">
        <v>18</v>
      </c>
      <c r="H3" s="3" t="s">
        <v>19</v>
      </c>
      <c r="I3" s="3" t="s">
        <v>20</v>
      </c>
      <c r="K3" s="55"/>
    </row>
    <row r="4" spans="1:13" x14ac:dyDescent="0.25">
      <c r="A4" s="30">
        <v>1983</v>
      </c>
      <c r="B4" s="31"/>
      <c r="C4" s="31"/>
      <c r="D4" s="31"/>
      <c r="E4" s="31"/>
      <c r="F4" s="56"/>
      <c r="G4" s="56"/>
      <c r="H4" s="32"/>
      <c r="I4" s="32"/>
    </row>
    <row r="5" spans="1:13" x14ac:dyDescent="0.25">
      <c r="A5" s="30">
        <v>1984</v>
      </c>
      <c r="B5" s="31"/>
      <c r="C5" s="31"/>
      <c r="D5" s="31"/>
      <c r="E5" s="31"/>
      <c r="F5" s="56"/>
      <c r="G5" s="56"/>
      <c r="H5" s="33"/>
      <c r="I5" s="32"/>
    </row>
    <row r="6" spans="1:13" x14ac:dyDescent="0.25">
      <c r="A6" s="30">
        <v>1985</v>
      </c>
      <c r="B6" s="56">
        <v>5.5066980000000001</v>
      </c>
      <c r="C6" s="56"/>
      <c r="D6" s="56"/>
      <c r="E6" s="56"/>
      <c r="F6" s="56"/>
      <c r="G6" s="56"/>
      <c r="H6" s="42">
        <f t="shared" ref="H6:H15" si="0">+B6</f>
        <v>5.5066980000000001</v>
      </c>
      <c r="I6" s="32"/>
    </row>
    <row r="7" spans="1:13" x14ac:dyDescent="0.25">
      <c r="A7" s="30">
        <v>1986</v>
      </c>
      <c r="B7" s="56">
        <v>5.654331</v>
      </c>
      <c r="C7" s="56"/>
      <c r="D7" s="56"/>
      <c r="E7" s="56"/>
      <c r="F7" s="56"/>
      <c r="G7" s="56"/>
      <c r="H7" s="42">
        <f t="shared" si="0"/>
        <v>5.654331</v>
      </c>
      <c r="I7" s="44">
        <f t="shared" ref="I7:I70" si="1">+H7/H6-1</f>
        <v>2.6809714278865471E-2</v>
      </c>
    </row>
    <row r="8" spans="1:13" x14ac:dyDescent="0.25">
      <c r="A8" s="30">
        <v>1987</v>
      </c>
      <c r="B8" s="56">
        <v>5.7648720000000004</v>
      </c>
      <c r="C8" s="56"/>
      <c r="D8" s="56"/>
      <c r="E8" s="56"/>
      <c r="F8" s="56"/>
      <c r="G8" s="56"/>
      <c r="H8" s="42">
        <f t="shared" si="0"/>
        <v>5.7648720000000004</v>
      </c>
      <c r="I8" s="44">
        <f t="shared" si="1"/>
        <v>1.9549792893270634E-2</v>
      </c>
    </row>
    <row r="9" spans="1:13" x14ac:dyDescent="0.25">
      <c r="A9" s="30">
        <v>1988</v>
      </c>
      <c r="B9" s="56">
        <v>8.4712569999999996</v>
      </c>
      <c r="C9" s="56"/>
      <c r="D9" s="56"/>
      <c r="E9" s="56"/>
      <c r="F9" s="56"/>
      <c r="G9" s="56"/>
      <c r="H9" s="42">
        <f t="shared" si="0"/>
        <v>8.4712569999999996</v>
      </c>
      <c r="I9" s="44">
        <f t="shared" si="1"/>
        <v>0.46946142082599551</v>
      </c>
    </row>
    <row r="10" spans="1:13" x14ac:dyDescent="0.25">
      <c r="A10" s="30">
        <v>1989</v>
      </c>
      <c r="B10" s="56">
        <v>11.946887</v>
      </c>
      <c r="C10" s="56"/>
      <c r="D10" s="56"/>
      <c r="E10" s="56"/>
      <c r="F10" s="56"/>
      <c r="G10" s="56"/>
      <c r="H10" s="42">
        <f t="shared" si="0"/>
        <v>11.946887</v>
      </c>
      <c r="I10" s="44">
        <f t="shared" si="1"/>
        <v>0.41028503798196669</v>
      </c>
    </row>
    <row r="11" spans="1:13" x14ac:dyDescent="0.25">
      <c r="A11" s="30">
        <v>1990</v>
      </c>
      <c r="B11" s="56">
        <v>15.39791</v>
      </c>
      <c r="C11" s="56"/>
      <c r="D11" s="56"/>
      <c r="E11" s="56"/>
      <c r="F11" s="56"/>
      <c r="G11" s="56"/>
      <c r="H11" s="42">
        <f t="shared" si="0"/>
        <v>15.39791</v>
      </c>
      <c r="I11" s="44">
        <f t="shared" si="1"/>
        <v>0.28886378518521183</v>
      </c>
    </row>
    <row r="12" spans="1:13" x14ac:dyDescent="0.25">
      <c r="A12" s="30">
        <v>1991</v>
      </c>
      <c r="B12" s="56">
        <v>19.808613000000001</v>
      </c>
      <c r="C12" s="56"/>
      <c r="D12" s="56"/>
      <c r="E12" s="56"/>
      <c r="F12" s="56"/>
      <c r="G12" s="56"/>
      <c r="H12" s="42">
        <f t="shared" si="0"/>
        <v>19.808613000000001</v>
      </c>
      <c r="I12" s="44">
        <f t="shared" si="1"/>
        <v>0.28644816082182589</v>
      </c>
    </row>
    <row r="13" spans="1:13" x14ac:dyDescent="0.25">
      <c r="A13" s="30">
        <v>1992</v>
      </c>
      <c r="B13" s="56">
        <v>23.326515000000001</v>
      </c>
      <c r="C13" s="56"/>
      <c r="D13" s="56"/>
      <c r="E13" s="56"/>
      <c r="F13" s="56"/>
      <c r="G13" s="56"/>
      <c r="H13" s="42">
        <f t="shared" si="0"/>
        <v>23.326515000000001</v>
      </c>
      <c r="I13" s="44">
        <f t="shared" si="1"/>
        <v>0.17759456454624045</v>
      </c>
    </row>
    <row r="14" spans="1:13" x14ac:dyDescent="0.25">
      <c r="A14" s="30">
        <v>1993</v>
      </c>
      <c r="B14" s="56">
        <v>23.878737999999998</v>
      </c>
      <c r="C14" s="56"/>
      <c r="D14" s="56"/>
      <c r="E14" s="56"/>
      <c r="F14" s="56"/>
      <c r="G14" s="56"/>
      <c r="H14" s="42">
        <f t="shared" si="0"/>
        <v>23.878737999999998</v>
      </c>
      <c r="I14" s="44">
        <f t="shared" si="1"/>
        <v>2.3673617769306654E-2</v>
      </c>
    </row>
    <row r="15" spans="1:13" x14ac:dyDescent="0.25">
      <c r="A15" s="30">
        <v>1994</v>
      </c>
      <c r="B15" s="56">
        <v>25.818048000000001</v>
      </c>
      <c r="C15" s="56"/>
      <c r="D15" s="56"/>
      <c r="E15" s="56"/>
      <c r="F15" s="56"/>
      <c r="G15" s="56"/>
      <c r="H15" s="42">
        <f t="shared" si="0"/>
        <v>25.818048000000001</v>
      </c>
      <c r="I15" s="44">
        <f t="shared" si="1"/>
        <v>8.1214928527630015E-2</v>
      </c>
    </row>
    <row r="16" spans="1:13" x14ac:dyDescent="0.25">
      <c r="A16" s="30">
        <v>1995</v>
      </c>
      <c r="B16" s="56">
        <v>26.053148</v>
      </c>
      <c r="C16" s="56">
        <v>26.053148</v>
      </c>
      <c r="D16" s="56"/>
      <c r="E16" s="56">
        <v>0</v>
      </c>
      <c r="F16" s="56"/>
      <c r="G16" s="56"/>
      <c r="H16" s="42">
        <f t="shared" ref="H16:H71" si="2">+SUM(C16:G16)</f>
        <v>26.053148</v>
      </c>
      <c r="I16" s="44">
        <f t="shared" si="1"/>
        <v>9.1060331129604322E-3</v>
      </c>
      <c r="L16" s="53"/>
      <c r="M16" s="53"/>
    </row>
    <row r="17" spans="1:13" x14ac:dyDescent="0.25">
      <c r="A17" s="30">
        <v>1996</v>
      </c>
      <c r="B17" s="56">
        <v>26.364926000000001</v>
      </c>
      <c r="C17" s="56">
        <v>26.364926000000001</v>
      </c>
      <c r="D17" s="56"/>
      <c r="E17" s="56">
        <v>0</v>
      </c>
      <c r="F17" s="56"/>
      <c r="G17" s="56"/>
      <c r="H17" s="42">
        <f t="shared" si="2"/>
        <v>26.364926000000001</v>
      </c>
      <c r="I17" s="44">
        <f t="shared" si="1"/>
        <v>1.1966999151119762E-2</v>
      </c>
      <c r="L17" s="53"/>
      <c r="M17" s="53"/>
    </row>
    <row r="18" spans="1:13" x14ac:dyDescent="0.25">
      <c r="A18" s="30">
        <v>1997</v>
      </c>
      <c r="B18" s="56">
        <v>26.050106</v>
      </c>
      <c r="C18" s="56">
        <v>26.096506000000002</v>
      </c>
      <c r="D18" s="56"/>
      <c r="E18" s="56">
        <v>-4.6399999999999997E-2</v>
      </c>
      <c r="F18" s="56"/>
      <c r="G18" s="56"/>
      <c r="H18" s="42">
        <f t="shared" si="2"/>
        <v>26.050106000000003</v>
      </c>
      <c r="I18" s="44">
        <f t="shared" si="1"/>
        <v>-1.194086416172746E-2</v>
      </c>
      <c r="L18" s="53"/>
      <c r="M18" s="53"/>
    </row>
    <row r="19" spans="1:13" x14ac:dyDescent="0.25">
      <c r="A19" s="30">
        <v>1998</v>
      </c>
      <c r="B19" s="56">
        <v>26.085324</v>
      </c>
      <c r="C19" s="56">
        <v>26.176624</v>
      </c>
      <c r="D19" s="56"/>
      <c r="E19" s="56">
        <v>-9.1300000000000006E-2</v>
      </c>
      <c r="F19" s="56"/>
      <c r="G19" s="56"/>
      <c r="H19" s="42">
        <f t="shared" si="2"/>
        <v>26.085324</v>
      </c>
      <c r="I19" s="57">
        <f t="shared" si="1"/>
        <v>1.3519330785063399E-3</v>
      </c>
      <c r="L19" s="53"/>
      <c r="M19" s="53"/>
    </row>
    <row r="20" spans="1:13" x14ac:dyDescent="0.25">
      <c r="A20" s="30">
        <v>1999</v>
      </c>
      <c r="B20" s="56">
        <v>26.569140000000001</v>
      </c>
      <c r="C20" s="56">
        <v>26.789840000000002</v>
      </c>
      <c r="D20" s="56"/>
      <c r="E20" s="56">
        <v>-0.22070000000000001</v>
      </c>
      <c r="F20" s="56"/>
      <c r="G20" s="56"/>
      <c r="H20" s="42">
        <f t="shared" si="2"/>
        <v>26.569140000000001</v>
      </c>
      <c r="I20" s="57">
        <f t="shared" si="1"/>
        <v>1.8547440698839068E-2</v>
      </c>
      <c r="L20" s="53"/>
      <c r="M20" s="53"/>
    </row>
    <row r="21" spans="1:13" x14ac:dyDescent="0.25">
      <c r="A21" s="30">
        <v>2000</v>
      </c>
      <c r="B21" s="56">
        <v>27.107984999999999</v>
      </c>
      <c r="C21" s="56">
        <v>27.333884999999999</v>
      </c>
      <c r="D21" s="56">
        <v>0</v>
      </c>
      <c r="E21" s="56">
        <v>-0.22589999999999999</v>
      </c>
      <c r="F21" s="56"/>
      <c r="G21" s="56"/>
      <c r="H21" s="42">
        <f t="shared" si="2"/>
        <v>27.107984999999999</v>
      </c>
      <c r="I21" s="57">
        <f t="shared" si="1"/>
        <v>2.0280859674042917E-2</v>
      </c>
      <c r="L21" s="53"/>
      <c r="M21" s="53"/>
    </row>
    <row r="22" spans="1:13" x14ac:dyDescent="0.25">
      <c r="A22" s="30">
        <v>2001</v>
      </c>
      <c r="B22" s="56">
        <v>26.905207000000001</v>
      </c>
      <c r="C22" s="56">
        <v>27.140806999999999</v>
      </c>
      <c r="D22" s="56">
        <v>0</v>
      </c>
      <c r="E22" s="56">
        <v>-0.2356</v>
      </c>
      <c r="F22" s="56"/>
      <c r="G22" s="56"/>
      <c r="H22" s="42">
        <f t="shared" si="2"/>
        <v>26.905206999999997</v>
      </c>
      <c r="I22" s="57">
        <f t="shared" si="1"/>
        <v>-7.4803789363171447E-3</v>
      </c>
      <c r="L22" s="53"/>
      <c r="M22" s="53"/>
    </row>
    <row r="23" spans="1:13" x14ac:dyDescent="0.25">
      <c r="A23" s="30">
        <v>2002</v>
      </c>
      <c r="B23" s="56">
        <v>27.036103000000001</v>
      </c>
      <c r="C23" s="56">
        <v>27.290203000000002</v>
      </c>
      <c r="D23" s="56">
        <v>0</v>
      </c>
      <c r="E23" s="56">
        <v>-0.25409999999999999</v>
      </c>
      <c r="F23" s="56"/>
      <c r="G23" s="56"/>
      <c r="H23" s="42">
        <f t="shared" si="2"/>
        <v>27.036103000000001</v>
      </c>
      <c r="I23" s="57">
        <f t="shared" si="1"/>
        <v>4.8650805771537353E-3</v>
      </c>
      <c r="L23" s="53"/>
      <c r="M23" s="53"/>
    </row>
    <row r="24" spans="1:13" x14ac:dyDescent="0.25">
      <c r="A24" s="30">
        <v>2003</v>
      </c>
      <c r="B24" s="56">
        <v>28.135764000000002</v>
      </c>
      <c r="C24" s="56">
        <v>28.426064</v>
      </c>
      <c r="D24" s="56">
        <v>0</v>
      </c>
      <c r="E24" s="56">
        <v>-0.2903</v>
      </c>
      <c r="F24" s="56"/>
      <c r="G24" s="56"/>
      <c r="H24" s="42">
        <f t="shared" si="2"/>
        <v>28.135764000000002</v>
      </c>
      <c r="I24" s="57">
        <f t="shared" si="1"/>
        <v>4.0673798291122054E-2</v>
      </c>
      <c r="L24" s="53"/>
      <c r="M24" s="53"/>
    </row>
    <row r="25" spans="1:13" x14ac:dyDescent="0.25">
      <c r="A25" s="30">
        <v>2004</v>
      </c>
      <c r="B25" s="56">
        <v>27.801594000000001</v>
      </c>
      <c r="C25" s="56">
        <v>28.162237000000001</v>
      </c>
      <c r="D25" s="56">
        <v>-6.8430000000000001E-3</v>
      </c>
      <c r="E25" s="56">
        <v>-0.3538</v>
      </c>
      <c r="F25" s="56"/>
      <c r="G25" s="56"/>
      <c r="H25" s="42">
        <f t="shared" si="2"/>
        <v>27.801594000000001</v>
      </c>
      <c r="I25" s="57">
        <f t="shared" si="1"/>
        <v>-1.1877054413734767E-2</v>
      </c>
      <c r="L25" s="53"/>
      <c r="M25" s="53"/>
    </row>
    <row r="26" spans="1:13" x14ac:dyDescent="0.25">
      <c r="A26" s="30">
        <v>2005</v>
      </c>
      <c r="B26" s="56">
        <v>27.942015000000001</v>
      </c>
      <c r="C26" s="56">
        <v>28.345303999999999</v>
      </c>
      <c r="D26" s="56">
        <v>-1.1689E-2</v>
      </c>
      <c r="E26" s="56">
        <v>-0.3916</v>
      </c>
      <c r="F26" s="56"/>
      <c r="G26" s="56"/>
      <c r="H26" s="42">
        <f t="shared" si="2"/>
        <v>27.942014999999998</v>
      </c>
      <c r="I26" s="57">
        <f t="shared" si="1"/>
        <v>5.0508255030268234E-3</v>
      </c>
      <c r="L26" s="53"/>
      <c r="M26" s="53"/>
    </row>
    <row r="27" spans="1:13" x14ac:dyDescent="0.25">
      <c r="A27" s="30">
        <v>2006</v>
      </c>
      <c r="B27" s="56">
        <v>28.690939</v>
      </c>
      <c r="C27" s="56">
        <v>29.052136000000001</v>
      </c>
      <c r="D27" s="56">
        <v>-1.3096999999999999E-2</v>
      </c>
      <c r="E27" s="56">
        <v>-0.34810000000000002</v>
      </c>
      <c r="F27" s="56"/>
      <c r="G27" s="56"/>
      <c r="H27" s="42">
        <f t="shared" si="2"/>
        <v>28.690939000000004</v>
      </c>
      <c r="I27" s="57">
        <f t="shared" si="1"/>
        <v>2.680279142359665E-2</v>
      </c>
      <c r="L27" s="53"/>
      <c r="M27" s="53"/>
    </row>
    <row r="28" spans="1:13" x14ac:dyDescent="0.25">
      <c r="A28" s="30">
        <v>2007</v>
      </c>
      <c r="B28" s="56">
        <v>30.735711999999999</v>
      </c>
      <c r="C28" s="56">
        <v>31.101296999999999</v>
      </c>
      <c r="D28" s="56">
        <v>-1.6485E-2</v>
      </c>
      <c r="E28" s="56">
        <v>-0.34910000000000002</v>
      </c>
      <c r="F28" s="56"/>
      <c r="G28" s="56"/>
      <c r="H28" s="42">
        <f t="shared" si="2"/>
        <v>30.735711999999999</v>
      </c>
      <c r="I28" s="57">
        <f t="shared" si="1"/>
        <v>7.1268946617606188E-2</v>
      </c>
      <c r="L28" s="53"/>
      <c r="M28" s="53"/>
    </row>
    <row r="29" spans="1:13" x14ac:dyDescent="0.25">
      <c r="A29" s="30">
        <v>2008</v>
      </c>
      <c r="B29" s="56">
        <v>29.137955000000002</v>
      </c>
      <c r="C29" s="56">
        <v>29.515809999999998</v>
      </c>
      <c r="D29" s="56">
        <v>-1.9855000000000001E-2</v>
      </c>
      <c r="E29" s="56">
        <v>-0.35799999999999998</v>
      </c>
      <c r="F29" s="56"/>
      <c r="G29" s="56"/>
      <c r="H29" s="42">
        <f t="shared" si="2"/>
        <v>29.137954999999998</v>
      </c>
      <c r="I29" s="57">
        <f t="shared" si="1"/>
        <v>-5.1983731497744379E-2</v>
      </c>
      <c r="L29" s="53"/>
      <c r="M29" s="53"/>
    </row>
    <row r="30" spans="1:13" x14ac:dyDescent="0.25">
      <c r="A30" s="30">
        <v>2009</v>
      </c>
      <c r="B30" s="56">
        <v>26.096454000000001</v>
      </c>
      <c r="C30" s="56">
        <v>26.491334999999999</v>
      </c>
      <c r="D30" s="56">
        <v>-2.7681000000000001E-2</v>
      </c>
      <c r="E30" s="56">
        <v>-0.36720000000000003</v>
      </c>
      <c r="F30" s="56"/>
      <c r="G30" s="56"/>
      <c r="H30" s="42">
        <f t="shared" si="2"/>
        <v>26.096453999999998</v>
      </c>
      <c r="I30" s="57">
        <f t="shared" si="1"/>
        <v>-0.1043827887029134</v>
      </c>
      <c r="L30" s="53"/>
      <c r="M30" s="53"/>
    </row>
    <row r="31" spans="1:13" x14ac:dyDescent="0.25">
      <c r="A31" s="30">
        <v>2010</v>
      </c>
      <c r="B31" s="56">
        <v>24.966660999999998</v>
      </c>
      <c r="C31" s="56">
        <v>25.392779000000001</v>
      </c>
      <c r="D31" s="56">
        <v>-3.6478999999999998E-2</v>
      </c>
      <c r="E31" s="56">
        <v>-0.38963900000000001</v>
      </c>
      <c r="F31" s="56"/>
      <c r="G31" s="56"/>
      <c r="H31" s="42">
        <f t="shared" si="2"/>
        <v>24.966661000000002</v>
      </c>
      <c r="I31" s="57">
        <f t="shared" si="1"/>
        <v>-4.3292969995080366E-2</v>
      </c>
      <c r="L31" s="53"/>
      <c r="M31" s="53"/>
    </row>
    <row r="32" spans="1:13" x14ac:dyDescent="0.25">
      <c r="A32" s="30">
        <v>2011</v>
      </c>
      <c r="B32" s="56">
        <v>24.784859999999998</v>
      </c>
      <c r="C32" s="56">
        <v>25.261244000000001</v>
      </c>
      <c r="D32" s="56">
        <v>-8.1928000000000001E-2</v>
      </c>
      <c r="E32" s="56">
        <v>-0.39507500000000001</v>
      </c>
      <c r="F32" s="56">
        <v>6.1899999999999998E-4</v>
      </c>
      <c r="G32" s="56"/>
      <c r="H32" s="42">
        <f t="shared" si="2"/>
        <v>24.784860000000002</v>
      </c>
      <c r="I32" s="57">
        <f t="shared" si="1"/>
        <v>-7.2817506513986885E-3</v>
      </c>
      <c r="L32" s="53"/>
      <c r="M32" s="53"/>
    </row>
    <row r="33" spans="1:13" x14ac:dyDescent="0.25">
      <c r="A33" s="34">
        <v>2012</v>
      </c>
      <c r="B33" s="56">
        <v>24.711642999999999</v>
      </c>
      <c r="C33" s="56">
        <v>25.25929</v>
      </c>
      <c r="D33" s="56">
        <v>-0.13292200000000001</v>
      </c>
      <c r="E33" s="56">
        <v>-0.41612399999999999</v>
      </c>
      <c r="F33" s="56">
        <v>1.3990000000000001E-3</v>
      </c>
      <c r="G33" s="56"/>
      <c r="H33" s="42">
        <f t="shared" si="2"/>
        <v>24.711642999999999</v>
      </c>
      <c r="I33" s="57">
        <f t="shared" si="1"/>
        <v>-2.9541018186103329E-3</v>
      </c>
      <c r="L33" s="53"/>
      <c r="M33" s="53"/>
    </row>
    <row r="34" spans="1:13" x14ac:dyDescent="0.25">
      <c r="A34" s="34">
        <v>2013</v>
      </c>
      <c r="B34" s="56">
        <v>25.557673000000001</v>
      </c>
      <c r="C34" s="56">
        <v>26.457439999999998</v>
      </c>
      <c r="D34" s="56">
        <v>-0.43824400000000002</v>
      </c>
      <c r="E34" s="56">
        <v>-0.46465000000000001</v>
      </c>
      <c r="F34" s="56">
        <v>3.127E-3</v>
      </c>
      <c r="G34" s="56"/>
      <c r="H34" s="42">
        <f t="shared" si="2"/>
        <v>25.557672999999998</v>
      </c>
      <c r="I34" s="57">
        <f t="shared" si="1"/>
        <v>3.4236088632390693E-2</v>
      </c>
      <c r="L34" s="53"/>
      <c r="M34" s="53"/>
    </row>
    <row r="35" spans="1:13" x14ac:dyDescent="0.25">
      <c r="A35" s="34">
        <v>2014</v>
      </c>
      <c r="B35" s="56">
        <v>26.528808999999999</v>
      </c>
      <c r="C35" s="56">
        <v>27.599240000000002</v>
      </c>
      <c r="D35" s="56">
        <v>-0.53827899999999995</v>
      </c>
      <c r="E35" s="56">
        <v>-0.53931499999999999</v>
      </c>
      <c r="F35" s="56">
        <v>7.1630000000000001E-3</v>
      </c>
      <c r="G35" s="56"/>
      <c r="H35" s="42">
        <f t="shared" si="2"/>
        <v>26.528809000000003</v>
      </c>
      <c r="I35" s="44">
        <f t="shared" si="1"/>
        <v>3.7997825545385222E-2</v>
      </c>
      <c r="L35" s="53"/>
      <c r="M35" s="53"/>
    </row>
    <row r="36" spans="1:13" x14ac:dyDescent="0.25">
      <c r="A36" s="34">
        <v>2015</v>
      </c>
      <c r="B36" s="56">
        <v>25.817288000000001</v>
      </c>
      <c r="C36" s="56">
        <v>27.085083999999998</v>
      </c>
      <c r="D36" s="56">
        <v>-0.68636299999999995</v>
      </c>
      <c r="E36" s="56">
        <v>-0.59277899999999994</v>
      </c>
      <c r="F36" s="56">
        <v>1.1346E-2</v>
      </c>
      <c r="G36" s="56"/>
      <c r="H36" s="42">
        <f t="shared" si="2"/>
        <v>25.817287999999998</v>
      </c>
      <c r="I36" s="44">
        <f t="shared" si="1"/>
        <v>-2.6820691422672072E-2</v>
      </c>
      <c r="L36" s="53"/>
      <c r="M36" s="53"/>
    </row>
    <row r="37" spans="1:13" x14ac:dyDescent="0.25">
      <c r="A37" s="34">
        <v>2016</v>
      </c>
      <c r="B37" s="56">
        <v>29.997319999999998</v>
      </c>
      <c r="C37" s="56">
        <v>31.586317999999999</v>
      </c>
      <c r="D37" s="56">
        <v>-0.95482199999999995</v>
      </c>
      <c r="E37" s="56">
        <v>-0.64779600000000004</v>
      </c>
      <c r="F37" s="56">
        <v>1.362E-2</v>
      </c>
      <c r="G37" s="56"/>
      <c r="H37" s="42">
        <f t="shared" si="2"/>
        <v>29.997319999999998</v>
      </c>
      <c r="I37" s="44">
        <f t="shared" si="1"/>
        <v>0.16190825310543855</v>
      </c>
      <c r="L37" s="53"/>
      <c r="M37" s="53"/>
    </row>
    <row r="38" spans="1:13" x14ac:dyDescent="0.25">
      <c r="A38" s="34">
        <v>2017</v>
      </c>
      <c r="B38" s="56">
        <v>29.946874999999999</v>
      </c>
      <c r="C38" s="56">
        <v>31.942720000000001</v>
      </c>
      <c r="D38" s="56">
        <v>-1.337407</v>
      </c>
      <c r="E38" s="56">
        <v>-0.68908700000000001</v>
      </c>
      <c r="F38" s="56">
        <v>3.0648999999999999E-2</v>
      </c>
      <c r="G38" s="56"/>
      <c r="H38" s="42">
        <f t="shared" si="2"/>
        <v>29.946875000000002</v>
      </c>
      <c r="I38" s="44">
        <f t="shared" si="1"/>
        <v>-1.6816502274201728E-3</v>
      </c>
      <c r="L38" s="53"/>
      <c r="M38" s="53"/>
    </row>
    <row r="39" spans="1:13" x14ac:dyDescent="0.25">
      <c r="A39" s="35">
        <v>2018</v>
      </c>
      <c r="B39" s="58">
        <v>29.263145999999999</v>
      </c>
      <c r="C39" s="58">
        <v>31.346243999999999</v>
      </c>
      <c r="D39" s="58">
        <v>-1.4058349999999999</v>
      </c>
      <c r="E39" s="58">
        <v>-0.72467000000000004</v>
      </c>
      <c r="F39" s="58">
        <v>4.7406999999999998E-2</v>
      </c>
      <c r="G39" s="58"/>
      <c r="H39" s="45">
        <f t="shared" si="2"/>
        <v>29.263145999999999</v>
      </c>
      <c r="I39" s="46">
        <f t="shared" si="1"/>
        <v>-2.2831397265991926E-2</v>
      </c>
      <c r="L39" s="53"/>
      <c r="M39" s="53"/>
    </row>
    <row r="40" spans="1:13" x14ac:dyDescent="0.25">
      <c r="A40" s="30">
        <v>2019</v>
      </c>
      <c r="B40" s="56"/>
      <c r="C40" s="73">
        <v>35.807239997334328</v>
      </c>
      <c r="D40" s="56">
        <v>-1.2968360000000001</v>
      </c>
      <c r="E40" s="56">
        <v>-0.89351400000000003</v>
      </c>
      <c r="F40" s="56">
        <v>4.7699999999999999E-2</v>
      </c>
      <c r="G40" s="56">
        <v>0</v>
      </c>
      <c r="H40" s="42">
        <f t="shared" si="2"/>
        <v>33.664589997334325</v>
      </c>
      <c r="I40" s="44">
        <f t="shared" si="1"/>
        <v>0.15040911860038308</v>
      </c>
      <c r="L40" s="53"/>
      <c r="M40" s="53"/>
    </row>
    <row r="41" spans="1:13" x14ac:dyDescent="0.25">
      <c r="A41" s="30">
        <v>2020</v>
      </c>
      <c r="B41" s="56"/>
      <c r="C41" s="73">
        <v>39.151796000000004</v>
      </c>
      <c r="D41" s="56">
        <v>-1.3564750000000001</v>
      </c>
      <c r="E41" s="56">
        <v>-1.0915429999999999</v>
      </c>
      <c r="F41" s="56">
        <v>5.5476999999999999E-2</v>
      </c>
      <c r="G41" s="56">
        <v>0</v>
      </c>
      <c r="H41" s="42">
        <f t="shared" si="2"/>
        <v>36.759255000000003</v>
      </c>
      <c r="I41" s="44">
        <f t="shared" si="1"/>
        <v>9.1926412973118765E-2</v>
      </c>
      <c r="L41" s="53"/>
      <c r="M41" s="53"/>
    </row>
    <row r="42" spans="1:13" x14ac:dyDescent="0.25">
      <c r="A42" s="30">
        <v>2021</v>
      </c>
      <c r="B42" s="56"/>
      <c r="C42" s="73">
        <v>40.0466731304696</v>
      </c>
      <c r="D42" s="56">
        <v>-1.430828</v>
      </c>
      <c r="E42" s="56">
        <v>-1.182102</v>
      </c>
      <c r="F42" s="56">
        <v>5.8659000000000003E-2</v>
      </c>
      <c r="G42" s="56">
        <v>0</v>
      </c>
      <c r="H42" s="42">
        <f t="shared" si="2"/>
        <v>37.4924021304696</v>
      </c>
      <c r="I42" s="44">
        <f t="shared" si="1"/>
        <v>1.9944559008869822E-2</v>
      </c>
      <c r="L42" s="53"/>
      <c r="M42" s="53"/>
    </row>
    <row r="43" spans="1:13" x14ac:dyDescent="0.25">
      <c r="A43" s="30">
        <v>2022</v>
      </c>
      <c r="B43" s="56"/>
      <c r="C43" s="73">
        <v>40.060997999999998</v>
      </c>
      <c r="D43" s="56">
        <v>-1.468912</v>
      </c>
      <c r="E43" s="56">
        <v>-1.2730170000000001</v>
      </c>
      <c r="F43" s="56">
        <v>6.4546000000000006E-2</v>
      </c>
      <c r="G43" s="56">
        <v>0</v>
      </c>
      <c r="H43" s="42">
        <f t="shared" si="2"/>
        <v>37.383614999999992</v>
      </c>
      <c r="I43" s="44">
        <f t="shared" si="1"/>
        <v>-2.9015780341584696E-3</v>
      </c>
      <c r="L43" s="53"/>
      <c r="M43" s="53"/>
    </row>
    <row r="44" spans="1:13" x14ac:dyDescent="0.25">
      <c r="A44" s="30">
        <v>2023</v>
      </c>
      <c r="B44" s="56"/>
      <c r="C44" s="73">
        <v>40.217149000000006</v>
      </c>
      <c r="D44" s="56">
        <v>-1.484272</v>
      </c>
      <c r="E44" s="56">
        <v>-1.3662920000000001</v>
      </c>
      <c r="F44" s="56">
        <v>6.7204E-2</v>
      </c>
      <c r="G44" s="56">
        <v>0</v>
      </c>
      <c r="H44" s="42">
        <f>+SUM(C44:G44)</f>
        <v>37.433789000000004</v>
      </c>
      <c r="I44" s="44">
        <f t="shared" si="1"/>
        <v>1.342138795298764E-3</v>
      </c>
      <c r="L44" s="53"/>
      <c r="M44" s="53"/>
    </row>
    <row r="45" spans="1:13" x14ac:dyDescent="0.25">
      <c r="A45" s="30">
        <v>2024</v>
      </c>
      <c r="B45" s="56"/>
      <c r="C45" s="73">
        <v>40.590841999999988</v>
      </c>
      <c r="D45" s="56">
        <v>-1.5206390000000001</v>
      </c>
      <c r="E45" s="56">
        <v>-1.4688650000000001</v>
      </c>
      <c r="F45" s="56">
        <v>7.7364000000000002E-2</v>
      </c>
      <c r="G45" s="56">
        <v>0</v>
      </c>
      <c r="H45" s="42">
        <f t="shared" si="2"/>
        <v>37.678701999999987</v>
      </c>
      <c r="I45" s="44">
        <f t="shared" si="1"/>
        <v>6.5425650606723007E-3</v>
      </c>
      <c r="L45" s="53"/>
      <c r="M45" s="53"/>
    </row>
    <row r="46" spans="1:13" x14ac:dyDescent="0.25">
      <c r="A46" s="30">
        <v>2025</v>
      </c>
      <c r="B46" s="56"/>
      <c r="C46" s="73">
        <v>40.781593000000008</v>
      </c>
      <c r="D46" s="56">
        <v>-1.6037859999999999</v>
      </c>
      <c r="E46" s="56">
        <v>-1.5752489999999999</v>
      </c>
      <c r="F46" s="56">
        <v>8.7409000000000001E-2</v>
      </c>
      <c r="G46" s="56">
        <v>0</v>
      </c>
      <c r="H46" s="42">
        <f t="shared" si="2"/>
        <v>37.68996700000001</v>
      </c>
      <c r="I46" s="44">
        <f t="shared" si="1"/>
        <v>2.9897526724842471E-4</v>
      </c>
      <c r="L46" s="53"/>
      <c r="M46" s="53"/>
    </row>
    <row r="47" spans="1:13" x14ac:dyDescent="0.25">
      <c r="A47" s="30">
        <v>2026</v>
      </c>
      <c r="B47" s="56"/>
      <c r="C47" s="73">
        <v>41.104586000000005</v>
      </c>
      <c r="D47" s="56">
        <v>-1.683306</v>
      </c>
      <c r="E47" s="56">
        <v>-1.680598</v>
      </c>
      <c r="F47" s="56">
        <v>9.6332000000000001E-2</v>
      </c>
      <c r="G47" s="56">
        <v>0</v>
      </c>
      <c r="H47" s="42">
        <f t="shared" si="2"/>
        <v>37.837013999999996</v>
      </c>
      <c r="I47" s="44">
        <f t="shared" si="1"/>
        <v>3.9014892212558827E-3</v>
      </c>
      <c r="L47" s="53"/>
      <c r="M47" s="53"/>
    </row>
    <row r="48" spans="1:13" x14ac:dyDescent="0.25">
      <c r="A48" s="30">
        <v>2027</v>
      </c>
      <c r="B48" s="56"/>
      <c r="C48" s="73">
        <v>41.439277000000004</v>
      </c>
      <c r="D48" s="56">
        <v>-1.709371</v>
      </c>
      <c r="E48" s="56">
        <v>-1.7745040000000001</v>
      </c>
      <c r="F48" s="56">
        <v>0.10978599999999999</v>
      </c>
      <c r="G48" s="56">
        <v>0</v>
      </c>
      <c r="H48" s="42">
        <f t="shared" si="2"/>
        <v>38.065188000000006</v>
      </c>
      <c r="I48" s="44">
        <f>+H48/H47-1</f>
        <v>6.0304441571421563E-3</v>
      </c>
      <c r="L48" s="53"/>
      <c r="M48" s="53"/>
    </row>
    <row r="49" spans="1:13" x14ac:dyDescent="0.25">
      <c r="A49" s="30">
        <v>2028</v>
      </c>
      <c r="B49" s="56"/>
      <c r="C49" s="73">
        <v>41.904230000000005</v>
      </c>
      <c r="D49" s="56">
        <v>-1.7377830000000001</v>
      </c>
      <c r="E49" s="56">
        <v>-1.863399</v>
      </c>
      <c r="F49" s="56">
        <v>0.126551</v>
      </c>
      <c r="G49" s="56">
        <v>0</v>
      </c>
      <c r="H49" s="42">
        <f t="shared" si="2"/>
        <v>38.429599000000003</v>
      </c>
      <c r="I49" s="44">
        <f t="shared" si="1"/>
        <v>9.5733403444637766E-3</v>
      </c>
      <c r="L49" s="53"/>
      <c r="M49" s="53"/>
    </row>
    <row r="50" spans="1:13" x14ac:dyDescent="0.25">
      <c r="A50" s="30">
        <v>2029</v>
      </c>
      <c r="B50" s="56"/>
      <c r="C50" s="73">
        <v>42.041498000000004</v>
      </c>
      <c r="D50" s="56">
        <v>-1.7704610000000001</v>
      </c>
      <c r="E50" s="56">
        <v>-1.9469179999999999</v>
      </c>
      <c r="F50" s="56">
        <v>0.14341899999999999</v>
      </c>
      <c r="G50" s="56">
        <v>0</v>
      </c>
      <c r="H50" s="42">
        <f t="shared" si="2"/>
        <v>38.467538000000012</v>
      </c>
      <c r="I50" s="44">
        <f t="shared" si="1"/>
        <v>9.8723382463639098E-4</v>
      </c>
      <c r="L50" s="53"/>
      <c r="M50" s="53"/>
    </row>
    <row r="51" spans="1:13" x14ac:dyDescent="0.25">
      <c r="A51" s="30">
        <v>2030</v>
      </c>
      <c r="B51" s="56"/>
      <c r="C51" s="73">
        <v>42.238582000000001</v>
      </c>
      <c r="D51" s="56">
        <v>-1.8648560000000001</v>
      </c>
      <c r="E51" s="56">
        <v>-2.032286</v>
      </c>
      <c r="F51" s="56">
        <v>0.16306300000000001</v>
      </c>
      <c r="G51" s="56">
        <v>0</v>
      </c>
      <c r="H51" s="42">
        <f t="shared" si="2"/>
        <v>38.504503</v>
      </c>
      <c r="I51" s="44">
        <f t="shared" si="1"/>
        <v>9.6094010487468573E-4</v>
      </c>
      <c r="L51" s="53"/>
      <c r="M51" s="53"/>
    </row>
    <row r="52" spans="1:13" x14ac:dyDescent="0.25">
      <c r="A52" s="30">
        <v>2031</v>
      </c>
      <c r="B52" s="56"/>
      <c r="C52" s="73">
        <v>42.419396000000006</v>
      </c>
      <c r="D52" s="56">
        <v>-1.9480420000000001</v>
      </c>
      <c r="E52" s="56">
        <v>-2.1177350000000001</v>
      </c>
      <c r="F52" s="56">
        <v>0.19264500000000001</v>
      </c>
      <c r="G52" s="56">
        <v>0</v>
      </c>
      <c r="H52" s="42">
        <f t="shared" si="2"/>
        <v>38.546264000000001</v>
      </c>
      <c r="I52" s="44">
        <f t="shared" si="1"/>
        <v>1.0845744457472772E-3</v>
      </c>
      <c r="L52" s="53"/>
      <c r="M52" s="53"/>
    </row>
    <row r="53" spans="1:13" x14ac:dyDescent="0.25">
      <c r="A53" s="30">
        <v>2032</v>
      </c>
      <c r="B53" s="56"/>
      <c r="C53" s="73">
        <v>42.710397</v>
      </c>
      <c r="D53" s="56">
        <v>-1.997735</v>
      </c>
      <c r="E53" s="56">
        <v>-2.2033149999999999</v>
      </c>
      <c r="F53" s="56">
        <v>0.223663</v>
      </c>
      <c r="G53" s="56">
        <v>0</v>
      </c>
      <c r="H53" s="42">
        <f t="shared" si="2"/>
        <v>38.733010000000007</v>
      </c>
      <c r="I53" s="44">
        <f t="shared" si="1"/>
        <v>4.8447237325000003E-3</v>
      </c>
      <c r="L53" s="53"/>
      <c r="M53" s="53"/>
    </row>
    <row r="54" spans="1:13" x14ac:dyDescent="0.25">
      <c r="A54" s="30">
        <v>2033</v>
      </c>
      <c r="B54" s="56"/>
      <c r="C54" s="73">
        <v>42.758094999999997</v>
      </c>
      <c r="D54" s="56">
        <v>-2.0326930000000001</v>
      </c>
      <c r="E54" s="56">
        <v>-2.2797710000000002</v>
      </c>
      <c r="F54" s="56">
        <v>0.25964799999999999</v>
      </c>
      <c r="G54" s="56">
        <v>0</v>
      </c>
      <c r="H54" s="42">
        <f t="shared" si="2"/>
        <v>38.70527899999999</v>
      </c>
      <c r="I54" s="44">
        <f t="shared" si="1"/>
        <v>-7.1595262025891948E-4</v>
      </c>
      <c r="L54" s="53"/>
      <c r="M54" s="53"/>
    </row>
    <row r="55" spans="1:13" x14ac:dyDescent="0.25">
      <c r="A55" s="30">
        <v>2034</v>
      </c>
      <c r="B55" s="56"/>
      <c r="C55" s="73">
        <v>42.956094999999998</v>
      </c>
      <c r="D55" s="56">
        <v>-2.0523259999999999</v>
      </c>
      <c r="E55" s="56">
        <v>-2.3546399999999998</v>
      </c>
      <c r="F55" s="56">
        <v>0.29981999999999998</v>
      </c>
      <c r="G55" s="56">
        <v>0</v>
      </c>
      <c r="H55" s="42">
        <f t="shared" si="2"/>
        <v>38.84894899999999</v>
      </c>
      <c r="I55" s="44">
        <f t="shared" si="1"/>
        <v>3.7118967673634984E-3</v>
      </c>
      <c r="L55" s="53"/>
      <c r="M55" s="53"/>
    </row>
    <row r="56" spans="1:13" x14ac:dyDescent="0.25">
      <c r="A56" s="30">
        <v>2035</v>
      </c>
      <c r="B56" s="56"/>
      <c r="C56" s="73">
        <v>43.138807999999997</v>
      </c>
      <c r="D56" s="56">
        <v>-2.127208</v>
      </c>
      <c r="E56" s="56">
        <v>-2.4226450000000002</v>
      </c>
      <c r="F56" s="56">
        <v>0.35086600000000001</v>
      </c>
      <c r="G56" s="56">
        <v>0</v>
      </c>
      <c r="H56" s="42">
        <f t="shared" si="2"/>
        <v>38.939820999999995</v>
      </c>
      <c r="I56" s="44">
        <f t="shared" si="1"/>
        <v>2.3391108984700537E-3</v>
      </c>
      <c r="L56" s="53"/>
      <c r="M56" s="53"/>
    </row>
    <row r="57" spans="1:13" x14ac:dyDescent="0.25">
      <c r="A57" s="30">
        <v>2036</v>
      </c>
      <c r="B57" s="56"/>
      <c r="C57" s="73">
        <v>43.433182000000002</v>
      </c>
      <c r="D57" s="56">
        <v>-2.207808</v>
      </c>
      <c r="E57" s="56">
        <v>-2.4917090000000002</v>
      </c>
      <c r="F57" s="56">
        <v>0.40936400000000001</v>
      </c>
      <c r="G57" s="56">
        <v>0</v>
      </c>
      <c r="H57" s="42">
        <f t="shared" si="2"/>
        <v>39.143028999999999</v>
      </c>
      <c r="I57" s="44">
        <f t="shared" si="1"/>
        <v>5.2185139731382169E-3</v>
      </c>
      <c r="L57" s="53"/>
      <c r="M57" s="53"/>
    </row>
    <row r="58" spans="1:13" x14ac:dyDescent="0.25">
      <c r="A58" s="30">
        <v>2037</v>
      </c>
      <c r="B58" s="56"/>
      <c r="C58" s="73">
        <v>43.484442999999999</v>
      </c>
      <c r="D58" s="56">
        <v>-2.2358370000000001</v>
      </c>
      <c r="E58" s="56">
        <v>-2.550862</v>
      </c>
      <c r="F58" s="56">
        <v>0.46839599999999998</v>
      </c>
      <c r="G58" s="56">
        <v>0</v>
      </c>
      <c r="H58" s="42">
        <f t="shared" si="2"/>
        <v>39.166139999999992</v>
      </c>
      <c r="I58" s="44">
        <f t="shared" si="1"/>
        <v>5.9042441503431853E-4</v>
      </c>
      <c r="L58" s="53"/>
      <c r="M58" s="53"/>
    </row>
    <row r="59" spans="1:13" x14ac:dyDescent="0.25">
      <c r="A59" s="30">
        <v>2038</v>
      </c>
      <c r="B59" s="56"/>
      <c r="C59" s="73">
        <v>43.642249999999997</v>
      </c>
      <c r="D59" s="56">
        <v>-2.2692760000000001</v>
      </c>
      <c r="E59" s="56">
        <v>-2.6141179999999999</v>
      </c>
      <c r="F59" s="56">
        <v>0.53650500000000001</v>
      </c>
      <c r="G59" s="56">
        <v>0</v>
      </c>
      <c r="H59" s="42">
        <f t="shared" si="2"/>
        <v>39.295361</v>
      </c>
      <c r="I59" s="44">
        <f t="shared" si="1"/>
        <v>3.2993039395765589E-3</v>
      </c>
      <c r="L59" s="53"/>
      <c r="M59" s="53"/>
    </row>
    <row r="60" spans="1:13" x14ac:dyDescent="0.25">
      <c r="A60" s="30">
        <v>2039</v>
      </c>
      <c r="B60" s="56"/>
      <c r="C60" s="73">
        <v>43.804514999999995</v>
      </c>
      <c r="D60" s="56">
        <v>-2.289498</v>
      </c>
      <c r="E60" s="56">
        <v>-2.679665</v>
      </c>
      <c r="F60" s="56">
        <v>0.616865</v>
      </c>
      <c r="G60" s="56">
        <v>0</v>
      </c>
      <c r="H60" s="42">
        <f t="shared" si="2"/>
        <v>39.45221699999999</v>
      </c>
      <c r="I60" s="44">
        <f t="shared" si="1"/>
        <v>3.9917180045754286E-3</v>
      </c>
      <c r="L60" s="53"/>
      <c r="M60" s="53"/>
    </row>
    <row r="61" spans="1:13" x14ac:dyDescent="0.25">
      <c r="A61" s="30">
        <v>2040</v>
      </c>
      <c r="B61" s="56"/>
      <c r="C61" s="59">
        <v>44.087249999999997</v>
      </c>
      <c r="D61" s="56">
        <v>-2.3721779999999999</v>
      </c>
      <c r="E61" s="56">
        <v>-2.751827</v>
      </c>
      <c r="F61" s="56">
        <v>0.70376799999999995</v>
      </c>
      <c r="G61" s="56">
        <v>0</v>
      </c>
      <c r="H61" s="42">
        <f t="shared" si="2"/>
        <v>39.667012999999997</v>
      </c>
      <c r="I61" s="44">
        <f t="shared" si="1"/>
        <v>5.4444595597760159E-3</v>
      </c>
      <c r="L61" s="53"/>
      <c r="M61" s="53"/>
    </row>
    <row r="62" spans="1:13" x14ac:dyDescent="0.25">
      <c r="A62" s="30">
        <v>2041</v>
      </c>
      <c r="B62" s="56"/>
      <c r="C62" s="59">
        <v>44.112484999999992</v>
      </c>
      <c r="D62" s="56">
        <v>-2.4582809999999999</v>
      </c>
      <c r="E62" s="56">
        <v>-2.8109000000000002</v>
      </c>
      <c r="F62" s="56">
        <v>0.79944800000000005</v>
      </c>
      <c r="G62" s="56">
        <v>0</v>
      </c>
      <c r="H62" s="42">
        <f t="shared" si="2"/>
        <v>39.642751999999987</v>
      </c>
      <c r="I62" s="44">
        <f t="shared" si="1"/>
        <v>-6.1161650865948491E-4</v>
      </c>
      <c r="L62" s="53"/>
      <c r="M62" s="53"/>
    </row>
    <row r="63" spans="1:13" x14ac:dyDescent="0.25">
      <c r="A63" s="30">
        <v>2042</v>
      </c>
      <c r="B63" s="56"/>
      <c r="C63" s="59">
        <v>44.260006000000004</v>
      </c>
      <c r="D63" s="56">
        <v>-2.4972509999999999</v>
      </c>
      <c r="E63" s="56">
        <v>-2.8698670000000002</v>
      </c>
      <c r="F63" s="56">
        <v>0.90444899999999995</v>
      </c>
      <c r="G63" s="56">
        <v>0</v>
      </c>
      <c r="H63" s="42">
        <f t="shared" si="2"/>
        <v>39.797337000000006</v>
      </c>
      <c r="I63" s="44">
        <f t="shared" si="1"/>
        <v>3.8994517837716014E-3</v>
      </c>
      <c r="L63" s="53"/>
      <c r="M63" s="53"/>
    </row>
    <row r="64" spans="1:13" x14ac:dyDescent="0.25">
      <c r="A64" s="30">
        <v>2043</v>
      </c>
      <c r="B64" s="56"/>
      <c r="C64" s="59">
        <v>44.417004999999996</v>
      </c>
      <c r="D64" s="56">
        <v>-2.521344</v>
      </c>
      <c r="E64" s="56">
        <v>-2.9275099999999998</v>
      </c>
      <c r="F64" s="56">
        <v>1.023504</v>
      </c>
      <c r="G64" s="56">
        <v>0</v>
      </c>
      <c r="H64" s="42">
        <f t="shared" si="2"/>
        <v>39.991655000000002</v>
      </c>
      <c r="I64" s="44">
        <f t="shared" si="1"/>
        <v>4.8826885075248239E-3</v>
      </c>
      <c r="L64" s="53"/>
      <c r="M64" s="53"/>
    </row>
    <row r="65" spans="1:13" x14ac:dyDescent="0.25">
      <c r="A65" s="30">
        <v>2044</v>
      </c>
      <c r="B65" s="56"/>
      <c r="C65" s="59">
        <v>44.696452999999998</v>
      </c>
      <c r="D65" s="56">
        <v>-2.5482429999999998</v>
      </c>
      <c r="E65" s="56">
        <v>-2.9899490000000002</v>
      </c>
      <c r="F65" s="56">
        <v>1.147734</v>
      </c>
      <c r="G65" s="56">
        <v>0</v>
      </c>
      <c r="H65" s="42">
        <f t="shared" si="2"/>
        <v>40.305994999999996</v>
      </c>
      <c r="I65" s="44">
        <f t="shared" si="1"/>
        <v>7.8601398216702201E-3</v>
      </c>
      <c r="L65" s="53"/>
      <c r="M65" s="53"/>
    </row>
    <row r="66" spans="1:13" x14ac:dyDescent="0.25">
      <c r="A66" s="30">
        <v>2045</v>
      </c>
      <c r="B66" s="56"/>
      <c r="C66" s="59">
        <v>44.735818000000009</v>
      </c>
      <c r="D66" s="56">
        <v>-2.6255169999999999</v>
      </c>
      <c r="E66" s="56">
        <v>-3.0414240000000001</v>
      </c>
      <c r="F66" s="56">
        <v>1.2816380000000001</v>
      </c>
      <c r="G66" s="56">
        <v>0</v>
      </c>
      <c r="H66" s="42">
        <f t="shared" si="2"/>
        <v>40.350515000000009</v>
      </c>
      <c r="I66" s="44">
        <f t="shared" si="1"/>
        <v>1.1045503280595614E-3</v>
      </c>
      <c r="L66" s="53"/>
      <c r="M66" s="53"/>
    </row>
    <row r="67" spans="1:13" x14ac:dyDescent="0.25">
      <c r="A67" s="30">
        <v>2046</v>
      </c>
      <c r="B67" s="56"/>
      <c r="C67" s="59">
        <v>44.898473999999993</v>
      </c>
      <c r="D67" s="56">
        <v>-2.7095020000000001</v>
      </c>
      <c r="E67" s="56">
        <v>-3.0980840000000001</v>
      </c>
      <c r="F67" s="56">
        <v>1.4186540000000001</v>
      </c>
      <c r="G67" s="56">
        <v>0</v>
      </c>
      <c r="H67" s="42">
        <f t="shared" si="2"/>
        <v>40.509541999999996</v>
      </c>
      <c r="I67" s="44">
        <f t="shared" si="1"/>
        <v>3.9411392890520425E-3</v>
      </c>
      <c r="L67" s="53"/>
      <c r="M67" s="53"/>
    </row>
    <row r="68" spans="1:13" x14ac:dyDescent="0.25">
      <c r="A68" s="30">
        <v>2047</v>
      </c>
      <c r="B68" s="56"/>
      <c r="C68" s="59">
        <v>45.061602000000001</v>
      </c>
      <c r="D68" s="56">
        <v>-2.7291120000000002</v>
      </c>
      <c r="E68" s="56">
        <v>-3.1535120000000001</v>
      </c>
      <c r="F68" s="56">
        <v>1.550789</v>
      </c>
      <c r="G68" s="56">
        <v>0</v>
      </c>
      <c r="H68" s="42">
        <f t="shared" si="2"/>
        <v>40.729767000000002</v>
      </c>
      <c r="I68" s="44">
        <f t="shared" si="1"/>
        <v>5.4363734845486178E-3</v>
      </c>
      <c r="L68" s="53"/>
      <c r="M68" s="53"/>
    </row>
    <row r="69" spans="1:13" x14ac:dyDescent="0.25">
      <c r="A69" s="30">
        <v>2048</v>
      </c>
      <c r="B69" s="56"/>
      <c r="C69" s="59">
        <v>45.348782999999997</v>
      </c>
      <c r="D69" s="56">
        <v>-2.7554829999999999</v>
      </c>
      <c r="E69" s="56">
        <v>-3.2141510000000002</v>
      </c>
      <c r="F69" s="56">
        <v>1.68665</v>
      </c>
      <c r="G69" s="56">
        <v>0</v>
      </c>
      <c r="H69" s="42">
        <f t="shared" si="2"/>
        <v>41.065798999999998</v>
      </c>
      <c r="I69" s="44">
        <f t="shared" si="1"/>
        <v>8.2502804398560947E-3</v>
      </c>
      <c r="L69" s="53"/>
      <c r="M69" s="53"/>
    </row>
    <row r="70" spans="1:13" x14ac:dyDescent="0.25">
      <c r="A70" s="30">
        <v>2049</v>
      </c>
      <c r="B70" s="56"/>
      <c r="C70" s="59">
        <v>45.388043999999994</v>
      </c>
      <c r="D70" s="56">
        <v>-2.7680220000000002</v>
      </c>
      <c r="E70" s="56">
        <v>-3.2617069999999999</v>
      </c>
      <c r="F70" s="56">
        <v>1.81646</v>
      </c>
      <c r="G70" s="56">
        <v>0</v>
      </c>
      <c r="H70" s="42">
        <f t="shared" si="2"/>
        <v>41.17477499999999</v>
      </c>
      <c r="I70" s="44">
        <f t="shared" si="1"/>
        <v>2.6536924315045951E-3</v>
      </c>
      <c r="L70" s="53"/>
      <c r="M70" s="53"/>
    </row>
    <row r="71" spans="1:13" x14ac:dyDescent="0.25">
      <c r="A71" s="30">
        <v>2050</v>
      </c>
      <c r="B71" s="56"/>
      <c r="C71" s="59">
        <v>45.551034000000008</v>
      </c>
      <c r="D71" s="56">
        <v>-2.850457</v>
      </c>
      <c r="E71" s="56">
        <v>-3.31447</v>
      </c>
      <c r="F71" s="56">
        <v>1.9412959999999999</v>
      </c>
      <c r="G71" s="56">
        <v>0</v>
      </c>
      <c r="H71" s="42">
        <f t="shared" si="2"/>
        <v>41.327403000000011</v>
      </c>
      <c r="I71" s="44">
        <f t="shared" ref="I71" si="3">+H71/H70-1</f>
        <v>3.7068326420732767E-3</v>
      </c>
      <c r="L71" s="53"/>
      <c r="M71" s="53"/>
    </row>
  </sheetData>
  <pageMargins left="0.25" right="0.25" top="0.75" bottom="0.75" header="0.3" footer="0.3"/>
  <pageSetup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489CF-8535-4639-A367-EC285EA5E624}">
  <sheetPr>
    <tabColor theme="9" tint="0.59999389629810485"/>
  </sheetPr>
  <dimension ref="A1:F63"/>
  <sheetViews>
    <sheetView tabSelected="1" zoomScale="85" zoomScaleNormal="85" workbookViewId="0">
      <selection activeCell="A2" sqref="A2"/>
    </sheetView>
  </sheetViews>
  <sheetFormatPr defaultColWidth="10.85546875" defaultRowHeight="15" x14ac:dyDescent="0.25"/>
  <cols>
    <col min="1" max="1" width="6.28515625" style="10" customWidth="1"/>
    <col min="2" max="2" width="10.85546875" style="10"/>
    <col min="3" max="3" width="12.28515625" style="10" bestFit="1" customWidth="1"/>
    <col min="4" max="4" width="11" style="10" bestFit="1" customWidth="1"/>
    <col min="5" max="16384" width="10.85546875" style="10"/>
  </cols>
  <sheetData>
    <row r="1" spans="1:6" x14ac:dyDescent="0.25">
      <c r="A1" s="76" t="s">
        <v>27</v>
      </c>
    </row>
    <row r="3" spans="1:6" ht="45" x14ac:dyDescent="0.25">
      <c r="A3" s="11" t="s">
        <v>0</v>
      </c>
      <c r="B3" s="17" t="s">
        <v>1</v>
      </c>
      <c r="C3" s="17" t="s">
        <v>2</v>
      </c>
      <c r="D3" s="17" t="s">
        <v>3</v>
      </c>
      <c r="E3" s="17" t="s">
        <v>5</v>
      </c>
      <c r="F3" s="18" t="s">
        <v>7</v>
      </c>
    </row>
    <row r="4" spans="1:6" x14ac:dyDescent="0.25">
      <c r="A4" s="12">
        <v>1991</v>
      </c>
      <c r="B4" s="29">
        <v>4.5</v>
      </c>
      <c r="C4" s="29"/>
      <c r="D4" s="29"/>
      <c r="E4" s="13"/>
      <c r="F4" s="13"/>
    </row>
    <row r="5" spans="1:6" x14ac:dyDescent="0.25">
      <c r="A5" s="12">
        <v>1992</v>
      </c>
      <c r="B5" s="29">
        <v>4.7</v>
      </c>
      <c r="C5" s="29"/>
      <c r="D5" s="29"/>
      <c r="E5" s="14">
        <f>B5/B4-1</f>
        <v>4.4444444444444509E-2</v>
      </c>
      <c r="F5" s="13"/>
    </row>
    <row r="6" spans="1:6" x14ac:dyDescent="0.25">
      <c r="A6" s="12">
        <v>1993</v>
      </c>
      <c r="B6" s="29">
        <v>4.5</v>
      </c>
      <c r="C6" s="29"/>
      <c r="D6" s="29"/>
      <c r="E6" s="14">
        <f t="shared" ref="E6:E32" si="0">B6/B5-1</f>
        <v>-4.2553191489361764E-2</v>
      </c>
      <c r="F6" s="14"/>
    </row>
    <row r="7" spans="1:6" x14ac:dyDescent="0.25">
      <c r="A7" s="12">
        <v>1994</v>
      </c>
      <c r="B7" s="29">
        <v>4.7</v>
      </c>
      <c r="C7" s="29"/>
      <c r="D7" s="29"/>
      <c r="E7" s="14">
        <f t="shared" si="0"/>
        <v>4.4444444444444509E-2</v>
      </c>
      <c r="F7" s="14"/>
    </row>
    <row r="8" spans="1:6" x14ac:dyDescent="0.25">
      <c r="A8" s="12">
        <v>1995</v>
      </c>
      <c r="B8" s="29">
        <v>4.8</v>
      </c>
      <c r="C8" s="29"/>
      <c r="D8" s="29"/>
      <c r="E8" s="14">
        <f t="shared" si="0"/>
        <v>2.1276595744680771E-2</v>
      </c>
      <c r="F8" s="14"/>
    </row>
    <row r="9" spans="1:6" x14ac:dyDescent="0.25">
      <c r="A9" s="12">
        <v>1996</v>
      </c>
      <c r="B9" s="29">
        <v>5</v>
      </c>
      <c r="C9" s="29"/>
      <c r="D9" s="29"/>
      <c r="E9" s="14">
        <f t="shared" si="0"/>
        <v>4.1666666666666741E-2</v>
      </c>
      <c r="F9" s="14"/>
    </row>
    <row r="10" spans="1:6" x14ac:dyDescent="0.25">
      <c r="A10" s="12">
        <v>1997</v>
      </c>
      <c r="B10" s="29">
        <v>5</v>
      </c>
      <c r="C10" s="29"/>
      <c r="D10" s="29"/>
      <c r="E10" s="14">
        <f t="shared" si="0"/>
        <v>0</v>
      </c>
      <c r="F10" s="14"/>
    </row>
    <row r="11" spans="1:6" x14ac:dyDescent="0.25">
      <c r="A11" s="12">
        <v>1998</v>
      </c>
      <c r="B11" s="29">
        <v>5.2</v>
      </c>
      <c r="C11" s="29"/>
      <c r="D11" s="29"/>
      <c r="E11" s="14">
        <f t="shared" si="0"/>
        <v>4.0000000000000036E-2</v>
      </c>
      <c r="F11" s="14"/>
    </row>
    <row r="12" spans="1:6" x14ac:dyDescent="0.25">
      <c r="A12" s="12">
        <v>1999</v>
      </c>
      <c r="B12" s="29">
        <v>5</v>
      </c>
      <c r="C12" s="29"/>
      <c r="D12" s="29"/>
      <c r="E12" s="14">
        <f t="shared" si="0"/>
        <v>-3.8461538461538547E-2</v>
      </c>
      <c r="F12" s="14"/>
    </row>
    <row r="13" spans="1:6" x14ac:dyDescent="0.25">
      <c r="A13" s="12">
        <v>2000</v>
      </c>
      <c r="B13" s="29">
        <v>5</v>
      </c>
      <c r="C13" s="29"/>
      <c r="D13" s="29"/>
      <c r="E13" s="14">
        <f t="shared" si="0"/>
        <v>0</v>
      </c>
      <c r="F13" s="14"/>
    </row>
    <row r="14" spans="1:6" x14ac:dyDescent="0.25">
      <c r="A14" s="12">
        <v>2001</v>
      </c>
      <c r="B14" s="29">
        <v>5.2</v>
      </c>
      <c r="C14" s="29"/>
      <c r="D14" s="29"/>
      <c r="E14" s="14">
        <f t="shared" si="0"/>
        <v>4.0000000000000036E-2</v>
      </c>
      <c r="F14" s="14"/>
    </row>
    <row r="15" spans="1:6" x14ac:dyDescent="0.25">
      <c r="A15" s="12">
        <v>2002</v>
      </c>
      <c r="B15" s="29">
        <v>4.9000000000000004</v>
      </c>
      <c r="C15" s="29"/>
      <c r="D15" s="29"/>
      <c r="E15" s="14">
        <f t="shared" si="0"/>
        <v>-5.7692307692307709E-2</v>
      </c>
      <c r="F15" s="14"/>
    </row>
    <row r="16" spans="1:6" x14ac:dyDescent="0.25">
      <c r="A16" s="12">
        <v>2003</v>
      </c>
      <c r="B16" s="29">
        <v>5.0999999999999996</v>
      </c>
      <c r="C16" s="29"/>
      <c r="D16" s="29"/>
      <c r="E16" s="14">
        <f t="shared" si="0"/>
        <v>4.0816326530612068E-2</v>
      </c>
      <c r="F16" s="14"/>
    </row>
    <row r="17" spans="1:6" x14ac:dyDescent="0.25">
      <c r="A17" s="12">
        <v>2004</v>
      </c>
      <c r="B17" s="29">
        <v>4.9000000000000004</v>
      </c>
      <c r="C17" s="29"/>
      <c r="D17" s="29"/>
      <c r="E17" s="14">
        <f t="shared" si="0"/>
        <v>-3.9215686274509665E-2</v>
      </c>
      <c r="F17" s="14"/>
    </row>
    <row r="18" spans="1:6" x14ac:dyDescent="0.25">
      <c r="A18" s="12">
        <v>2005</v>
      </c>
      <c r="B18" s="29">
        <v>5.2</v>
      </c>
      <c r="C18" s="29"/>
      <c r="D18" s="29"/>
      <c r="E18" s="14">
        <f t="shared" si="0"/>
        <v>6.1224489795918435E-2</v>
      </c>
      <c r="F18" s="14"/>
    </row>
    <row r="19" spans="1:6" x14ac:dyDescent="0.25">
      <c r="A19" s="12">
        <v>2006</v>
      </c>
      <c r="B19" s="29">
        <v>5.6</v>
      </c>
      <c r="C19" s="29"/>
      <c r="D19" s="29"/>
      <c r="E19" s="14">
        <f t="shared" si="0"/>
        <v>7.6923076923076872E-2</v>
      </c>
      <c r="F19" s="14"/>
    </row>
    <row r="20" spans="1:6" x14ac:dyDescent="0.25">
      <c r="A20" s="12">
        <v>2007</v>
      </c>
      <c r="B20" s="29">
        <v>5.5</v>
      </c>
      <c r="C20" s="29"/>
      <c r="D20" s="29"/>
      <c r="E20" s="14">
        <f t="shared" si="0"/>
        <v>-1.7857142857142794E-2</v>
      </c>
      <c r="F20" s="14"/>
    </row>
    <row r="21" spans="1:6" x14ac:dyDescent="0.25">
      <c r="A21" s="12">
        <v>2008</v>
      </c>
      <c r="B21" s="29">
        <v>5.3</v>
      </c>
      <c r="C21" s="29"/>
      <c r="D21" s="29"/>
      <c r="E21" s="14">
        <f t="shared" si="0"/>
        <v>-3.6363636363636376E-2</v>
      </c>
      <c r="F21" s="14"/>
    </row>
    <row r="22" spans="1:6" x14ac:dyDescent="0.25">
      <c r="A22" s="12">
        <v>2009</v>
      </c>
      <c r="B22" s="29">
        <v>4.7</v>
      </c>
      <c r="C22" s="29"/>
      <c r="D22" s="29"/>
      <c r="E22" s="14">
        <f t="shared" si="0"/>
        <v>-0.1132075471698113</v>
      </c>
      <c r="F22" s="14"/>
    </row>
    <row r="23" spans="1:6" x14ac:dyDescent="0.25">
      <c r="A23" s="12">
        <v>2010</v>
      </c>
      <c r="B23" s="29">
        <v>4.8</v>
      </c>
      <c r="C23" s="29"/>
      <c r="D23" s="29"/>
      <c r="E23" s="14">
        <f t="shared" si="0"/>
        <v>2.1276595744680771E-2</v>
      </c>
      <c r="F23" s="14"/>
    </row>
    <row r="24" spans="1:6" x14ac:dyDescent="0.25">
      <c r="A24" s="12">
        <v>2011</v>
      </c>
      <c r="B24" s="29">
        <v>4.7</v>
      </c>
      <c r="C24" s="29"/>
      <c r="D24" s="29"/>
      <c r="E24" s="14">
        <f t="shared" si="0"/>
        <v>-2.0833333333333259E-2</v>
      </c>
      <c r="F24" s="14"/>
    </row>
    <row r="25" spans="1:6" x14ac:dyDescent="0.25">
      <c r="A25" s="15">
        <v>2012</v>
      </c>
      <c r="B25" s="29">
        <v>4.7</v>
      </c>
      <c r="C25" s="29"/>
      <c r="D25" s="29"/>
      <c r="E25" s="14">
        <f t="shared" si="0"/>
        <v>0</v>
      </c>
      <c r="F25" s="14"/>
    </row>
    <row r="26" spans="1:6" x14ac:dyDescent="0.25">
      <c r="A26" s="15">
        <v>2013</v>
      </c>
      <c r="B26" s="29">
        <v>5.0999999999999996</v>
      </c>
      <c r="C26" s="29"/>
      <c r="D26" s="29"/>
      <c r="E26" s="14">
        <f t="shared" si="0"/>
        <v>8.5106382978723305E-2</v>
      </c>
      <c r="F26" s="14"/>
    </row>
    <row r="27" spans="1:6" x14ac:dyDescent="0.25">
      <c r="A27" s="15">
        <v>2014</v>
      </c>
      <c r="B27" s="29">
        <v>5.0999999999999996</v>
      </c>
      <c r="C27" s="29"/>
      <c r="D27" s="29"/>
      <c r="E27" s="14">
        <f t="shared" si="0"/>
        <v>0</v>
      </c>
      <c r="F27" s="14"/>
    </row>
    <row r="28" spans="1:6" x14ac:dyDescent="0.25">
      <c r="A28" s="15">
        <v>2015</v>
      </c>
      <c r="B28" s="29">
        <v>5.0999999999999996</v>
      </c>
      <c r="C28" s="29"/>
      <c r="D28" s="29"/>
      <c r="E28" s="14">
        <f t="shared" si="0"/>
        <v>0</v>
      </c>
      <c r="F28" s="14"/>
    </row>
    <row r="29" spans="1:6" x14ac:dyDescent="0.25">
      <c r="A29" s="15">
        <v>2016</v>
      </c>
      <c r="B29" s="29">
        <v>5.7</v>
      </c>
      <c r="C29" s="29"/>
      <c r="D29" s="29"/>
      <c r="E29" s="14">
        <f t="shared" si="0"/>
        <v>0.11764705882352944</v>
      </c>
      <c r="F29" s="14"/>
    </row>
    <row r="30" spans="1:6" x14ac:dyDescent="0.25">
      <c r="A30" s="15">
        <v>2017</v>
      </c>
      <c r="B30" s="29">
        <v>5.4</v>
      </c>
      <c r="C30" s="29"/>
      <c r="D30" s="29"/>
      <c r="E30" s="14">
        <f t="shared" si="0"/>
        <v>-5.2631578947368363E-2</v>
      </c>
      <c r="F30" s="14"/>
    </row>
    <row r="31" spans="1:6" x14ac:dyDescent="0.25">
      <c r="A31" s="15">
        <v>2018</v>
      </c>
      <c r="B31" s="29">
        <v>5.6</v>
      </c>
      <c r="C31" s="29"/>
      <c r="D31" s="29"/>
      <c r="E31" s="14">
        <f t="shared" si="0"/>
        <v>3.7037037037036979E-2</v>
      </c>
      <c r="F31" s="14"/>
    </row>
    <row r="32" spans="1:6" x14ac:dyDescent="0.25">
      <c r="A32" s="12">
        <v>2019</v>
      </c>
      <c r="B32" s="29">
        <v>6.1</v>
      </c>
      <c r="C32" s="29">
        <v>6.1</v>
      </c>
      <c r="D32" s="29">
        <v>6.1</v>
      </c>
      <c r="E32" s="14">
        <f t="shared" si="0"/>
        <v>8.9285714285714191E-2</v>
      </c>
      <c r="F32" s="14"/>
    </row>
    <row r="33" spans="1:6" x14ac:dyDescent="0.25">
      <c r="A33" s="12">
        <v>2020</v>
      </c>
      <c r="B33" s="29"/>
      <c r="C33" s="29">
        <v>7.1</v>
      </c>
      <c r="D33" s="29">
        <v>6.5</v>
      </c>
      <c r="E33" s="14"/>
      <c r="F33" s="14">
        <f>D33/D32-1</f>
        <v>6.5573770491803351E-2</v>
      </c>
    </row>
    <row r="34" spans="1:6" x14ac:dyDescent="0.25">
      <c r="A34" s="12">
        <v>2021</v>
      </c>
      <c r="B34" s="29"/>
      <c r="C34" s="29">
        <v>7.2</v>
      </c>
      <c r="D34" s="29">
        <v>6.6</v>
      </c>
      <c r="E34" s="14"/>
      <c r="F34" s="14">
        <f t="shared" ref="F34:F63" si="1">D34/D33-1</f>
        <v>1.538461538461533E-2</v>
      </c>
    </row>
    <row r="35" spans="1:6" x14ac:dyDescent="0.25">
      <c r="A35" s="12">
        <v>2022</v>
      </c>
      <c r="B35" s="29"/>
      <c r="C35" s="29">
        <v>7.2</v>
      </c>
      <c r="D35" s="29">
        <v>6.6</v>
      </c>
      <c r="E35" s="14"/>
      <c r="F35" s="14">
        <f t="shared" si="1"/>
        <v>0</v>
      </c>
    </row>
    <row r="36" spans="1:6" x14ac:dyDescent="0.25">
      <c r="A36" s="12">
        <v>2023</v>
      </c>
      <c r="B36" s="29"/>
      <c r="C36" s="29">
        <v>7.2</v>
      </c>
      <c r="D36" s="29">
        <v>6.7</v>
      </c>
      <c r="E36" s="14"/>
      <c r="F36" s="14">
        <f t="shared" si="1"/>
        <v>1.5151515151515138E-2</v>
      </c>
    </row>
    <row r="37" spans="1:6" x14ac:dyDescent="0.25">
      <c r="A37" s="12">
        <v>2024</v>
      </c>
      <c r="B37" s="29"/>
      <c r="C37" s="29">
        <v>7.3</v>
      </c>
      <c r="D37" s="29">
        <v>6.7</v>
      </c>
      <c r="E37" s="14"/>
      <c r="F37" s="14">
        <f t="shared" si="1"/>
        <v>0</v>
      </c>
    </row>
    <row r="38" spans="1:6" x14ac:dyDescent="0.25">
      <c r="A38" s="12">
        <v>2025</v>
      </c>
      <c r="B38" s="29"/>
      <c r="C38" s="29">
        <v>7.3</v>
      </c>
      <c r="D38" s="29">
        <v>6.7</v>
      </c>
      <c r="E38" s="14"/>
      <c r="F38" s="14">
        <f t="shared" si="1"/>
        <v>0</v>
      </c>
    </row>
    <row r="39" spans="1:6" x14ac:dyDescent="0.25">
      <c r="A39" s="12">
        <v>2026</v>
      </c>
      <c r="B39" s="29"/>
      <c r="C39" s="29">
        <v>7.3</v>
      </c>
      <c r="D39" s="29">
        <v>6.7</v>
      </c>
      <c r="E39" s="14"/>
      <c r="F39" s="14">
        <f t="shared" si="1"/>
        <v>0</v>
      </c>
    </row>
    <row r="40" spans="1:6" x14ac:dyDescent="0.25">
      <c r="A40" s="12">
        <v>2027</v>
      </c>
      <c r="B40" s="29"/>
      <c r="C40" s="29">
        <v>7.4</v>
      </c>
      <c r="D40" s="29">
        <v>6.8</v>
      </c>
      <c r="E40" s="14"/>
      <c r="F40" s="14">
        <f t="shared" si="1"/>
        <v>1.4925373134328401E-2</v>
      </c>
    </row>
    <row r="41" spans="1:6" x14ac:dyDescent="0.25">
      <c r="A41" s="12">
        <v>2028</v>
      </c>
      <c r="B41" s="29"/>
      <c r="C41" s="29">
        <v>7.4</v>
      </c>
      <c r="D41" s="29">
        <v>6.8</v>
      </c>
      <c r="E41" s="14"/>
      <c r="F41" s="14">
        <f t="shared" si="1"/>
        <v>0</v>
      </c>
    </row>
    <row r="42" spans="1:6" x14ac:dyDescent="0.25">
      <c r="A42" s="12">
        <v>2029</v>
      </c>
      <c r="B42" s="29"/>
      <c r="C42" s="29">
        <v>7.5</v>
      </c>
      <c r="D42" s="29">
        <v>6.9</v>
      </c>
      <c r="E42" s="14"/>
      <c r="F42" s="14">
        <f t="shared" si="1"/>
        <v>1.4705882352941346E-2</v>
      </c>
    </row>
    <row r="43" spans="1:6" x14ac:dyDescent="0.25">
      <c r="A43" s="12">
        <v>2030</v>
      </c>
      <c r="B43" s="29"/>
      <c r="C43" s="29">
        <v>7.5</v>
      </c>
      <c r="D43" s="29">
        <v>6.9</v>
      </c>
      <c r="E43" s="14"/>
      <c r="F43" s="14">
        <f t="shared" si="1"/>
        <v>0</v>
      </c>
    </row>
    <row r="44" spans="1:6" x14ac:dyDescent="0.25">
      <c r="A44" s="12">
        <v>2031</v>
      </c>
      <c r="B44" s="29"/>
      <c r="C44" s="29">
        <v>7.5</v>
      </c>
      <c r="D44" s="29">
        <v>6.9</v>
      </c>
      <c r="E44" s="14"/>
      <c r="F44" s="14">
        <f t="shared" si="1"/>
        <v>0</v>
      </c>
    </row>
    <row r="45" spans="1:6" x14ac:dyDescent="0.25">
      <c r="A45" s="12">
        <v>2032</v>
      </c>
      <c r="B45" s="29"/>
      <c r="C45" s="29">
        <v>7.5</v>
      </c>
      <c r="D45" s="29">
        <v>6.9</v>
      </c>
      <c r="E45" s="14"/>
      <c r="F45" s="14">
        <f t="shared" si="1"/>
        <v>0</v>
      </c>
    </row>
    <row r="46" spans="1:6" x14ac:dyDescent="0.25">
      <c r="A46" s="12">
        <v>2033</v>
      </c>
      <c r="B46" s="29"/>
      <c r="C46" s="29">
        <v>7.6</v>
      </c>
      <c r="D46" s="29">
        <v>6.9</v>
      </c>
      <c r="E46" s="14"/>
      <c r="F46" s="14">
        <f t="shared" si="1"/>
        <v>0</v>
      </c>
    </row>
    <row r="47" spans="1:6" x14ac:dyDescent="0.25">
      <c r="A47" s="12">
        <v>2034</v>
      </c>
      <c r="B47" s="29"/>
      <c r="C47" s="29">
        <v>7.6</v>
      </c>
      <c r="D47" s="29">
        <v>7</v>
      </c>
      <c r="E47" s="14"/>
      <c r="F47" s="14">
        <f t="shared" si="1"/>
        <v>1.4492753623188248E-2</v>
      </c>
    </row>
    <row r="48" spans="1:6" x14ac:dyDescent="0.25">
      <c r="A48" s="12">
        <v>2035</v>
      </c>
      <c r="B48" s="29"/>
      <c r="C48" s="29">
        <v>7.6</v>
      </c>
      <c r="D48" s="29">
        <v>7.1</v>
      </c>
      <c r="E48" s="14"/>
      <c r="F48" s="14">
        <f t="shared" si="1"/>
        <v>1.4285714285714235E-2</v>
      </c>
    </row>
    <row r="49" spans="1:6" x14ac:dyDescent="0.25">
      <c r="A49" s="12">
        <v>2036</v>
      </c>
      <c r="B49" s="29"/>
      <c r="C49" s="29">
        <v>7.7</v>
      </c>
      <c r="D49" s="29">
        <v>7.1</v>
      </c>
      <c r="E49" s="14"/>
      <c r="F49" s="14">
        <f t="shared" si="1"/>
        <v>0</v>
      </c>
    </row>
    <row r="50" spans="1:6" x14ac:dyDescent="0.25">
      <c r="A50" s="12">
        <v>2037</v>
      </c>
      <c r="B50" s="29"/>
      <c r="C50" s="29">
        <v>7.7</v>
      </c>
      <c r="D50" s="29">
        <v>7.1</v>
      </c>
      <c r="E50" s="14"/>
      <c r="F50" s="14">
        <f t="shared" si="1"/>
        <v>0</v>
      </c>
    </row>
    <row r="51" spans="1:6" x14ac:dyDescent="0.25">
      <c r="A51" s="12">
        <v>2038</v>
      </c>
      <c r="B51" s="29"/>
      <c r="C51" s="29">
        <v>7.7</v>
      </c>
      <c r="D51" s="29">
        <v>7.1</v>
      </c>
      <c r="E51" s="14"/>
      <c r="F51" s="14">
        <f t="shared" si="1"/>
        <v>0</v>
      </c>
    </row>
    <row r="52" spans="1:6" x14ac:dyDescent="0.25">
      <c r="A52" s="12">
        <v>2039</v>
      </c>
      <c r="B52" s="29"/>
      <c r="C52" s="29">
        <v>7.8</v>
      </c>
      <c r="D52" s="29">
        <v>7.2</v>
      </c>
      <c r="E52" s="14"/>
      <c r="F52" s="14">
        <f t="shared" si="1"/>
        <v>1.4084507042253502E-2</v>
      </c>
    </row>
    <row r="53" spans="1:6" x14ac:dyDescent="0.25">
      <c r="A53" s="12">
        <v>2040</v>
      </c>
      <c r="B53" s="29"/>
      <c r="C53" s="29">
        <v>7.8</v>
      </c>
      <c r="D53" s="29">
        <v>7.3</v>
      </c>
      <c r="E53" s="14"/>
      <c r="F53" s="14">
        <f t="shared" si="1"/>
        <v>1.388888888888884E-2</v>
      </c>
    </row>
    <row r="54" spans="1:6" x14ac:dyDescent="0.25">
      <c r="A54" s="12">
        <v>2041</v>
      </c>
      <c r="B54" s="29"/>
      <c r="C54" s="29">
        <v>7.8</v>
      </c>
      <c r="D54" s="29">
        <v>7.3</v>
      </c>
      <c r="E54" s="14"/>
      <c r="F54" s="14">
        <f t="shared" si="1"/>
        <v>0</v>
      </c>
    </row>
    <row r="55" spans="1:6" x14ac:dyDescent="0.25">
      <c r="A55" s="12">
        <v>2042</v>
      </c>
      <c r="B55" s="29"/>
      <c r="C55" s="29">
        <v>7.9</v>
      </c>
      <c r="D55" s="29">
        <v>7.3</v>
      </c>
      <c r="E55" s="14"/>
      <c r="F55" s="14">
        <f t="shared" si="1"/>
        <v>0</v>
      </c>
    </row>
    <row r="56" spans="1:6" x14ac:dyDescent="0.25">
      <c r="A56" s="12">
        <v>2043</v>
      </c>
      <c r="B56" s="29"/>
      <c r="C56" s="29">
        <v>7.9</v>
      </c>
      <c r="D56" s="29">
        <v>7.4</v>
      </c>
      <c r="E56" s="14"/>
      <c r="F56" s="14">
        <f t="shared" si="1"/>
        <v>1.3698630136986356E-2</v>
      </c>
    </row>
    <row r="57" spans="1:6" x14ac:dyDescent="0.25">
      <c r="A57" s="12">
        <v>2044</v>
      </c>
      <c r="B57" s="29"/>
      <c r="C57" s="29">
        <v>8</v>
      </c>
      <c r="D57" s="29">
        <v>7.4</v>
      </c>
      <c r="E57" s="14"/>
      <c r="F57" s="14">
        <f t="shared" si="1"/>
        <v>0</v>
      </c>
    </row>
    <row r="58" spans="1:6" x14ac:dyDescent="0.25">
      <c r="A58" s="12">
        <v>2045</v>
      </c>
      <c r="B58" s="29"/>
      <c r="C58" s="29">
        <v>8</v>
      </c>
      <c r="D58" s="29">
        <v>7.5</v>
      </c>
      <c r="E58" s="14"/>
      <c r="F58" s="14">
        <f t="shared" si="1"/>
        <v>1.3513513513513375E-2</v>
      </c>
    </row>
    <row r="59" spans="1:6" x14ac:dyDescent="0.25">
      <c r="A59" s="12">
        <v>2046</v>
      </c>
      <c r="B59" s="29"/>
      <c r="C59" s="29">
        <v>8</v>
      </c>
      <c r="D59" s="29">
        <v>7.6</v>
      </c>
      <c r="E59" s="14"/>
      <c r="F59" s="14">
        <f t="shared" si="1"/>
        <v>1.3333333333333197E-2</v>
      </c>
    </row>
    <row r="60" spans="1:6" x14ac:dyDescent="0.25">
      <c r="A60" s="12">
        <v>2047</v>
      </c>
      <c r="B60" s="29"/>
      <c r="C60" s="29">
        <v>8.1</v>
      </c>
      <c r="D60" s="29">
        <v>7.7</v>
      </c>
      <c r="E60" s="14"/>
      <c r="F60" s="14">
        <f t="shared" si="1"/>
        <v>1.3157894736842257E-2</v>
      </c>
    </row>
    <row r="61" spans="1:6" x14ac:dyDescent="0.25">
      <c r="A61" s="12">
        <v>2048</v>
      </c>
      <c r="B61" s="29"/>
      <c r="C61" s="29">
        <v>8.1</v>
      </c>
      <c r="D61" s="29">
        <v>7.7</v>
      </c>
      <c r="E61" s="14"/>
      <c r="F61" s="14">
        <f t="shared" si="1"/>
        <v>0</v>
      </c>
    </row>
    <row r="62" spans="1:6" x14ac:dyDescent="0.25">
      <c r="A62" s="12">
        <v>2049</v>
      </c>
      <c r="B62" s="29"/>
      <c r="C62" s="29">
        <v>8.1999999999999993</v>
      </c>
      <c r="D62" s="29">
        <v>7.7</v>
      </c>
      <c r="E62" s="14"/>
      <c r="F62" s="14">
        <f t="shared" si="1"/>
        <v>0</v>
      </c>
    </row>
    <row r="63" spans="1:6" x14ac:dyDescent="0.25">
      <c r="A63" s="12">
        <v>2050</v>
      </c>
      <c r="B63" s="29"/>
      <c r="C63" s="29">
        <v>8.1999999999999993</v>
      </c>
      <c r="D63" s="29">
        <v>7.8</v>
      </c>
      <c r="E63" s="14"/>
      <c r="F63" s="14">
        <f t="shared" si="1"/>
        <v>1.298701298701288E-2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84466-78A7-4082-8C92-309667F4BAC5}">
  <sheetPr>
    <tabColor theme="9" tint="0.59999389629810485"/>
    <pageSetUpPr fitToPage="1"/>
  </sheetPr>
  <dimension ref="A1:M63"/>
  <sheetViews>
    <sheetView zoomScale="85" zoomScaleNormal="85" workbookViewId="0"/>
  </sheetViews>
  <sheetFormatPr defaultColWidth="9.140625" defaultRowHeight="12.75" x14ac:dyDescent="0.2"/>
  <cols>
    <col min="1" max="1" width="9.140625" style="36"/>
    <col min="2" max="2" width="12.140625" style="42" customWidth="1"/>
    <col min="3" max="3" width="11.140625" style="42" bestFit="1" customWidth="1"/>
    <col min="4" max="4" width="17.28515625" style="42" bestFit="1" customWidth="1"/>
    <col min="5" max="5" width="16.28515625" style="42" bestFit="1" customWidth="1"/>
    <col min="6" max="6" width="17.140625" style="42" customWidth="1"/>
    <col min="7" max="7" width="13.28515625" style="42" bestFit="1" customWidth="1"/>
    <col min="8" max="8" width="14.7109375" style="42" bestFit="1" customWidth="1"/>
    <col min="9" max="9" width="11.85546875" style="36" bestFit="1" customWidth="1"/>
    <col min="10" max="16384" width="9.140625" style="36"/>
  </cols>
  <sheetData>
    <row r="1" spans="1:10" ht="15" x14ac:dyDescent="0.25">
      <c r="A1" s="1" t="s">
        <v>27</v>
      </c>
      <c r="B1" s="36"/>
      <c r="C1" s="36"/>
      <c r="D1" s="36"/>
      <c r="E1" s="36"/>
      <c r="F1" s="37"/>
      <c r="G1" s="36"/>
      <c r="H1" s="36"/>
    </row>
    <row r="2" spans="1:10" x14ac:dyDescent="0.2">
      <c r="B2" s="36"/>
      <c r="C2" s="36"/>
      <c r="D2" s="36"/>
      <c r="E2" s="36"/>
      <c r="F2" s="36"/>
      <c r="G2" s="36"/>
      <c r="H2" s="36"/>
    </row>
    <row r="3" spans="1:10" s="41" customFormat="1" ht="15" x14ac:dyDescent="0.25">
      <c r="A3" s="38" t="s">
        <v>0</v>
      </c>
      <c r="B3" s="39" t="s">
        <v>22</v>
      </c>
      <c r="C3" s="39" t="s">
        <v>14</v>
      </c>
      <c r="D3" s="39" t="s">
        <v>15</v>
      </c>
      <c r="E3" s="39" t="s">
        <v>16</v>
      </c>
      <c r="F3" s="39" t="s">
        <v>17</v>
      </c>
      <c r="G3" s="39" t="s">
        <v>23</v>
      </c>
      <c r="H3" s="39" t="s">
        <v>24</v>
      </c>
      <c r="I3" s="40" t="s">
        <v>4</v>
      </c>
    </row>
    <row r="4" spans="1:10" x14ac:dyDescent="0.2">
      <c r="A4" s="30">
        <v>1991</v>
      </c>
      <c r="B4" s="42">
        <v>4.5</v>
      </c>
    </row>
    <row r="5" spans="1:10" x14ac:dyDescent="0.2">
      <c r="A5" s="30">
        <v>1992</v>
      </c>
      <c r="B5" s="42">
        <v>4.6669999999999998</v>
      </c>
      <c r="I5" s="44">
        <f t="shared" ref="I5:I31" si="0">+B5/B4-1</f>
        <v>3.7111111111111095E-2</v>
      </c>
    </row>
    <row r="6" spans="1:10" x14ac:dyDescent="0.2">
      <c r="A6" s="30">
        <v>1993</v>
      </c>
      <c r="B6" s="42">
        <v>4.49</v>
      </c>
      <c r="I6" s="44">
        <f t="shared" si="0"/>
        <v>-3.7925862438397129E-2</v>
      </c>
      <c r="J6" s="49"/>
    </row>
    <row r="7" spans="1:10" x14ac:dyDescent="0.2">
      <c r="A7" s="30">
        <v>1994</v>
      </c>
      <c r="B7" s="42">
        <v>4.72</v>
      </c>
      <c r="I7" s="44">
        <f t="shared" si="0"/>
        <v>5.1224944320712673E-2</v>
      </c>
    </row>
    <row r="8" spans="1:10" x14ac:dyDescent="0.2">
      <c r="A8" s="30">
        <v>1995</v>
      </c>
      <c r="B8" s="42">
        <v>4.8099999999999996</v>
      </c>
      <c r="I8" s="44">
        <f t="shared" si="0"/>
        <v>1.9067796610169552E-2</v>
      </c>
    </row>
    <row r="9" spans="1:10" x14ac:dyDescent="0.2">
      <c r="A9" s="30">
        <v>1996</v>
      </c>
      <c r="B9" s="42">
        <v>5.0199999999999996</v>
      </c>
      <c r="I9" s="44">
        <f t="shared" si="0"/>
        <v>4.3659043659043606E-2</v>
      </c>
    </row>
    <row r="10" spans="1:10" x14ac:dyDescent="0.2">
      <c r="A10" s="30">
        <v>1997</v>
      </c>
      <c r="B10" s="42">
        <v>4.95</v>
      </c>
      <c r="I10" s="44">
        <f t="shared" si="0"/>
        <v>-1.3944223107569598E-2</v>
      </c>
    </row>
    <row r="11" spans="1:10" x14ac:dyDescent="0.2">
      <c r="A11" s="30">
        <v>1998</v>
      </c>
      <c r="B11" s="42">
        <v>5.15</v>
      </c>
      <c r="I11" s="44">
        <f t="shared" si="0"/>
        <v>4.0404040404040442E-2</v>
      </c>
    </row>
    <row r="12" spans="1:10" x14ac:dyDescent="0.2">
      <c r="A12" s="30">
        <v>1999</v>
      </c>
      <c r="B12" s="42">
        <v>5.04</v>
      </c>
      <c r="I12" s="44">
        <f t="shared" si="0"/>
        <v>-2.1359223300970953E-2</v>
      </c>
    </row>
    <row r="13" spans="1:10" x14ac:dyDescent="0.2">
      <c r="A13" s="30">
        <v>2000</v>
      </c>
      <c r="B13" s="42">
        <v>4.9800000000000004</v>
      </c>
      <c r="I13" s="44">
        <f t="shared" si="0"/>
        <v>-1.1904761904761862E-2</v>
      </c>
    </row>
    <row r="14" spans="1:10" x14ac:dyDescent="0.2">
      <c r="A14" s="30">
        <v>2001</v>
      </c>
      <c r="B14" s="42">
        <v>5.15</v>
      </c>
      <c r="I14" s="44">
        <f t="shared" si="0"/>
        <v>3.4136546184738936E-2</v>
      </c>
    </row>
    <row r="15" spans="1:10" x14ac:dyDescent="0.2">
      <c r="A15" s="30">
        <v>2002</v>
      </c>
      <c r="B15" s="42">
        <v>4.88</v>
      </c>
      <c r="I15" s="44">
        <f t="shared" si="0"/>
        <v>-5.2427184466019461E-2</v>
      </c>
    </row>
    <row r="16" spans="1:10" x14ac:dyDescent="0.2">
      <c r="A16" s="30">
        <v>2003</v>
      </c>
      <c r="B16" s="42">
        <v>5.08</v>
      </c>
      <c r="I16" s="44">
        <f t="shared" si="0"/>
        <v>4.0983606557376984E-2</v>
      </c>
    </row>
    <row r="17" spans="1:13" x14ac:dyDescent="0.2">
      <c r="A17" s="30">
        <v>2004</v>
      </c>
      <c r="B17" s="42">
        <v>4.9000000000000004</v>
      </c>
      <c r="I17" s="44">
        <f t="shared" si="0"/>
        <v>-3.5433070866141669E-2</v>
      </c>
    </row>
    <row r="18" spans="1:13" x14ac:dyDescent="0.2">
      <c r="A18" s="30">
        <v>2005</v>
      </c>
      <c r="B18" s="42">
        <v>5.15</v>
      </c>
      <c r="I18" s="44">
        <f t="shared" si="0"/>
        <v>5.1020408163265252E-2</v>
      </c>
    </row>
    <row r="19" spans="1:13" x14ac:dyDescent="0.2">
      <c r="A19" s="30">
        <v>2006</v>
      </c>
      <c r="B19" s="42">
        <v>5.55</v>
      </c>
      <c r="I19" s="44">
        <f t="shared" si="0"/>
        <v>7.7669902912621325E-2</v>
      </c>
    </row>
    <row r="20" spans="1:13" x14ac:dyDescent="0.2">
      <c r="A20" s="30">
        <v>2007</v>
      </c>
      <c r="B20" s="42">
        <v>5.46</v>
      </c>
      <c r="I20" s="44">
        <f t="shared" si="0"/>
        <v>-1.6216216216216162E-2</v>
      </c>
    </row>
    <row r="21" spans="1:13" x14ac:dyDescent="0.2">
      <c r="A21" s="30">
        <v>2008</v>
      </c>
      <c r="B21" s="42">
        <v>5.3</v>
      </c>
      <c r="I21" s="44">
        <f t="shared" si="0"/>
        <v>-2.9304029304029311E-2</v>
      </c>
    </row>
    <row r="22" spans="1:13" x14ac:dyDescent="0.2">
      <c r="A22" s="30">
        <v>2009</v>
      </c>
      <c r="B22" s="42">
        <v>4.7</v>
      </c>
      <c r="I22" s="44">
        <f t="shared" si="0"/>
        <v>-0.1132075471698113</v>
      </c>
    </row>
    <row r="23" spans="1:13" x14ac:dyDescent="0.2">
      <c r="A23" s="30">
        <v>2010</v>
      </c>
      <c r="B23" s="42">
        <v>4.8250000000000002</v>
      </c>
      <c r="I23" s="44">
        <f t="shared" si="0"/>
        <v>2.659574468085113E-2</v>
      </c>
    </row>
    <row r="24" spans="1:13" x14ac:dyDescent="0.2">
      <c r="A24" s="30">
        <v>2011</v>
      </c>
      <c r="B24" s="42">
        <v>4.7</v>
      </c>
      <c r="I24" s="44">
        <f t="shared" si="0"/>
        <v>-2.5906735751295318E-2</v>
      </c>
    </row>
    <row r="25" spans="1:13" x14ac:dyDescent="0.2">
      <c r="A25" s="34">
        <v>2012</v>
      </c>
      <c r="B25" s="42">
        <v>4.7</v>
      </c>
      <c r="I25" s="44">
        <f t="shared" si="0"/>
        <v>0</v>
      </c>
    </row>
    <row r="26" spans="1:13" x14ac:dyDescent="0.2">
      <c r="A26" s="34">
        <v>2013</v>
      </c>
      <c r="B26" s="42">
        <v>5.05</v>
      </c>
      <c r="I26" s="44">
        <f t="shared" si="0"/>
        <v>7.4468085106382809E-2</v>
      </c>
    </row>
    <row r="27" spans="1:13" x14ac:dyDescent="0.2">
      <c r="A27" s="34">
        <v>2014</v>
      </c>
      <c r="B27" s="42">
        <v>5.0750000000000002</v>
      </c>
      <c r="I27" s="44">
        <f t="shared" si="0"/>
        <v>4.9504950495049549E-3</v>
      </c>
    </row>
    <row r="28" spans="1:13" x14ac:dyDescent="0.2">
      <c r="A28" s="34">
        <v>2015</v>
      </c>
      <c r="B28" s="42">
        <v>5.0750000000000002</v>
      </c>
      <c r="I28" s="44">
        <f t="shared" si="0"/>
        <v>0</v>
      </c>
    </row>
    <row r="29" spans="1:13" x14ac:dyDescent="0.2">
      <c r="A29" s="34">
        <v>2016</v>
      </c>
      <c r="B29" s="42">
        <v>5.7</v>
      </c>
      <c r="I29" s="44">
        <f t="shared" si="0"/>
        <v>0.12315270935960587</v>
      </c>
    </row>
    <row r="30" spans="1:13" x14ac:dyDescent="0.2">
      <c r="A30" s="34">
        <v>2017</v>
      </c>
      <c r="B30" s="42">
        <v>5.4</v>
      </c>
      <c r="I30" s="44">
        <f t="shared" si="0"/>
        <v>-5.2631578947368363E-2</v>
      </c>
    </row>
    <row r="31" spans="1:13" x14ac:dyDescent="0.2">
      <c r="A31" s="35">
        <v>2018</v>
      </c>
      <c r="B31" s="45">
        <v>5.64</v>
      </c>
      <c r="C31" s="45"/>
      <c r="D31" s="45"/>
      <c r="E31" s="45"/>
      <c r="F31" s="45"/>
      <c r="G31" s="45"/>
      <c r="H31" s="45"/>
      <c r="I31" s="46">
        <f t="shared" si="0"/>
        <v>4.4444444444444287E-2</v>
      </c>
    </row>
    <row r="32" spans="1:13" x14ac:dyDescent="0.2">
      <c r="A32" s="30">
        <v>2019</v>
      </c>
      <c r="C32" s="42">
        <v>6.4</v>
      </c>
      <c r="D32" s="59">
        <v>0</v>
      </c>
      <c r="E32" s="59">
        <v>0</v>
      </c>
      <c r="F32" s="59">
        <v>0</v>
      </c>
      <c r="G32" s="59">
        <v>0</v>
      </c>
      <c r="H32" s="42">
        <f t="shared" ref="H32:H63" si="1">+SUM(C32:G32)</f>
        <v>6.4</v>
      </c>
      <c r="I32" s="44">
        <f>+H32/B31-1</f>
        <v>0.13475177304964547</v>
      </c>
      <c r="K32" s="43"/>
      <c r="L32" s="43"/>
      <c r="M32" s="43"/>
    </row>
    <row r="33" spans="1:13" x14ac:dyDescent="0.2">
      <c r="A33" s="30">
        <v>2020</v>
      </c>
      <c r="C33" s="42">
        <v>6.5</v>
      </c>
      <c r="D33" s="59">
        <v>0</v>
      </c>
      <c r="E33" s="59">
        <v>0</v>
      </c>
      <c r="F33" s="59">
        <v>0</v>
      </c>
      <c r="G33" s="59">
        <v>0</v>
      </c>
      <c r="H33" s="42">
        <f t="shared" si="1"/>
        <v>6.5</v>
      </c>
      <c r="I33" s="44">
        <f t="shared" ref="I33:I63" si="2">+H33/H32-1</f>
        <v>1.5625E-2</v>
      </c>
      <c r="J33" s="43"/>
      <c r="K33" s="43"/>
      <c r="L33" s="43"/>
      <c r="M33" s="43"/>
    </row>
    <row r="34" spans="1:13" x14ac:dyDescent="0.2">
      <c r="A34" s="30">
        <v>2021</v>
      </c>
      <c r="C34" s="42">
        <v>6.6</v>
      </c>
      <c r="D34" s="59">
        <v>0</v>
      </c>
      <c r="E34" s="59">
        <v>0</v>
      </c>
      <c r="F34" s="59">
        <v>0</v>
      </c>
      <c r="G34" s="59">
        <v>0</v>
      </c>
      <c r="H34" s="42">
        <f t="shared" si="1"/>
        <v>6.6</v>
      </c>
      <c r="I34" s="44">
        <f t="shared" si="2"/>
        <v>1.538461538461533E-2</v>
      </c>
      <c r="J34" s="43"/>
      <c r="K34" s="43"/>
      <c r="L34" s="43"/>
      <c r="M34" s="43"/>
    </row>
    <row r="35" spans="1:13" x14ac:dyDescent="0.2">
      <c r="A35" s="30">
        <v>2022</v>
      </c>
      <c r="C35" s="42">
        <v>6.6</v>
      </c>
      <c r="D35" s="59">
        <v>0</v>
      </c>
      <c r="E35" s="59">
        <v>0</v>
      </c>
      <c r="F35" s="59">
        <v>0</v>
      </c>
      <c r="G35" s="59">
        <v>0</v>
      </c>
      <c r="H35" s="42">
        <f t="shared" si="1"/>
        <v>6.6</v>
      </c>
      <c r="I35" s="44">
        <f t="shared" si="2"/>
        <v>0</v>
      </c>
      <c r="J35" s="43"/>
      <c r="K35" s="43"/>
      <c r="L35" s="43"/>
      <c r="M35" s="43"/>
    </row>
    <row r="36" spans="1:13" x14ac:dyDescent="0.2">
      <c r="A36" s="30">
        <v>2023</v>
      </c>
      <c r="C36" s="42">
        <v>6.8</v>
      </c>
      <c r="D36" s="59">
        <v>0</v>
      </c>
      <c r="E36" s="59">
        <v>-0.1</v>
      </c>
      <c r="F36" s="59">
        <v>0</v>
      </c>
      <c r="G36" s="59">
        <v>0</v>
      </c>
      <c r="H36" s="42">
        <f t="shared" si="1"/>
        <v>6.7</v>
      </c>
      <c r="I36" s="44">
        <f t="shared" si="2"/>
        <v>1.5151515151515138E-2</v>
      </c>
      <c r="J36" s="43"/>
      <c r="K36" s="43"/>
      <c r="L36" s="43"/>
      <c r="M36" s="43"/>
    </row>
    <row r="37" spans="1:13" x14ac:dyDescent="0.2">
      <c r="A37" s="30">
        <v>2024</v>
      </c>
      <c r="C37" s="42">
        <v>6.8</v>
      </c>
      <c r="D37" s="59">
        <v>0</v>
      </c>
      <c r="E37" s="59">
        <v>-0.1</v>
      </c>
      <c r="F37" s="59">
        <v>0</v>
      </c>
      <c r="G37" s="59">
        <v>0</v>
      </c>
      <c r="H37" s="42">
        <f t="shared" si="1"/>
        <v>6.7</v>
      </c>
      <c r="I37" s="44">
        <f t="shared" si="2"/>
        <v>0</v>
      </c>
      <c r="J37" s="43"/>
      <c r="K37" s="43"/>
      <c r="L37" s="43"/>
      <c r="M37" s="43"/>
    </row>
    <row r="38" spans="1:13" x14ac:dyDescent="0.2">
      <c r="A38" s="30">
        <v>2025</v>
      </c>
      <c r="C38" s="42">
        <v>6.8</v>
      </c>
      <c r="D38" s="59">
        <v>0</v>
      </c>
      <c r="E38" s="59">
        <v>-0.1</v>
      </c>
      <c r="F38" s="59">
        <v>0</v>
      </c>
      <c r="G38" s="59">
        <v>0</v>
      </c>
      <c r="H38" s="42">
        <f t="shared" si="1"/>
        <v>6.7</v>
      </c>
      <c r="I38" s="44">
        <f t="shared" si="2"/>
        <v>0</v>
      </c>
      <c r="J38" s="43"/>
      <c r="K38" s="43"/>
      <c r="L38" s="43"/>
      <c r="M38" s="43"/>
    </row>
    <row r="39" spans="1:13" x14ac:dyDescent="0.2">
      <c r="A39" s="30">
        <v>2026</v>
      </c>
      <c r="C39" s="42">
        <v>6.8</v>
      </c>
      <c r="D39" s="59">
        <v>0</v>
      </c>
      <c r="E39" s="59">
        <v>-0.1</v>
      </c>
      <c r="F39" s="59">
        <v>0</v>
      </c>
      <c r="G39" s="59">
        <v>0</v>
      </c>
      <c r="H39" s="42">
        <f t="shared" si="1"/>
        <v>6.7</v>
      </c>
      <c r="I39" s="44">
        <f t="shared" si="2"/>
        <v>0</v>
      </c>
      <c r="J39" s="43"/>
      <c r="K39" s="43"/>
      <c r="L39" s="43"/>
      <c r="M39" s="43"/>
    </row>
    <row r="40" spans="1:13" x14ac:dyDescent="0.2">
      <c r="A40" s="30">
        <v>2027</v>
      </c>
      <c r="C40" s="42">
        <v>6.9</v>
      </c>
      <c r="D40" s="59">
        <v>0</v>
      </c>
      <c r="E40" s="59">
        <v>-0.1</v>
      </c>
      <c r="F40" s="59">
        <v>0</v>
      </c>
      <c r="G40" s="59">
        <v>0</v>
      </c>
      <c r="H40" s="42">
        <f t="shared" si="1"/>
        <v>6.8000000000000007</v>
      </c>
      <c r="I40" s="44">
        <f t="shared" si="2"/>
        <v>1.4925373134328401E-2</v>
      </c>
      <c r="J40" s="43"/>
      <c r="K40" s="43"/>
      <c r="L40" s="43"/>
      <c r="M40" s="43"/>
    </row>
    <row r="41" spans="1:13" x14ac:dyDescent="0.2">
      <c r="A41" s="30">
        <v>2028</v>
      </c>
      <c r="C41" s="42">
        <v>7</v>
      </c>
      <c r="D41" s="59">
        <v>0</v>
      </c>
      <c r="E41" s="59">
        <v>-0.2</v>
      </c>
      <c r="F41" s="59">
        <v>0</v>
      </c>
      <c r="G41" s="59">
        <v>0</v>
      </c>
      <c r="H41" s="42">
        <f t="shared" si="1"/>
        <v>6.8</v>
      </c>
      <c r="I41" s="44">
        <f t="shared" si="2"/>
        <v>0</v>
      </c>
      <c r="J41" s="43"/>
      <c r="K41" s="43"/>
      <c r="L41" s="43"/>
      <c r="M41" s="43"/>
    </row>
    <row r="42" spans="1:13" x14ac:dyDescent="0.2">
      <c r="A42" s="30">
        <v>2029</v>
      </c>
      <c r="C42" s="42">
        <v>7.1</v>
      </c>
      <c r="D42" s="59">
        <v>0</v>
      </c>
      <c r="E42" s="59">
        <v>-0.2</v>
      </c>
      <c r="F42" s="59">
        <v>0</v>
      </c>
      <c r="G42" s="59">
        <v>0</v>
      </c>
      <c r="H42" s="42">
        <f t="shared" si="1"/>
        <v>6.8999999999999995</v>
      </c>
      <c r="I42" s="44">
        <f t="shared" si="2"/>
        <v>1.4705882352941124E-2</v>
      </c>
      <c r="J42" s="43"/>
      <c r="K42" s="43"/>
      <c r="L42" s="43"/>
      <c r="M42" s="43"/>
    </row>
    <row r="43" spans="1:13" x14ac:dyDescent="0.2">
      <c r="A43" s="30">
        <v>2030</v>
      </c>
      <c r="C43" s="42">
        <v>7.1</v>
      </c>
      <c r="D43" s="59">
        <v>0</v>
      </c>
      <c r="E43" s="59">
        <v>-0.2</v>
      </c>
      <c r="F43" s="59">
        <v>0</v>
      </c>
      <c r="G43" s="59">
        <v>0</v>
      </c>
      <c r="H43" s="42">
        <f t="shared" si="1"/>
        <v>6.8999999999999995</v>
      </c>
      <c r="I43" s="44">
        <f t="shared" si="2"/>
        <v>0</v>
      </c>
      <c r="J43" s="43"/>
      <c r="K43" s="43"/>
      <c r="L43" s="43"/>
      <c r="M43" s="43"/>
    </row>
    <row r="44" spans="1:13" x14ac:dyDescent="0.2">
      <c r="A44" s="30">
        <v>2031</v>
      </c>
      <c r="C44" s="42">
        <v>7.1</v>
      </c>
      <c r="D44" s="59">
        <v>0</v>
      </c>
      <c r="E44" s="59">
        <v>-0.2</v>
      </c>
      <c r="F44" s="59">
        <v>0</v>
      </c>
      <c r="G44" s="59">
        <v>0</v>
      </c>
      <c r="H44" s="42">
        <f t="shared" si="1"/>
        <v>6.8999999999999995</v>
      </c>
      <c r="I44" s="44">
        <f t="shared" si="2"/>
        <v>0</v>
      </c>
      <c r="J44" s="43"/>
      <c r="K44" s="43"/>
      <c r="L44" s="43"/>
      <c r="M44" s="43"/>
    </row>
    <row r="45" spans="1:13" x14ac:dyDescent="0.2">
      <c r="A45" s="30">
        <v>2032</v>
      </c>
      <c r="C45" s="42">
        <v>7.1</v>
      </c>
      <c r="D45" s="59">
        <v>0</v>
      </c>
      <c r="E45" s="59">
        <v>-0.2</v>
      </c>
      <c r="F45" s="59">
        <v>0</v>
      </c>
      <c r="G45" s="59">
        <v>0</v>
      </c>
      <c r="H45" s="42">
        <f t="shared" si="1"/>
        <v>6.8999999999999995</v>
      </c>
      <c r="I45" s="44">
        <f t="shared" si="2"/>
        <v>0</v>
      </c>
      <c r="J45" s="43"/>
      <c r="K45" s="43"/>
      <c r="L45" s="43"/>
      <c r="M45" s="43"/>
    </row>
    <row r="46" spans="1:13" x14ac:dyDescent="0.2">
      <c r="A46" s="30">
        <v>2033</v>
      </c>
      <c r="C46" s="42">
        <v>7.1</v>
      </c>
      <c r="D46" s="59">
        <v>-0.1</v>
      </c>
      <c r="E46" s="59">
        <v>-0.2</v>
      </c>
      <c r="F46" s="59">
        <v>0.1</v>
      </c>
      <c r="G46" s="59">
        <v>0</v>
      </c>
      <c r="H46" s="42">
        <f t="shared" si="1"/>
        <v>6.8999999999999995</v>
      </c>
      <c r="I46" s="44">
        <f t="shared" si="2"/>
        <v>0</v>
      </c>
      <c r="J46" s="43"/>
      <c r="K46" s="43"/>
      <c r="L46" s="43"/>
      <c r="M46" s="43"/>
    </row>
    <row r="47" spans="1:13" x14ac:dyDescent="0.2">
      <c r="A47" s="30">
        <v>2034</v>
      </c>
      <c r="C47" s="42">
        <v>7.2</v>
      </c>
      <c r="D47" s="59">
        <v>-0.1</v>
      </c>
      <c r="E47" s="59">
        <v>-0.2</v>
      </c>
      <c r="F47" s="59">
        <v>0.1</v>
      </c>
      <c r="G47" s="59">
        <v>0</v>
      </c>
      <c r="H47" s="42">
        <f t="shared" si="1"/>
        <v>7</v>
      </c>
      <c r="I47" s="44">
        <f t="shared" si="2"/>
        <v>1.449275362318847E-2</v>
      </c>
      <c r="J47" s="43"/>
      <c r="K47" s="43"/>
      <c r="L47" s="43"/>
      <c r="M47" s="43"/>
    </row>
    <row r="48" spans="1:13" x14ac:dyDescent="0.2">
      <c r="A48" s="30">
        <v>2035</v>
      </c>
      <c r="C48" s="42">
        <v>7.3</v>
      </c>
      <c r="D48" s="59">
        <v>-0.1</v>
      </c>
      <c r="E48" s="59">
        <v>-0.2</v>
      </c>
      <c r="F48" s="59">
        <v>0.1</v>
      </c>
      <c r="G48" s="59">
        <v>0</v>
      </c>
      <c r="H48" s="42">
        <f t="shared" si="1"/>
        <v>7.1</v>
      </c>
      <c r="I48" s="44">
        <f t="shared" si="2"/>
        <v>1.4285714285714235E-2</v>
      </c>
      <c r="J48" s="43"/>
      <c r="K48" s="43"/>
      <c r="L48" s="43"/>
      <c r="M48" s="43"/>
    </row>
    <row r="49" spans="1:13" x14ac:dyDescent="0.2">
      <c r="A49" s="30">
        <v>2036</v>
      </c>
      <c r="C49" s="42">
        <v>7.3</v>
      </c>
      <c r="D49" s="59">
        <v>-0.1</v>
      </c>
      <c r="E49" s="59">
        <v>-0.2</v>
      </c>
      <c r="F49" s="59">
        <v>0.1</v>
      </c>
      <c r="G49" s="59">
        <v>0</v>
      </c>
      <c r="H49" s="42">
        <f t="shared" si="1"/>
        <v>7.1</v>
      </c>
      <c r="I49" s="44">
        <f t="shared" si="2"/>
        <v>0</v>
      </c>
      <c r="J49" s="43"/>
      <c r="K49" s="43"/>
      <c r="L49" s="43"/>
      <c r="M49" s="43"/>
    </row>
    <row r="50" spans="1:13" x14ac:dyDescent="0.2">
      <c r="A50" s="30">
        <v>2037</v>
      </c>
      <c r="C50" s="42">
        <v>7.3</v>
      </c>
      <c r="D50" s="59">
        <v>-0.1</v>
      </c>
      <c r="E50" s="59">
        <v>-0.2</v>
      </c>
      <c r="F50" s="59">
        <v>0.1</v>
      </c>
      <c r="G50" s="59">
        <v>0</v>
      </c>
      <c r="H50" s="42">
        <f t="shared" si="1"/>
        <v>7.1</v>
      </c>
      <c r="I50" s="44">
        <f t="shared" si="2"/>
        <v>0</v>
      </c>
      <c r="J50" s="43"/>
      <c r="K50" s="43"/>
      <c r="L50" s="43"/>
      <c r="M50" s="43"/>
    </row>
    <row r="51" spans="1:13" x14ac:dyDescent="0.2">
      <c r="A51" s="30">
        <v>2038</v>
      </c>
      <c r="C51" s="42">
        <v>7.3</v>
      </c>
      <c r="D51" s="59">
        <v>-0.1</v>
      </c>
      <c r="E51" s="59">
        <v>-0.3</v>
      </c>
      <c r="F51" s="59">
        <v>0.2</v>
      </c>
      <c r="G51" s="59">
        <v>0</v>
      </c>
      <c r="H51" s="42">
        <f t="shared" si="1"/>
        <v>7.1000000000000005</v>
      </c>
      <c r="I51" s="44">
        <f t="shared" si="2"/>
        <v>0</v>
      </c>
      <c r="J51" s="43"/>
      <c r="K51" s="43"/>
      <c r="L51" s="43"/>
      <c r="M51" s="43"/>
    </row>
    <row r="52" spans="1:13" x14ac:dyDescent="0.2">
      <c r="A52" s="30">
        <v>2039</v>
      </c>
      <c r="C52" s="42">
        <v>7.4</v>
      </c>
      <c r="D52" s="59">
        <v>-0.1</v>
      </c>
      <c r="E52" s="59">
        <v>-0.3</v>
      </c>
      <c r="F52" s="59">
        <v>0.2</v>
      </c>
      <c r="G52" s="59">
        <v>0</v>
      </c>
      <c r="H52" s="42">
        <f t="shared" si="1"/>
        <v>7.2000000000000011</v>
      </c>
      <c r="I52" s="44">
        <f t="shared" si="2"/>
        <v>1.4084507042253502E-2</v>
      </c>
      <c r="J52" s="43"/>
      <c r="K52" s="43"/>
      <c r="L52" s="43"/>
      <c r="M52" s="43"/>
    </row>
    <row r="53" spans="1:13" x14ac:dyDescent="0.2">
      <c r="A53" s="30">
        <v>2040</v>
      </c>
      <c r="C53" s="42">
        <v>7.5</v>
      </c>
      <c r="D53" s="59">
        <v>-0.1</v>
      </c>
      <c r="E53" s="59">
        <v>-0.3</v>
      </c>
      <c r="F53" s="59">
        <v>0.2</v>
      </c>
      <c r="G53" s="59">
        <v>0</v>
      </c>
      <c r="H53" s="42">
        <f t="shared" si="1"/>
        <v>7.3000000000000007</v>
      </c>
      <c r="I53" s="44">
        <f t="shared" si="2"/>
        <v>1.388888888888884E-2</v>
      </c>
      <c r="J53" s="43"/>
      <c r="K53" s="43"/>
      <c r="L53" s="43"/>
      <c r="M53" s="43"/>
    </row>
    <row r="54" spans="1:13" x14ac:dyDescent="0.2">
      <c r="A54" s="30">
        <v>2041</v>
      </c>
      <c r="C54" s="42">
        <v>7.5</v>
      </c>
      <c r="D54" s="59">
        <v>-0.1</v>
      </c>
      <c r="E54" s="59">
        <v>-0.3</v>
      </c>
      <c r="F54" s="59">
        <v>0.2</v>
      </c>
      <c r="G54" s="59">
        <v>0</v>
      </c>
      <c r="H54" s="42">
        <f t="shared" si="1"/>
        <v>7.3000000000000007</v>
      </c>
      <c r="I54" s="44">
        <f t="shared" si="2"/>
        <v>0</v>
      </c>
      <c r="J54" s="43"/>
      <c r="K54" s="43"/>
      <c r="L54" s="43"/>
      <c r="M54" s="43"/>
    </row>
    <row r="55" spans="1:13" x14ac:dyDescent="0.2">
      <c r="A55" s="30">
        <v>2042</v>
      </c>
      <c r="C55" s="42">
        <v>7.5</v>
      </c>
      <c r="D55" s="59">
        <v>-0.1</v>
      </c>
      <c r="E55" s="59">
        <v>-0.3</v>
      </c>
      <c r="F55" s="59">
        <v>0.2</v>
      </c>
      <c r="G55" s="59">
        <v>0</v>
      </c>
      <c r="H55" s="42">
        <f t="shared" si="1"/>
        <v>7.3000000000000007</v>
      </c>
      <c r="I55" s="44">
        <f t="shared" si="2"/>
        <v>0</v>
      </c>
      <c r="J55" s="43"/>
      <c r="K55" s="43"/>
      <c r="L55" s="43"/>
      <c r="M55" s="43"/>
    </row>
    <row r="56" spans="1:13" x14ac:dyDescent="0.2">
      <c r="A56" s="30">
        <v>2043</v>
      </c>
      <c r="C56" s="42">
        <v>7.5</v>
      </c>
      <c r="D56" s="59">
        <v>-0.1</v>
      </c>
      <c r="E56" s="59">
        <v>-0.3</v>
      </c>
      <c r="F56" s="59">
        <v>0.3</v>
      </c>
      <c r="G56" s="59">
        <v>0</v>
      </c>
      <c r="H56" s="42">
        <f t="shared" si="1"/>
        <v>7.4</v>
      </c>
      <c r="I56" s="44">
        <f t="shared" si="2"/>
        <v>1.3698630136986356E-2</v>
      </c>
      <c r="J56" s="43"/>
      <c r="K56" s="43"/>
      <c r="L56" s="43"/>
      <c r="M56" s="43"/>
    </row>
    <row r="57" spans="1:13" x14ac:dyDescent="0.2">
      <c r="A57" s="30">
        <v>2044</v>
      </c>
      <c r="C57" s="42">
        <v>7.5</v>
      </c>
      <c r="D57" s="59">
        <v>-0.1</v>
      </c>
      <c r="E57" s="59">
        <v>-0.3</v>
      </c>
      <c r="F57" s="59">
        <v>0.3</v>
      </c>
      <c r="G57" s="59">
        <v>0</v>
      </c>
      <c r="H57" s="42">
        <f t="shared" si="1"/>
        <v>7.4</v>
      </c>
      <c r="I57" s="44">
        <f t="shared" si="2"/>
        <v>0</v>
      </c>
      <c r="J57" s="43"/>
      <c r="K57" s="43"/>
      <c r="L57" s="43"/>
      <c r="M57" s="43"/>
    </row>
    <row r="58" spans="1:13" x14ac:dyDescent="0.2">
      <c r="A58" s="30">
        <v>2045</v>
      </c>
      <c r="C58" s="42">
        <v>7.6</v>
      </c>
      <c r="D58" s="59">
        <v>-0.1</v>
      </c>
      <c r="E58" s="59">
        <v>-0.4</v>
      </c>
      <c r="F58" s="59">
        <v>0.4</v>
      </c>
      <c r="G58" s="59">
        <v>0</v>
      </c>
      <c r="H58" s="42">
        <f t="shared" si="1"/>
        <v>7.5</v>
      </c>
      <c r="I58" s="44">
        <f t="shared" si="2"/>
        <v>1.3513513513513375E-2</v>
      </c>
      <c r="J58" s="43"/>
      <c r="K58" s="43"/>
      <c r="L58" s="43"/>
      <c r="M58" s="43"/>
    </row>
    <row r="59" spans="1:13" x14ac:dyDescent="0.2">
      <c r="A59" s="30">
        <v>2046</v>
      </c>
      <c r="C59" s="42">
        <v>7.7</v>
      </c>
      <c r="D59" s="59">
        <v>-0.1</v>
      </c>
      <c r="E59" s="59">
        <v>-0.4</v>
      </c>
      <c r="F59" s="59">
        <v>0.4</v>
      </c>
      <c r="G59" s="59">
        <v>0</v>
      </c>
      <c r="H59" s="42">
        <f t="shared" si="1"/>
        <v>7.6000000000000005</v>
      </c>
      <c r="I59" s="44">
        <f t="shared" si="2"/>
        <v>1.3333333333333419E-2</v>
      </c>
      <c r="J59" s="43"/>
      <c r="K59" s="43"/>
      <c r="L59" s="43"/>
      <c r="M59" s="43"/>
    </row>
    <row r="60" spans="1:13" x14ac:dyDescent="0.2">
      <c r="A60" s="30">
        <v>2047</v>
      </c>
      <c r="C60" s="42">
        <v>7.8</v>
      </c>
      <c r="D60" s="59">
        <v>-0.1</v>
      </c>
      <c r="E60" s="59">
        <v>-0.4</v>
      </c>
      <c r="F60" s="59">
        <v>0.4</v>
      </c>
      <c r="G60" s="59">
        <v>0</v>
      </c>
      <c r="H60" s="42">
        <f t="shared" si="1"/>
        <v>7.7</v>
      </c>
      <c r="I60" s="44">
        <f t="shared" si="2"/>
        <v>1.3157894736842035E-2</v>
      </c>
      <c r="J60" s="43"/>
      <c r="K60" s="43"/>
      <c r="L60" s="43"/>
      <c r="M60" s="43"/>
    </row>
    <row r="61" spans="1:13" x14ac:dyDescent="0.2">
      <c r="A61" s="30">
        <v>2048</v>
      </c>
      <c r="C61" s="42">
        <v>7.7</v>
      </c>
      <c r="D61" s="59">
        <v>-0.1</v>
      </c>
      <c r="E61" s="59">
        <v>-0.4</v>
      </c>
      <c r="F61" s="59">
        <v>0.5</v>
      </c>
      <c r="G61" s="59">
        <v>0</v>
      </c>
      <c r="H61" s="42">
        <f t="shared" si="1"/>
        <v>7.7</v>
      </c>
      <c r="I61" s="44">
        <f t="shared" si="2"/>
        <v>0</v>
      </c>
      <c r="J61" s="43"/>
      <c r="K61" s="43"/>
      <c r="L61" s="43"/>
      <c r="M61" s="43"/>
    </row>
    <row r="62" spans="1:13" x14ac:dyDescent="0.2">
      <c r="A62" s="30">
        <v>2049</v>
      </c>
      <c r="C62" s="42">
        <v>7.6</v>
      </c>
      <c r="D62" s="59">
        <v>-0.1</v>
      </c>
      <c r="E62" s="59">
        <v>-0.3</v>
      </c>
      <c r="F62" s="59">
        <v>0.5</v>
      </c>
      <c r="G62" s="59">
        <v>0</v>
      </c>
      <c r="H62" s="42">
        <f t="shared" si="1"/>
        <v>7.7</v>
      </c>
      <c r="I62" s="44">
        <f t="shared" si="2"/>
        <v>0</v>
      </c>
      <c r="J62" s="43"/>
      <c r="K62" s="43"/>
      <c r="L62" s="43"/>
      <c r="M62" s="43"/>
    </row>
    <row r="63" spans="1:13" x14ac:dyDescent="0.2">
      <c r="A63" s="30">
        <v>2050</v>
      </c>
      <c r="C63" s="42">
        <v>7.8</v>
      </c>
      <c r="D63" s="59">
        <v>-0.1</v>
      </c>
      <c r="E63" s="59">
        <v>-0.4</v>
      </c>
      <c r="F63" s="59">
        <v>0.5</v>
      </c>
      <c r="G63" s="59">
        <v>0</v>
      </c>
      <c r="H63" s="42">
        <f t="shared" si="1"/>
        <v>7.8</v>
      </c>
      <c r="I63" s="44">
        <f t="shared" si="2"/>
        <v>1.298701298701288E-2</v>
      </c>
      <c r="J63" s="43"/>
      <c r="K63" s="43"/>
      <c r="L63" s="43"/>
      <c r="M63" s="43"/>
    </row>
  </sheetData>
  <pageMargins left="0.25" right="0.25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F074-AAF4-4123-8700-C5542BA5B1F4}">
  <sheetPr>
    <tabColor theme="4" tint="0.39997558519241921"/>
    <pageSetUpPr fitToPage="1"/>
  </sheetPr>
  <dimension ref="A1:P71"/>
  <sheetViews>
    <sheetView zoomScale="70" zoomScaleNormal="70" workbookViewId="0"/>
  </sheetViews>
  <sheetFormatPr defaultColWidth="9.140625" defaultRowHeight="15" x14ac:dyDescent="0.25"/>
  <cols>
    <col min="1" max="1" width="9.140625" style="2"/>
    <col min="2" max="2" width="14.28515625" style="2" customWidth="1"/>
    <col min="3" max="3" width="11.140625" style="2" bestFit="1" customWidth="1"/>
    <col min="4" max="4" width="17.28515625" style="2" bestFit="1" customWidth="1"/>
    <col min="5" max="5" width="13.140625" style="2" customWidth="1"/>
    <col min="6" max="6" width="12.85546875" style="2" customWidth="1"/>
    <col min="7" max="7" width="13.85546875" style="2" customWidth="1"/>
    <col min="8" max="8" width="13.28515625" style="2" bestFit="1" customWidth="1"/>
    <col min="9" max="9" width="17" style="2" bestFit="1" customWidth="1"/>
    <col min="10" max="10" width="12" style="2" customWidth="1"/>
    <col min="11" max="11" width="10.42578125" style="53" bestFit="1" customWidth="1"/>
    <col min="12" max="12" width="9.42578125" style="2" bestFit="1" customWidth="1"/>
    <col min="13" max="16" width="9.28515625" style="2" bestFit="1" customWidth="1"/>
    <col min="17" max="16384" width="9.140625" style="2"/>
  </cols>
  <sheetData>
    <row r="1" spans="1:16" x14ac:dyDescent="0.25">
      <c r="A1" s="1" t="s">
        <v>13</v>
      </c>
    </row>
    <row r="3" spans="1:16" s="61" customFormat="1" ht="45" x14ac:dyDescent="0.25">
      <c r="A3" s="3" t="s">
        <v>0</v>
      </c>
      <c r="B3" s="3" t="s">
        <v>1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K3" s="62"/>
    </row>
    <row r="4" spans="1:16" x14ac:dyDescent="0.25">
      <c r="A4" s="63">
        <v>1983</v>
      </c>
      <c r="B4" s="5"/>
      <c r="C4" s="5"/>
      <c r="D4" s="5"/>
      <c r="E4" s="5"/>
      <c r="F4" s="5"/>
      <c r="G4" s="5"/>
      <c r="H4" s="6"/>
      <c r="I4" s="6"/>
    </row>
    <row r="5" spans="1:16" x14ac:dyDescent="0.25">
      <c r="A5" s="63">
        <v>1984</v>
      </c>
      <c r="B5" s="5"/>
      <c r="C5" s="5"/>
      <c r="D5" s="5"/>
      <c r="E5" s="5"/>
      <c r="F5" s="5"/>
      <c r="G5" s="5"/>
      <c r="H5" s="7"/>
      <c r="I5" s="6"/>
    </row>
    <row r="6" spans="1:16" x14ac:dyDescent="0.25">
      <c r="A6" s="63">
        <v>1985</v>
      </c>
      <c r="B6" s="64">
        <v>532.55700000000002</v>
      </c>
      <c r="C6" s="64"/>
      <c r="D6" s="64"/>
      <c r="E6" s="64"/>
      <c r="F6" s="64"/>
      <c r="G6" s="64"/>
      <c r="H6" s="65">
        <f t="shared" ref="H6:H15" si="0">+B6</f>
        <v>532.55700000000002</v>
      </c>
      <c r="I6" s="6"/>
      <c r="J6" s="53">
        <f>+H6-'Slide 9 graph data'!B6</f>
        <v>0</v>
      </c>
      <c r="L6" s="53"/>
      <c r="M6" s="53"/>
      <c r="N6" s="53"/>
      <c r="O6" s="53"/>
      <c r="P6" s="53"/>
    </row>
    <row r="7" spans="1:16" x14ac:dyDescent="0.25">
      <c r="A7" s="63">
        <v>1986</v>
      </c>
      <c r="B7" s="64">
        <v>577.59699999999998</v>
      </c>
      <c r="C7" s="64"/>
      <c r="D7" s="64"/>
      <c r="E7" s="64"/>
      <c r="F7" s="64"/>
      <c r="G7" s="64"/>
      <c r="H7" s="65">
        <f t="shared" si="0"/>
        <v>577.59699999999998</v>
      </c>
      <c r="I7" s="66">
        <f t="shared" ref="I7:I70" si="1">+H7/H6-1</f>
        <v>8.4573106728481617E-2</v>
      </c>
      <c r="L7" s="53"/>
      <c r="M7" s="53"/>
      <c r="N7" s="53"/>
      <c r="O7" s="53"/>
      <c r="P7" s="53"/>
    </row>
    <row r="8" spans="1:16" x14ac:dyDescent="0.25">
      <c r="A8" s="63">
        <v>1987</v>
      </c>
      <c r="B8" s="64">
        <v>619.63300000000004</v>
      </c>
      <c r="C8" s="64"/>
      <c r="D8" s="64"/>
      <c r="E8" s="64"/>
      <c r="F8" s="64"/>
      <c r="G8" s="64"/>
      <c r="H8" s="65">
        <f t="shared" si="0"/>
        <v>619.63300000000004</v>
      </c>
      <c r="I8" s="66">
        <f t="shared" si="1"/>
        <v>7.2777386309139436E-2</v>
      </c>
      <c r="L8" s="53"/>
      <c r="M8" s="53"/>
      <c r="N8" s="53"/>
      <c r="O8" s="53"/>
      <c r="P8" s="53"/>
    </row>
    <row r="9" spans="1:16" x14ac:dyDescent="0.25">
      <c r="A9" s="63">
        <v>1988</v>
      </c>
      <c r="B9" s="64">
        <v>665.18499999999995</v>
      </c>
      <c r="C9" s="64"/>
      <c r="D9" s="64"/>
      <c r="E9" s="64"/>
      <c r="F9" s="64"/>
      <c r="G9" s="64"/>
      <c r="H9" s="65">
        <f t="shared" si="0"/>
        <v>665.18499999999995</v>
      </c>
      <c r="I9" s="66">
        <f t="shared" si="1"/>
        <v>7.3514483573340783E-2</v>
      </c>
      <c r="L9" s="53"/>
      <c r="M9" s="53"/>
      <c r="N9" s="53"/>
      <c r="O9" s="53"/>
      <c r="P9" s="53"/>
    </row>
    <row r="10" spans="1:16" x14ac:dyDescent="0.25">
      <c r="A10" s="63">
        <v>1989</v>
      </c>
      <c r="B10" s="64">
        <v>692.83600000000001</v>
      </c>
      <c r="C10" s="64"/>
      <c r="D10" s="64"/>
      <c r="E10" s="64"/>
      <c r="F10" s="64"/>
      <c r="G10" s="64"/>
      <c r="H10" s="65">
        <f t="shared" si="0"/>
        <v>692.83600000000001</v>
      </c>
      <c r="I10" s="66">
        <f t="shared" si="1"/>
        <v>4.1568886851026443E-2</v>
      </c>
      <c r="L10" s="53"/>
      <c r="M10" s="53"/>
      <c r="N10" s="53"/>
      <c r="O10" s="53"/>
      <c r="P10" s="53"/>
    </row>
    <row r="11" spans="1:16" x14ac:dyDescent="0.25">
      <c r="A11" s="63">
        <v>1990</v>
      </c>
      <c r="B11" s="64">
        <v>738.59199999999998</v>
      </c>
      <c r="C11" s="64"/>
      <c r="D11" s="64"/>
      <c r="E11" s="64"/>
      <c r="F11" s="64"/>
      <c r="G11" s="64"/>
      <c r="H11" s="65">
        <f t="shared" si="0"/>
        <v>738.59199999999998</v>
      </c>
      <c r="I11" s="66">
        <f t="shared" si="1"/>
        <v>6.6041602919016951E-2</v>
      </c>
      <c r="L11" s="53"/>
      <c r="M11" s="53"/>
      <c r="N11" s="53"/>
      <c r="O11" s="53"/>
      <c r="P11" s="53"/>
    </row>
    <row r="12" spans="1:16" x14ac:dyDescent="0.25">
      <c r="A12" s="63">
        <v>1991</v>
      </c>
      <c r="B12" s="64">
        <v>777.03499999999997</v>
      </c>
      <c r="C12" s="64"/>
      <c r="D12" s="64"/>
      <c r="E12" s="64"/>
      <c r="F12" s="64"/>
      <c r="G12" s="64"/>
      <c r="H12" s="65">
        <f t="shared" si="0"/>
        <v>777.03499999999997</v>
      </c>
      <c r="I12" s="66">
        <f t="shared" si="1"/>
        <v>5.2049033837355374E-2</v>
      </c>
      <c r="L12" s="53"/>
      <c r="M12" s="53"/>
      <c r="N12" s="53"/>
      <c r="O12" s="53"/>
      <c r="P12" s="53"/>
    </row>
    <row r="13" spans="1:16" x14ac:dyDescent="0.25">
      <c r="A13" s="63">
        <v>1992</v>
      </c>
      <c r="B13" s="64">
        <v>837.60304900000006</v>
      </c>
      <c r="C13" s="64"/>
      <c r="D13" s="64"/>
      <c r="E13" s="64"/>
      <c r="F13" s="64"/>
      <c r="G13" s="64"/>
      <c r="H13" s="65">
        <f t="shared" si="0"/>
        <v>837.60304900000006</v>
      </c>
      <c r="I13" s="66">
        <f t="shared" si="1"/>
        <v>7.7947645858938319E-2</v>
      </c>
      <c r="L13" s="53"/>
      <c r="M13" s="53"/>
      <c r="N13" s="53"/>
      <c r="O13" s="53"/>
      <c r="P13" s="53"/>
    </row>
    <row r="14" spans="1:16" x14ac:dyDescent="0.25">
      <c r="A14" s="63">
        <v>1993</v>
      </c>
      <c r="B14" s="64">
        <v>861.00241600000004</v>
      </c>
      <c r="C14" s="64"/>
      <c r="D14" s="64"/>
      <c r="E14" s="64"/>
      <c r="F14" s="64"/>
      <c r="G14" s="64"/>
      <c r="H14" s="65">
        <f t="shared" si="0"/>
        <v>861.00241600000004</v>
      </c>
      <c r="I14" s="66">
        <f t="shared" si="1"/>
        <v>2.7936105328097982E-2</v>
      </c>
      <c r="L14" s="53"/>
      <c r="M14" s="53"/>
      <c r="N14" s="53"/>
      <c r="O14" s="53"/>
      <c r="P14" s="53"/>
    </row>
    <row r="15" spans="1:16" x14ac:dyDescent="0.25">
      <c r="A15" s="63">
        <v>1994</v>
      </c>
      <c r="B15" s="64">
        <v>901.23544700000002</v>
      </c>
      <c r="C15" s="64"/>
      <c r="D15" s="64"/>
      <c r="E15" s="64"/>
      <c r="F15" s="64"/>
      <c r="G15" s="64"/>
      <c r="H15" s="65">
        <f t="shared" si="0"/>
        <v>901.23544700000002</v>
      </c>
      <c r="I15" s="66">
        <f t="shared" si="1"/>
        <v>4.672812788018943E-2</v>
      </c>
      <c r="L15" s="53"/>
      <c r="M15" s="53"/>
      <c r="N15" s="53"/>
      <c r="O15" s="53"/>
      <c r="P15" s="53"/>
    </row>
    <row r="16" spans="1:16" x14ac:dyDescent="0.25">
      <c r="A16" s="63">
        <v>1995</v>
      </c>
      <c r="B16" s="64">
        <v>937.14261099999999</v>
      </c>
      <c r="C16" s="64">
        <v>937.14261099999999</v>
      </c>
      <c r="D16" s="64"/>
      <c r="E16" s="64"/>
      <c r="F16" s="64"/>
      <c r="G16" s="64"/>
      <c r="H16" s="65">
        <f t="shared" ref="H16:H71" si="2">+SUM(C16:G16)</f>
        <v>937.14261099999999</v>
      </c>
      <c r="I16" s="66">
        <f t="shared" si="1"/>
        <v>3.9842156807664786E-2</v>
      </c>
      <c r="L16" s="53"/>
      <c r="M16" s="53"/>
      <c r="N16" s="53"/>
      <c r="O16" s="53"/>
      <c r="P16" s="53"/>
    </row>
    <row r="17" spans="1:16" x14ac:dyDescent="0.25">
      <c r="A17" s="63">
        <v>1996</v>
      </c>
      <c r="B17" s="64">
        <v>963.62532999999996</v>
      </c>
      <c r="C17" s="64">
        <v>963.88748199999998</v>
      </c>
      <c r="D17" s="64"/>
      <c r="E17" s="64">
        <v>-0.262152</v>
      </c>
      <c r="F17" s="64"/>
      <c r="G17" s="64"/>
      <c r="H17" s="65">
        <f t="shared" si="2"/>
        <v>963.62532999999996</v>
      </c>
      <c r="I17" s="66">
        <f t="shared" si="1"/>
        <v>2.8259006355223715E-2</v>
      </c>
      <c r="L17" s="53"/>
      <c r="M17" s="53"/>
      <c r="N17" s="53"/>
      <c r="O17" s="53"/>
      <c r="P17" s="53"/>
    </row>
    <row r="18" spans="1:16" x14ac:dyDescent="0.25">
      <c r="A18" s="63">
        <v>1997</v>
      </c>
      <c r="B18" s="64">
        <v>969.169534</v>
      </c>
      <c r="C18" s="64">
        <v>973.28769</v>
      </c>
      <c r="D18" s="64"/>
      <c r="E18" s="64">
        <v>-4.1181559999999999</v>
      </c>
      <c r="F18" s="64"/>
      <c r="G18" s="64"/>
      <c r="H18" s="65">
        <f t="shared" si="2"/>
        <v>969.169534</v>
      </c>
      <c r="I18" s="66">
        <f t="shared" si="1"/>
        <v>5.753485122687696E-3</v>
      </c>
      <c r="L18" s="53"/>
      <c r="M18" s="53"/>
      <c r="N18" s="53"/>
      <c r="O18" s="53"/>
      <c r="P18" s="53"/>
    </row>
    <row r="19" spans="1:16" x14ac:dyDescent="0.25">
      <c r="A19" s="63">
        <v>1998</v>
      </c>
      <c r="B19" s="64">
        <v>967.76012200000002</v>
      </c>
      <c r="C19" s="64">
        <v>975.277693</v>
      </c>
      <c r="D19" s="64"/>
      <c r="E19" s="64">
        <v>-7.5175710000000002</v>
      </c>
      <c r="F19" s="64"/>
      <c r="G19" s="64"/>
      <c r="H19" s="65">
        <f t="shared" si="2"/>
        <v>967.76012200000002</v>
      </c>
      <c r="I19" s="66">
        <f t="shared" si="1"/>
        <v>-1.4542471162738435E-3</v>
      </c>
      <c r="L19" s="53"/>
      <c r="M19" s="53"/>
      <c r="N19" s="53"/>
      <c r="O19" s="53"/>
      <c r="P19" s="53"/>
    </row>
    <row r="20" spans="1:16" x14ac:dyDescent="0.25">
      <c r="A20" s="63">
        <v>1999</v>
      </c>
      <c r="B20" s="64">
        <v>1002.594055</v>
      </c>
      <c r="C20" s="64">
        <v>1013.328582</v>
      </c>
      <c r="D20" s="64"/>
      <c r="E20" s="64">
        <v>-10.734527</v>
      </c>
      <c r="F20" s="64"/>
      <c r="G20" s="64"/>
      <c r="H20" s="65">
        <f t="shared" si="2"/>
        <v>1002.594055</v>
      </c>
      <c r="I20" s="66">
        <f t="shared" si="1"/>
        <v>3.5994387667070971E-2</v>
      </c>
      <c r="L20" s="53"/>
      <c r="M20" s="53"/>
      <c r="N20" s="53"/>
      <c r="O20" s="53"/>
      <c r="P20" s="53"/>
    </row>
    <row r="21" spans="1:16" x14ac:dyDescent="0.25">
      <c r="A21" s="63">
        <v>2000</v>
      </c>
      <c r="B21" s="64">
        <v>1042.0063520000001</v>
      </c>
      <c r="C21" s="64">
        <v>1056.533827</v>
      </c>
      <c r="D21" s="64"/>
      <c r="E21" s="64">
        <v>-14.527475000000001</v>
      </c>
      <c r="F21" s="64"/>
      <c r="G21" s="64"/>
      <c r="H21" s="65">
        <f t="shared" si="2"/>
        <v>1042.0063519999999</v>
      </c>
      <c r="I21" s="66">
        <f t="shared" si="1"/>
        <v>3.931032385784472E-2</v>
      </c>
      <c r="L21" s="53"/>
      <c r="M21" s="53"/>
      <c r="N21" s="53"/>
      <c r="O21" s="53"/>
      <c r="P21" s="53"/>
    </row>
    <row r="22" spans="1:16" x14ac:dyDescent="0.25">
      <c r="A22" s="63">
        <v>2001</v>
      </c>
      <c r="B22" s="64">
        <v>1071.4863270000001</v>
      </c>
      <c r="C22" s="64">
        <v>1092.6530990000001</v>
      </c>
      <c r="D22" s="64">
        <v>-2.2790000000000002E-3</v>
      </c>
      <c r="E22" s="64">
        <v>-21.164493</v>
      </c>
      <c r="F22" s="64"/>
      <c r="G22" s="64"/>
      <c r="H22" s="65">
        <f t="shared" si="2"/>
        <v>1071.4863270000001</v>
      </c>
      <c r="I22" s="66">
        <f t="shared" si="1"/>
        <v>2.8291550184331493E-2</v>
      </c>
      <c r="L22" s="53"/>
      <c r="M22" s="53"/>
      <c r="N22" s="53"/>
      <c r="O22" s="53"/>
      <c r="P22" s="53"/>
    </row>
    <row r="23" spans="1:16" x14ac:dyDescent="0.25">
      <c r="A23" s="63">
        <v>2002</v>
      </c>
      <c r="B23" s="64">
        <v>1096.7390780000001</v>
      </c>
      <c r="C23" s="64">
        <v>1125.5872870000001</v>
      </c>
      <c r="D23" s="64">
        <v>-1.8977999999999998E-2</v>
      </c>
      <c r="E23" s="64">
        <v>-28.829231</v>
      </c>
      <c r="F23" s="64"/>
      <c r="G23" s="64"/>
      <c r="H23" s="65">
        <f t="shared" si="2"/>
        <v>1096.7390780000001</v>
      </c>
      <c r="I23" s="66">
        <f t="shared" si="1"/>
        <v>2.3567963830862793E-2</v>
      </c>
      <c r="L23" s="53"/>
      <c r="M23" s="53"/>
      <c r="N23" s="53"/>
      <c r="O23" s="53"/>
      <c r="P23" s="53"/>
    </row>
    <row r="24" spans="1:16" x14ac:dyDescent="0.25">
      <c r="A24" s="63">
        <v>2003</v>
      </c>
      <c r="B24" s="64">
        <v>1142.6891069999999</v>
      </c>
      <c r="C24" s="64">
        <v>1177.0264320000001</v>
      </c>
      <c r="D24" s="64">
        <v>-3.7371000000000001E-2</v>
      </c>
      <c r="E24" s="64">
        <v>-34.299954</v>
      </c>
      <c r="F24" s="64"/>
      <c r="G24" s="64"/>
      <c r="H24" s="65">
        <f t="shared" si="2"/>
        <v>1142.6891070000001</v>
      </c>
      <c r="I24" s="66">
        <f t="shared" si="1"/>
        <v>4.1896956096242999E-2</v>
      </c>
      <c r="L24" s="53"/>
      <c r="M24" s="53"/>
      <c r="N24" s="53"/>
      <c r="O24" s="53"/>
      <c r="P24" s="53"/>
    </row>
    <row r="25" spans="1:16" x14ac:dyDescent="0.25">
      <c r="A25" s="63">
        <v>2004</v>
      </c>
      <c r="B25" s="64">
        <v>1184.54358</v>
      </c>
      <c r="C25" s="64">
        <v>1225.7304750000001</v>
      </c>
      <c r="D25" s="64">
        <v>-5.8744999999999999E-2</v>
      </c>
      <c r="E25" s="64">
        <v>-41.128149999999998</v>
      </c>
      <c r="F25" s="64"/>
      <c r="G25" s="64"/>
      <c r="H25" s="65">
        <f t="shared" si="2"/>
        <v>1184.54358</v>
      </c>
      <c r="I25" s="66">
        <f t="shared" si="1"/>
        <v>3.6628049347459113E-2</v>
      </c>
      <c r="L25" s="53"/>
      <c r="M25" s="53"/>
      <c r="N25" s="53"/>
      <c r="O25" s="53"/>
      <c r="P25" s="53"/>
    </row>
    <row r="26" spans="1:16" x14ac:dyDescent="0.25">
      <c r="A26" s="63">
        <v>2005</v>
      </c>
      <c r="B26" s="64">
        <v>1188.252641</v>
      </c>
      <c r="C26" s="64">
        <v>1234.224348</v>
      </c>
      <c r="D26" s="64">
        <v>-0.108894</v>
      </c>
      <c r="E26" s="64">
        <v>-45.862813000000003</v>
      </c>
      <c r="F26" s="64"/>
      <c r="G26" s="64"/>
      <c r="H26" s="65">
        <f t="shared" si="2"/>
        <v>1188.252641</v>
      </c>
      <c r="I26" s="66">
        <f t="shared" si="1"/>
        <v>3.1312153158602474E-3</v>
      </c>
      <c r="L26" s="53"/>
      <c r="M26" s="53"/>
      <c r="N26" s="53"/>
      <c r="O26" s="53"/>
      <c r="P26" s="53"/>
    </row>
    <row r="27" spans="1:16" x14ac:dyDescent="0.25">
      <c r="A27" s="63">
        <v>2006</v>
      </c>
      <c r="B27" s="64">
        <v>1202.5028620000001</v>
      </c>
      <c r="C27" s="64">
        <v>1252.497842</v>
      </c>
      <c r="D27" s="64">
        <v>-0.37880999999999998</v>
      </c>
      <c r="E27" s="64">
        <v>-49.616169999999997</v>
      </c>
      <c r="F27" s="64"/>
      <c r="G27" s="64"/>
      <c r="H27" s="65">
        <f t="shared" si="2"/>
        <v>1202.5028620000001</v>
      </c>
      <c r="I27" s="66">
        <f t="shared" si="1"/>
        <v>1.1992585169436243E-2</v>
      </c>
      <c r="L27" s="53"/>
      <c r="M27" s="53"/>
      <c r="N27" s="53"/>
      <c r="O27" s="53"/>
      <c r="P27" s="53"/>
    </row>
    <row r="28" spans="1:16" x14ac:dyDescent="0.25">
      <c r="A28" s="63">
        <v>2007</v>
      </c>
      <c r="B28" s="64">
        <v>1213.610835</v>
      </c>
      <c r="C28" s="64">
        <v>1268.793954</v>
      </c>
      <c r="D28" s="64">
        <v>-0.68001500000000004</v>
      </c>
      <c r="E28" s="64">
        <v>-54.503104</v>
      </c>
      <c r="F28" s="64"/>
      <c r="G28" s="64"/>
      <c r="H28" s="65">
        <f t="shared" si="2"/>
        <v>1213.6108350000002</v>
      </c>
      <c r="I28" s="66">
        <f t="shared" si="1"/>
        <v>9.2373775988570106E-3</v>
      </c>
      <c r="L28" s="53"/>
      <c r="M28" s="53"/>
      <c r="N28" s="53"/>
      <c r="O28" s="53"/>
      <c r="P28" s="53"/>
    </row>
    <row r="29" spans="1:16" x14ac:dyDescent="0.25">
      <c r="A29" s="63">
        <v>2008</v>
      </c>
      <c r="B29" s="64">
        <v>1176.5045500000001</v>
      </c>
      <c r="C29" s="64">
        <v>1239.5855550000001</v>
      </c>
      <c r="D29" s="64">
        <v>-1.4633320000000001</v>
      </c>
      <c r="E29" s="64">
        <v>-61.617673000000003</v>
      </c>
      <c r="F29" s="64"/>
      <c r="G29" s="64"/>
      <c r="H29" s="65">
        <f t="shared" si="2"/>
        <v>1176.5045500000001</v>
      </c>
      <c r="I29" s="66">
        <f t="shared" si="1"/>
        <v>-3.057511018348813E-2</v>
      </c>
      <c r="L29" s="53"/>
      <c r="M29" s="53"/>
      <c r="N29" s="53"/>
      <c r="O29" s="53"/>
      <c r="P29" s="53"/>
    </row>
    <row r="30" spans="1:16" x14ac:dyDescent="0.25">
      <c r="A30" s="63">
        <v>2009</v>
      </c>
      <c r="B30" s="64">
        <v>1134.312999</v>
      </c>
      <c r="C30" s="64">
        <v>1207.690818</v>
      </c>
      <c r="D30" s="64">
        <v>-4.4911729999999999</v>
      </c>
      <c r="E30" s="64">
        <v>-68.886645999999999</v>
      </c>
      <c r="F30" s="64"/>
      <c r="G30" s="64"/>
      <c r="H30" s="65">
        <f t="shared" si="2"/>
        <v>1134.3129990000002</v>
      </c>
      <c r="I30" s="66">
        <f t="shared" si="1"/>
        <v>-3.5861783109976009E-2</v>
      </c>
      <c r="L30" s="53"/>
      <c r="M30" s="53"/>
      <c r="N30" s="53"/>
      <c r="O30" s="53"/>
      <c r="P30" s="53"/>
    </row>
    <row r="31" spans="1:16" x14ac:dyDescent="0.25">
      <c r="A31" s="63">
        <v>2010</v>
      </c>
      <c r="B31" s="64">
        <v>1135.1417120000001</v>
      </c>
      <c r="C31" s="64">
        <v>1217.8626999999999</v>
      </c>
      <c r="D31" s="64">
        <v>-7.5082870000000002</v>
      </c>
      <c r="E31" s="64">
        <v>-75.212700999999996</v>
      </c>
      <c r="F31" s="64"/>
      <c r="G31" s="64"/>
      <c r="H31" s="65">
        <f t="shared" si="2"/>
        <v>1135.1417119999999</v>
      </c>
      <c r="I31" s="66">
        <f t="shared" si="1"/>
        <v>7.3058582660179283E-4</v>
      </c>
      <c r="L31" s="53"/>
      <c r="M31" s="53"/>
      <c r="N31" s="53"/>
      <c r="O31" s="53"/>
      <c r="P31" s="53"/>
    </row>
    <row r="32" spans="1:16" x14ac:dyDescent="0.25">
      <c r="A32" s="63">
        <v>2011</v>
      </c>
      <c r="B32" s="64">
        <v>1125.5555199999999</v>
      </c>
      <c r="C32" s="64">
        <v>1222.2339730000001</v>
      </c>
      <c r="D32" s="64">
        <v>-12.117649999999999</v>
      </c>
      <c r="E32" s="64">
        <v>-84.839450999999997</v>
      </c>
      <c r="F32" s="64">
        <v>0.27864800000000001</v>
      </c>
      <c r="G32" s="64"/>
      <c r="H32" s="65">
        <f t="shared" si="2"/>
        <v>1125.5555200000001</v>
      </c>
      <c r="I32" s="66">
        <f t="shared" si="1"/>
        <v>-8.444929737547846E-3</v>
      </c>
      <c r="L32" s="53"/>
      <c r="M32" s="53"/>
      <c r="N32" s="53"/>
      <c r="O32" s="53"/>
      <c r="P32" s="53"/>
    </row>
    <row r="33" spans="1:16" x14ac:dyDescent="0.25">
      <c r="A33" s="67">
        <v>2012</v>
      </c>
      <c r="B33" s="64">
        <v>1090.178852</v>
      </c>
      <c r="C33" s="64">
        <v>1215.809708</v>
      </c>
      <c r="D33" s="64">
        <v>-27.544910000000002</v>
      </c>
      <c r="E33" s="64">
        <v>-98.481851000000006</v>
      </c>
      <c r="F33" s="64">
        <v>0.39590500000000001</v>
      </c>
      <c r="G33" s="64"/>
      <c r="H33" s="65">
        <f t="shared" si="2"/>
        <v>1090.178852</v>
      </c>
      <c r="I33" s="66">
        <f t="shared" si="1"/>
        <v>-3.1430406915866849E-2</v>
      </c>
      <c r="L33" s="53"/>
      <c r="M33" s="53"/>
      <c r="N33" s="53"/>
      <c r="O33" s="53"/>
      <c r="P33" s="53"/>
    </row>
    <row r="34" spans="1:16" x14ac:dyDescent="0.25">
      <c r="A34" s="67">
        <v>2013</v>
      </c>
      <c r="B34" s="64">
        <v>1079.9354080000001</v>
      </c>
      <c r="C34" s="64">
        <v>1245.1898510000001</v>
      </c>
      <c r="D34" s="64">
        <v>-56.599350000000001</v>
      </c>
      <c r="E34" s="64">
        <v>-109.361019</v>
      </c>
      <c r="F34" s="64">
        <v>0.70592600000000005</v>
      </c>
      <c r="G34" s="64"/>
      <c r="H34" s="65">
        <f t="shared" si="2"/>
        <v>1079.9354080000003</v>
      </c>
      <c r="I34" s="66">
        <f t="shared" si="1"/>
        <v>-9.396113290225272E-3</v>
      </c>
      <c r="L34" s="53"/>
      <c r="M34" s="53"/>
      <c r="N34" s="53"/>
      <c r="O34" s="53"/>
      <c r="P34" s="53"/>
    </row>
    <row r="35" spans="1:16" x14ac:dyDescent="0.25">
      <c r="A35" s="67">
        <v>2014</v>
      </c>
      <c r="B35" s="64">
        <v>1076.320631</v>
      </c>
      <c r="C35" s="64">
        <v>1273.374311</v>
      </c>
      <c r="D35" s="64">
        <v>-78.762432000000004</v>
      </c>
      <c r="E35" s="64">
        <v>-119.51421000000001</v>
      </c>
      <c r="F35" s="64">
        <v>1.2229620000000001</v>
      </c>
      <c r="G35" s="64"/>
      <c r="H35" s="65">
        <f t="shared" si="2"/>
        <v>1076.320631</v>
      </c>
      <c r="I35" s="66">
        <f t="shared" si="1"/>
        <v>-3.3472159290477421E-3</v>
      </c>
      <c r="L35" s="53"/>
      <c r="M35" s="53"/>
      <c r="N35" s="53"/>
      <c r="O35" s="53"/>
      <c r="P35" s="53"/>
    </row>
    <row r="36" spans="1:16" x14ac:dyDescent="0.25">
      <c r="A36" s="67">
        <v>2015</v>
      </c>
      <c r="B36" s="64">
        <v>1083.1285029999999</v>
      </c>
      <c r="C36" s="64">
        <v>1319.4807310000001</v>
      </c>
      <c r="D36" s="64">
        <v>-106.021086</v>
      </c>
      <c r="E36" s="64">
        <v>-132.15749500000001</v>
      </c>
      <c r="F36" s="64">
        <v>1.8263529999999999</v>
      </c>
      <c r="G36" s="64"/>
      <c r="H36" s="65">
        <f t="shared" si="2"/>
        <v>1083.1285030000001</v>
      </c>
      <c r="I36" s="66">
        <f t="shared" si="1"/>
        <v>6.3251337974215005E-3</v>
      </c>
      <c r="L36" s="53"/>
      <c r="M36" s="53"/>
      <c r="N36" s="53"/>
      <c r="O36" s="53"/>
      <c r="P36" s="53"/>
    </row>
    <row r="37" spans="1:16" x14ac:dyDescent="0.25">
      <c r="A37" s="67">
        <v>2016</v>
      </c>
      <c r="B37" s="64">
        <v>1059.575589</v>
      </c>
      <c r="C37" s="64">
        <v>1342.117004</v>
      </c>
      <c r="D37" s="64">
        <v>-139.05622600000001</v>
      </c>
      <c r="E37" s="64">
        <v>-145.586713</v>
      </c>
      <c r="F37" s="64">
        <v>2.1015239999999999</v>
      </c>
      <c r="G37" s="64"/>
      <c r="H37" s="65">
        <f t="shared" si="2"/>
        <v>1059.575589</v>
      </c>
      <c r="I37" s="66">
        <f t="shared" si="1"/>
        <v>-2.1745262851789349E-2</v>
      </c>
      <c r="L37" s="53"/>
      <c r="M37" s="53"/>
      <c r="N37" s="53"/>
      <c r="O37" s="53"/>
      <c r="P37" s="53"/>
    </row>
    <row r="38" spans="1:16" x14ac:dyDescent="0.25">
      <c r="A38" s="67">
        <v>2017</v>
      </c>
      <c r="B38" s="64">
        <v>1036.640046</v>
      </c>
      <c r="C38" s="64">
        <v>1366.9681949999999</v>
      </c>
      <c r="D38" s="64">
        <v>-169.85452900000001</v>
      </c>
      <c r="E38" s="64">
        <v>-162.725571</v>
      </c>
      <c r="F38" s="64">
        <v>2.251951</v>
      </c>
      <c r="G38" s="64"/>
      <c r="H38" s="65">
        <f t="shared" si="2"/>
        <v>1036.640046</v>
      </c>
      <c r="I38" s="66">
        <f t="shared" si="1"/>
        <v>-2.1645971498499672E-2</v>
      </c>
      <c r="L38" s="53"/>
      <c r="M38" s="53"/>
      <c r="N38" s="53"/>
      <c r="O38" s="53"/>
      <c r="P38" s="53"/>
    </row>
    <row r="39" spans="1:16" x14ac:dyDescent="0.25">
      <c r="A39" s="68">
        <v>2018</v>
      </c>
      <c r="B39" s="69">
        <v>1040.0897299999999</v>
      </c>
      <c r="C39" s="69">
        <v>1388.7314799999999</v>
      </c>
      <c r="D39" s="69">
        <v>-173.433921</v>
      </c>
      <c r="E39" s="69">
        <v>-178.01967099999999</v>
      </c>
      <c r="F39" s="69">
        <v>2.811842</v>
      </c>
      <c r="G39" s="69"/>
      <c r="H39" s="70">
        <f t="shared" si="2"/>
        <v>1040.0897299999999</v>
      </c>
      <c r="I39" s="71">
        <f t="shared" si="1"/>
        <v>3.3277549071260015E-3</v>
      </c>
      <c r="L39" s="53"/>
      <c r="M39" s="53"/>
      <c r="N39" s="53"/>
      <c r="O39" s="53"/>
      <c r="P39" s="53"/>
    </row>
    <row r="40" spans="1:16" x14ac:dyDescent="0.25">
      <c r="A40" s="63">
        <v>2019</v>
      </c>
      <c r="B40" s="5"/>
      <c r="C40" s="72">
        <f>H40-SUM(D40:G40)</f>
        <v>1441.4955930000001</v>
      </c>
      <c r="D40" s="64">
        <v>-187.15856400000001</v>
      </c>
      <c r="E40" s="64">
        <v>-192.79528199999999</v>
      </c>
      <c r="F40" s="64">
        <v>3.2093289999999999</v>
      </c>
      <c r="G40" s="64"/>
      <c r="H40" s="65">
        <f>+'Slide 9 graph data'!B40</f>
        <v>1064.751076</v>
      </c>
      <c r="I40" s="66">
        <f t="shared" si="1"/>
        <v>2.3710786952968022E-2</v>
      </c>
      <c r="J40" s="53"/>
      <c r="L40" s="53"/>
      <c r="M40" s="53"/>
      <c r="N40" s="53"/>
      <c r="O40" s="53"/>
      <c r="P40" s="53"/>
    </row>
    <row r="41" spans="1:16" x14ac:dyDescent="0.25">
      <c r="A41" s="63">
        <v>2020</v>
      </c>
      <c r="B41" s="5"/>
      <c r="C41" s="72">
        <v>1343.4578569999999</v>
      </c>
      <c r="D41" s="64">
        <v>-202.26900599999999</v>
      </c>
      <c r="E41" s="64">
        <v>-219.49354299999999</v>
      </c>
      <c r="F41" s="64">
        <v>3.4336920000000002</v>
      </c>
      <c r="G41" s="64"/>
      <c r="H41" s="65">
        <f t="shared" si="2"/>
        <v>925.12899999999979</v>
      </c>
      <c r="I41" s="66">
        <f t="shared" si="1"/>
        <v>-0.13113119032903442</v>
      </c>
      <c r="J41" s="53"/>
      <c r="L41" s="53"/>
      <c r="M41" s="53"/>
      <c r="N41" s="53"/>
      <c r="O41" s="53"/>
      <c r="P41" s="53"/>
    </row>
    <row r="42" spans="1:16" x14ac:dyDescent="0.25">
      <c r="A42" s="63">
        <v>2021</v>
      </c>
      <c r="B42" s="5"/>
      <c r="C42" s="72">
        <v>1408.6937869999999</v>
      </c>
      <c r="D42" s="64">
        <v>-221.47903199999999</v>
      </c>
      <c r="E42" s="64">
        <v>-238.107305</v>
      </c>
      <c r="F42" s="64">
        <v>4.0470540000000002</v>
      </c>
      <c r="G42" s="64">
        <v>0.159496</v>
      </c>
      <c r="H42" s="65">
        <f t="shared" si="2"/>
        <v>953.31399999999996</v>
      </c>
      <c r="I42" s="66">
        <f t="shared" si="1"/>
        <v>3.0466021495380913E-2</v>
      </c>
      <c r="J42" s="53"/>
      <c r="L42" s="53"/>
      <c r="M42" s="53"/>
      <c r="N42" s="53"/>
      <c r="O42" s="53"/>
      <c r="P42" s="53"/>
    </row>
    <row r="43" spans="1:16" x14ac:dyDescent="0.25">
      <c r="A43" s="63">
        <v>2022</v>
      </c>
      <c r="B43" s="5"/>
      <c r="C43" s="72">
        <v>1414.7263459999999</v>
      </c>
      <c r="D43" s="64">
        <v>-231.14399299999999</v>
      </c>
      <c r="E43" s="64">
        <v>-255.18080399999999</v>
      </c>
      <c r="F43" s="64">
        <v>5.4604730000000004</v>
      </c>
      <c r="G43" s="64">
        <v>0.34997800000000001</v>
      </c>
      <c r="H43" s="65">
        <f t="shared" si="2"/>
        <v>934.21199999999999</v>
      </c>
      <c r="I43" s="66">
        <f t="shared" si="1"/>
        <v>-2.0037469291335208E-2</v>
      </c>
      <c r="J43" s="53"/>
      <c r="L43" s="53"/>
      <c r="M43" s="53"/>
      <c r="N43" s="53"/>
      <c r="O43" s="53"/>
      <c r="P43" s="53"/>
    </row>
    <row r="44" spans="1:16" x14ac:dyDescent="0.25">
      <c r="A44" s="63">
        <v>2023</v>
      </c>
      <c r="B44" s="5"/>
      <c r="C44" s="72">
        <v>1425.386117</v>
      </c>
      <c r="D44" s="64">
        <v>-237.036338</v>
      </c>
      <c r="E44" s="64">
        <v>-270.09266200000002</v>
      </c>
      <c r="F44" s="64">
        <v>7.3769780000000003</v>
      </c>
      <c r="G44" s="64">
        <v>0.51090500000000005</v>
      </c>
      <c r="H44" s="65">
        <f t="shared" si="2"/>
        <v>926.1450000000001</v>
      </c>
      <c r="I44" s="66">
        <f t="shared" si="1"/>
        <v>-8.6350849700066457E-3</v>
      </c>
      <c r="J44" s="53"/>
      <c r="L44" s="53"/>
      <c r="M44" s="53"/>
      <c r="N44" s="53"/>
      <c r="O44" s="53"/>
      <c r="P44" s="53"/>
    </row>
    <row r="45" spans="1:16" x14ac:dyDescent="0.25">
      <c r="A45" s="63">
        <v>2024</v>
      </c>
      <c r="B45" s="5"/>
      <c r="C45" s="72">
        <v>1452.629498</v>
      </c>
      <c r="D45" s="64">
        <v>-244.83688000000001</v>
      </c>
      <c r="E45" s="64">
        <v>-285.266884</v>
      </c>
      <c r="F45" s="64">
        <v>9.7916550000000004</v>
      </c>
      <c r="G45" s="64">
        <v>0.70061099999999998</v>
      </c>
      <c r="H45" s="65">
        <f t="shared" si="2"/>
        <v>933.01799999999992</v>
      </c>
      <c r="I45" s="66">
        <f t="shared" si="1"/>
        <v>7.421084171484793E-3</v>
      </c>
      <c r="J45" s="53"/>
      <c r="L45" s="53"/>
      <c r="M45" s="53"/>
      <c r="N45" s="53"/>
      <c r="O45" s="53"/>
      <c r="P45" s="53"/>
    </row>
    <row r="46" spans="1:16" x14ac:dyDescent="0.25">
      <c r="A46" s="63">
        <v>2025</v>
      </c>
      <c r="B46" s="5"/>
      <c r="C46" s="72">
        <v>1473.8259760000001</v>
      </c>
      <c r="D46" s="64">
        <v>-251.074411</v>
      </c>
      <c r="E46" s="64">
        <v>-299.81718000000001</v>
      </c>
      <c r="F46" s="64">
        <v>13.258684000000001</v>
      </c>
      <c r="G46" s="64">
        <v>0.858931</v>
      </c>
      <c r="H46" s="65">
        <f t="shared" si="2"/>
        <v>937.05200000000002</v>
      </c>
      <c r="I46" s="66">
        <f t="shared" si="1"/>
        <v>4.3236036175080539E-3</v>
      </c>
      <c r="J46" s="53"/>
      <c r="L46" s="53"/>
      <c r="M46" s="53"/>
      <c r="N46" s="53"/>
      <c r="O46" s="53"/>
      <c r="P46" s="53"/>
    </row>
    <row r="47" spans="1:16" x14ac:dyDescent="0.25">
      <c r="A47" s="63">
        <v>2026</v>
      </c>
      <c r="B47" s="5"/>
      <c r="C47" s="72">
        <v>1498.584889</v>
      </c>
      <c r="D47" s="64">
        <v>-258.00283000000002</v>
      </c>
      <c r="E47" s="64">
        <v>-314.55053199999998</v>
      </c>
      <c r="F47" s="64">
        <v>18.662870999999999</v>
      </c>
      <c r="G47" s="64">
        <v>1.107602</v>
      </c>
      <c r="H47" s="65">
        <f t="shared" si="2"/>
        <v>945.80199999999991</v>
      </c>
      <c r="I47" s="66">
        <f t="shared" si="1"/>
        <v>9.3377955545688174E-3</v>
      </c>
      <c r="J47" s="53"/>
      <c r="L47" s="53"/>
      <c r="M47" s="53"/>
      <c r="N47" s="53"/>
      <c r="O47" s="53"/>
      <c r="P47" s="53"/>
    </row>
    <row r="48" spans="1:16" x14ac:dyDescent="0.25">
      <c r="A48" s="63">
        <v>2027</v>
      </c>
      <c r="B48" s="5"/>
      <c r="C48" s="72">
        <v>1521.2026330000001</v>
      </c>
      <c r="D48" s="64">
        <v>-264.66037799999998</v>
      </c>
      <c r="E48" s="64">
        <v>-329.41159900000002</v>
      </c>
      <c r="F48" s="64">
        <v>26.324369000000001</v>
      </c>
      <c r="G48" s="64">
        <v>1.340975</v>
      </c>
      <c r="H48" s="65">
        <f t="shared" si="2"/>
        <v>954.79600000000005</v>
      </c>
      <c r="I48" s="66">
        <f t="shared" si="1"/>
        <v>9.5093899145910488E-3</v>
      </c>
      <c r="J48" s="53"/>
      <c r="L48" s="53"/>
      <c r="M48" s="53"/>
      <c r="N48" s="53"/>
      <c r="O48" s="53"/>
      <c r="P48" s="53"/>
    </row>
    <row r="49" spans="1:16" x14ac:dyDescent="0.25">
      <c r="A49" s="63">
        <v>2028</v>
      </c>
      <c r="B49" s="5"/>
      <c r="C49" s="72">
        <v>1541.7951739999999</v>
      </c>
      <c r="D49" s="64">
        <v>-271.81035900000001</v>
      </c>
      <c r="E49" s="64">
        <v>-344.35202399999997</v>
      </c>
      <c r="F49" s="64">
        <v>35.355227999999997</v>
      </c>
      <c r="G49" s="64">
        <v>1.6079810000000001</v>
      </c>
      <c r="H49" s="65">
        <f t="shared" si="2"/>
        <v>962.59599999999978</v>
      </c>
      <c r="I49" s="66">
        <f t="shared" si="1"/>
        <v>8.1692843287988204E-3</v>
      </c>
      <c r="J49" s="53"/>
      <c r="L49" s="53"/>
      <c r="M49" s="53"/>
      <c r="N49" s="53"/>
      <c r="O49" s="53"/>
      <c r="P49" s="53"/>
    </row>
    <row r="50" spans="1:16" x14ac:dyDescent="0.25">
      <c r="A50" s="63">
        <v>2029</v>
      </c>
      <c r="B50" s="5"/>
      <c r="C50" s="72">
        <v>1555.541606</v>
      </c>
      <c r="D50" s="64">
        <v>-277.819413</v>
      </c>
      <c r="E50" s="64">
        <v>-357.86337700000001</v>
      </c>
      <c r="F50" s="64">
        <v>43.900151000000001</v>
      </c>
      <c r="G50" s="64">
        <v>1.822033</v>
      </c>
      <c r="H50" s="65">
        <f t="shared" si="2"/>
        <v>965.58100000000013</v>
      </c>
      <c r="I50" s="66">
        <f t="shared" si="1"/>
        <v>3.1009894078100064E-3</v>
      </c>
      <c r="J50" s="53"/>
      <c r="L50" s="53"/>
      <c r="M50" s="53"/>
      <c r="N50" s="53"/>
      <c r="O50" s="53"/>
      <c r="P50" s="53"/>
    </row>
    <row r="51" spans="1:16" x14ac:dyDescent="0.25">
      <c r="A51" s="63">
        <v>2030</v>
      </c>
      <c r="B51" s="5"/>
      <c r="C51" s="72">
        <v>1571.7697429999998</v>
      </c>
      <c r="D51" s="64">
        <v>-284.51793600000002</v>
      </c>
      <c r="E51" s="64">
        <v>-370.75347499999998</v>
      </c>
      <c r="F51" s="64">
        <v>54.298112000000003</v>
      </c>
      <c r="G51" s="64">
        <v>2.0545559999999998</v>
      </c>
      <c r="H51" s="65">
        <f t="shared" si="2"/>
        <v>972.85099999999989</v>
      </c>
      <c r="I51" s="66">
        <f t="shared" si="1"/>
        <v>7.5291456646306987E-3</v>
      </c>
      <c r="J51" s="53"/>
      <c r="L51" s="53"/>
      <c r="M51" s="53"/>
      <c r="N51" s="53"/>
      <c r="O51" s="53"/>
      <c r="P51" s="53"/>
    </row>
    <row r="52" spans="1:16" x14ac:dyDescent="0.25">
      <c r="A52" s="63">
        <v>2031</v>
      </c>
      <c r="B52" s="5"/>
      <c r="C52" s="72">
        <v>1586.1880449999999</v>
      </c>
      <c r="D52" s="64">
        <v>-291.21535399999999</v>
      </c>
      <c r="E52" s="64">
        <v>-383.70299799999998</v>
      </c>
      <c r="F52" s="64">
        <v>67.941344000000001</v>
      </c>
      <c r="G52" s="64">
        <v>2.2769629999999998</v>
      </c>
      <c r="H52" s="65">
        <f t="shared" si="2"/>
        <v>981.48799999999994</v>
      </c>
      <c r="I52" s="66">
        <f t="shared" si="1"/>
        <v>8.8780296263251124E-3</v>
      </c>
      <c r="J52" s="53"/>
      <c r="L52" s="53"/>
      <c r="M52" s="53"/>
      <c r="N52" s="53"/>
      <c r="O52" s="53"/>
      <c r="P52" s="53"/>
    </row>
    <row r="53" spans="1:16" x14ac:dyDescent="0.25">
      <c r="A53" s="63">
        <v>2032</v>
      </c>
      <c r="B53" s="5"/>
      <c r="C53" s="72">
        <v>1605.8486859999998</v>
      </c>
      <c r="D53" s="64">
        <v>-298.59463399999999</v>
      </c>
      <c r="E53" s="64">
        <v>-397.32243499999998</v>
      </c>
      <c r="F53" s="64">
        <v>84.264758999999998</v>
      </c>
      <c r="G53" s="64">
        <v>2.5496240000000001</v>
      </c>
      <c r="H53" s="65">
        <f t="shared" si="2"/>
        <v>996.74599999999975</v>
      </c>
      <c r="I53" s="66">
        <f t="shared" si="1"/>
        <v>1.5545783544984593E-2</v>
      </c>
      <c r="J53" s="53"/>
      <c r="L53" s="53"/>
      <c r="M53" s="53"/>
      <c r="N53" s="53"/>
      <c r="O53" s="53"/>
      <c r="P53" s="53"/>
    </row>
    <row r="54" spans="1:16" x14ac:dyDescent="0.25">
      <c r="A54" s="63">
        <v>2033</v>
      </c>
      <c r="B54" s="5"/>
      <c r="C54" s="72">
        <v>1620.0835400000001</v>
      </c>
      <c r="D54" s="64">
        <v>-303.85617500000001</v>
      </c>
      <c r="E54" s="64">
        <v>-409.47777400000001</v>
      </c>
      <c r="F54" s="64">
        <v>103.82434499999999</v>
      </c>
      <c r="G54" s="64">
        <v>2.8050639999999998</v>
      </c>
      <c r="H54" s="65">
        <f t="shared" si="2"/>
        <v>1013.3790000000002</v>
      </c>
      <c r="I54" s="66">
        <f t="shared" si="1"/>
        <v>1.6687300475748623E-2</v>
      </c>
      <c r="J54" s="53"/>
      <c r="L54" s="53"/>
      <c r="M54" s="53"/>
      <c r="N54" s="53"/>
      <c r="O54" s="53"/>
      <c r="P54" s="53"/>
    </row>
    <row r="55" spans="1:16" x14ac:dyDescent="0.25">
      <c r="A55" s="63">
        <v>2034</v>
      </c>
      <c r="B55" s="5"/>
      <c r="C55" s="72">
        <v>1634.6431090000001</v>
      </c>
      <c r="D55" s="64">
        <v>-309.47941900000001</v>
      </c>
      <c r="E55" s="64">
        <v>-420.83285699999999</v>
      </c>
      <c r="F55" s="64">
        <v>123.77607</v>
      </c>
      <c r="G55" s="64">
        <v>3.0620970000000001</v>
      </c>
      <c r="H55" s="65">
        <f t="shared" si="2"/>
        <v>1031.1690000000001</v>
      </c>
      <c r="I55" s="66">
        <f t="shared" si="1"/>
        <v>1.7555129916842382E-2</v>
      </c>
      <c r="J55" s="53"/>
      <c r="L55" s="53"/>
      <c r="M55" s="53"/>
      <c r="N55" s="53"/>
      <c r="O55" s="53"/>
      <c r="P55" s="53"/>
    </row>
    <row r="56" spans="1:16" x14ac:dyDescent="0.25">
      <c r="A56" s="63">
        <v>2035</v>
      </c>
      <c r="B56" s="5"/>
      <c r="C56" s="72">
        <v>1649.1375869999999</v>
      </c>
      <c r="D56" s="64">
        <v>-315.11994700000002</v>
      </c>
      <c r="E56" s="64">
        <v>-430.59842300000003</v>
      </c>
      <c r="F56" s="64">
        <v>144.09688199999999</v>
      </c>
      <c r="G56" s="64">
        <v>3.2659009999999999</v>
      </c>
      <c r="H56" s="65">
        <f t="shared" si="2"/>
        <v>1050.7819999999999</v>
      </c>
      <c r="I56" s="66">
        <f t="shared" si="1"/>
        <v>1.9020160613827386E-2</v>
      </c>
      <c r="J56" s="53"/>
      <c r="L56" s="53"/>
      <c r="M56" s="53"/>
      <c r="N56" s="53"/>
      <c r="O56" s="53"/>
      <c r="P56" s="53"/>
    </row>
    <row r="57" spans="1:16" x14ac:dyDescent="0.25">
      <c r="A57" s="63">
        <v>2036</v>
      </c>
      <c r="B57" s="5"/>
      <c r="C57" s="72">
        <v>1668.1914389999999</v>
      </c>
      <c r="D57" s="64">
        <v>-321.309506</v>
      </c>
      <c r="E57" s="64">
        <v>-440.343119</v>
      </c>
      <c r="F57" s="64">
        <v>164.87685200000001</v>
      </c>
      <c r="G57" s="64">
        <v>3.2663340000000001</v>
      </c>
      <c r="H57" s="65">
        <f t="shared" si="2"/>
        <v>1074.6819999999998</v>
      </c>
      <c r="I57" s="66">
        <f t="shared" si="1"/>
        <v>2.2744965178314702E-2</v>
      </c>
      <c r="J57" s="53"/>
      <c r="L57" s="53"/>
      <c r="M57" s="53"/>
      <c r="N57" s="53"/>
      <c r="O57" s="53"/>
      <c r="P57" s="53"/>
    </row>
    <row r="58" spans="1:16" x14ac:dyDescent="0.25">
      <c r="A58" s="63">
        <v>2037</v>
      </c>
      <c r="B58" s="5"/>
      <c r="C58" s="72">
        <v>1677.814678</v>
      </c>
      <c r="D58" s="64">
        <v>-325.90343100000001</v>
      </c>
      <c r="E58" s="64">
        <v>-448.20151700000002</v>
      </c>
      <c r="F58" s="64">
        <v>186.01486499999999</v>
      </c>
      <c r="G58" s="64">
        <v>3.345405</v>
      </c>
      <c r="H58" s="65">
        <f t="shared" si="2"/>
        <v>1093.0700000000002</v>
      </c>
      <c r="I58" s="66">
        <f t="shared" si="1"/>
        <v>1.7110177708382857E-2</v>
      </c>
      <c r="J58" s="53"/>
      <c r="L58" s="53"/>
      <c r="M58" s="53"/>
      <c r="N58" s="53"/>
      <c r="O58" s="53"/>
      <c r="P58" s="53"/>
    </row>
    <row r="59" spans="1:16" x14ac:dyDescent="0.25">
      <c r="A59" s="63">
        <v>2038</v>
      </c>
      <c r="B59" s="5"/>
      <c r="C59" s="72">
        <v>1692.5012889999998</v>
      </c>
      <c r="D59" s="64">
        <v>-331.32779299999999</v>
      </c>
      <c r="E59" s="64">
        <v>-456.18685199999999</v>
      </c>
      <c r="F59" s="64">
        <v>207.877554</v>
      </c>
      <c r="G59" s="64">
        <v>3.4048020000000001</v>
      </c>
      <c r="H59" s="65">
        <f t="shared" si="2"/>
        <v>1116.2689999999998</v>
      </c>
      <c r="I59" s="66">
        <f t="shared" si="1"/>
        <v>2.1223709369024402E-2</v>
      </c>
      <c r="J59" s="53"/>
      <c r="L59" s="53"/>
      <c r="M59" s="53"/>
      <c r="N59" s="53"/>
      <c r="O59" s="53"/>
      <c r="P59" s="53"/>
    </row>
    <row r="60" spans="1:16" x14ac:dyDescent="0.25">
      <c r="A60" s="63">
        <v>2039</v>
      </c>
      <c r="B60" s="5"/>
      <c r="C60" s="72">
        <v>1706.931697</v>
      </c>
      <c r="D60" s="64">
        <v>-336.14360299999998</v>
      </c>
      <c r="E60" s="64">
        <v>-464.32842699999998</v>
      </c>
      <c r="F60" s="64">
        <v>229.52173500000001</v>
      </c>
      <c r="G60" s="64">
        <v>3.5625979999999999</v>
      </c>
      <c r="H60" s="65">
        <f t="shared" si="2"/>
        <v>1139.5440000000001</v>
      </c>
      <c r="I60" s="66">
        <f t="shared" si="1"/>
        <v>2.0850708924103678E-2</v>
      </c>
      <c r="J60" s="53"/>
      <c r="L60" s="53"/>
      <c r="M60" s="53"/>
      <c r="N60" s="53"/>
      <c r="O60" s="53"/>
      <c r="P60" s="53"/>
    </row>
    <row r="61" spans="1:16" x14ac:dyDescent="0.25">
      <c r="A61" s="63">
        <v>2040</v>
      </c>
      <c r="B61" s="5"/>
      <c r="C61" s="72">
        <v>1725.545034</v>
      </c>
      <c r="D61" s="64">
        <v>-341.30030199999999</v>
      </c>
      <c r="E61" s="64">
        <v>-473.227643</v>
      </c>
      <c r="F61" s="64">
        <v>251.48688100000001</v>
      </c>
      <c r="G61" s="64">
        <v>3.6320299999999999</v>
      </c>
      <c r="H61" s="65">
        <f t="shared" si="2"/>
        <v>1166.1360000000002</v>
      </c>
      <c r="I61" s="66">
        <f t="shared" si="1"/>
        <v>2.3335650049493672E-2</v>
      </c>
      <c r="J61" s="53"/>
      <c r="L61" s="53"/>
      <c r="M61" s="53"/>
      <c r="N61" s="53"/>
      <c r="O61" s="53"/>
      <c r="P61" s="53"/>
    </row>
    <row r="62" spans="1:16" x14ac:dyDescent="0.25">
      <c r="A62" s="63">
        <v>2041</v>
      </c>
      <c r="B62" s="5"/>
      <c r="C62" s="72">
        <v>1733.2824249999999</v>
      </c>
      <c r="D62" s="64">
        <v>-345.19396499999999</v>
      </c>
      <c r="E62" s="64">
        <v>-479.82131199999998</v>
      </c>
      <c r="F62" s="64">
        <v>273.33060699999999</v>
      </c>
      <c r="G62" s="64">
        <v>3.6252450000000001</v>
      </c>
      <c r="H62" s="65">
        <f t="shared" si="2"/>
        <v>1185.2229999999997</v>
      </c>
      <c r="I62" s="66">
        <f t="shared" si="1"/>
        <v>1.6367730693503724E-2</v>
      </c>
      <c r="J62" s="53"/>
      <c r="L62" s="53"/>
      <c r="M62" s="53"/>
      <c r="N62" s="53"/>
      <c r="O62" s="53"/>
      <c r="P62" s="53"/>
    </row>
    <row r="63" spans="1:16" x14ac:dyDescent="0.25">
      <c r="A63" s="63">
        <v>2042</v>
      </c>
      <c r="B63" s="5"/>
      <c r="C63" s="72">
        <v>1746.4747259999999</v>
      </c>
      <c r="D63" s="64">
        <v>-349.47341699999998</v>
      </c>
      <c r="E63" s="64">
        <v>-486.43621400000001</v>
      </c>
      <c r="F63" s="64">
        <v>294.94822299999998</v>
      </c>
      <c r="G63" s="64">
        <v>3.6146820000000002</v>
      </c>
      <c r="H63" s="65">
        <f t="shared" si="2"/>
        <v>1209.1279999999997</v>
      </c>
      <c r="I63" s="66">
        <f t="shared" si="1"/>
        <v>2.0169200226455297E-2</v>
      </c>
      <c r="J63" s="53"/>
      <c r="L63" s="53"/>
      <c r="M63" s="53"/>
      <c r="N63" s="53"/>
      <c r="O63" s="53"/>
      <c r="P63" s="53"/>
    </row>
    <row r="64" spans="1:16" x14ac:dyDescent="0.25">
      <c r="A64" s="63">
        <v>2043</v>
      </c>
      <c r="B64" s="5"/>
      <c r="C64" s="72">
        <v>1760.4153420000002</v>
      </c>
      <c r="D64" s="64">
        <v>-353.91143599999998</v>
      </c>
      <c r="E64" s="64">
        <v>-492.84322400000002</v>
      </c>
      <c r="F64" s="64">
        <v>315.69487299999997</v>
      </c>
      <c r="G64" s="64">
        <v>3.7524449999999998</v>
      </c>
      <c r="H64" s="65">
        <f t="shared" si="2"/>
        <v>1233.1080000000004</v>
      </c>
      <c r="I64" s="66">
        <f t="shared" si="1"/>
        <v>1.9832474312066806E-2</v>
      </c>
      <c r="J64" s="53"/>
      <c r="L64" s="53"/>
      <c r="M64" s="53"/>
      <c r="N64" s="53"/>
      <c r="O64" s="53"/>
      <c r="P64" s="53"/>
    </row>
    <row r="65" spans="1:16" x14ac:dyDescent="0.25">
      <c r="A65" s="63">
        <v>2044</v>
      </c>
      <c r="B65" s="5"/>
      <c r="C65" s="72">
        <v>1778.30629</v>
      </c>
      <c r="D65" s="64">
        <v>-358.76709499999998</v>
      </c>
      <c r="E65" s="64">
        <v>-499.69181600000002</v>
      </c>
      <c r="F65" s="64">
        <v>334.09817700000002</v>
      </c>
      <c r="G65" s="64">
        <v>3.9054440000000001</v>
      </c>
      <c r="H65" s="65">
        <f t="shared" si="2"/>
        <v>1257.8510000000001</v>
      </c>
      <c r="I65" s="66">
        <f t="shared" si="1"/>
        <v>2.0065557923555577E-2</v>
      </c>
      <c r="J65" s="53"/>
      <c r="L65" s="53"/>
      <c r="M65" s="53"/>
      <c r="N65" s="53"/>
      <c r="O65" s="53"/>
      <c r="P65" s="53"/>
    </row>
    <row r="66" spans="1:16" x14ac:dyDescent="0.25">
      <c r="A66" s="63">
        <v>2045</v>
      </c>
      <c r="B66" s="5"/>
      <c r="C66" s="72">
        <v>1786.8497390000002</v>
      </c>
      <c r="D66" s="64">
        <v>-361.65242499999999</v>
      </c>
      <c r="E66" s="64">
        <v>-504.699231</v>
      </c>
      <c r="F66" s="64">
        <v>352.779223</v>
      </c>
      <c r="G66" s="64">
        <v>3.9706939999999999</v>
      </c>
      <c r="H66" s="65">
        <f t="shared" si="2"/>
        <v>1277.2480000000003</v>
      </c>
      <c r="I66" s="66">
        <f t="shared" si="1"/>
        <v>1.5420745382402234E-2</v>
      </c>
      <c r="J66" s="53"/>
      <c r="L66" s="53"/>
      <c r="M66" s="53"/>
      <c r="N66" s="53"/>
      <c r="O66" s="53"/>
      <c r="P66" s="53"/>
    </row>
    <row r="67" spans="1:16" x14ac:dyDescent="0.25">
      <c r="A67" s="63">
        <v>2046</v>
      </c>
      <c r="B67" s="5"/>
      <c r="C67" s="72">
        <v>1799.979773</v>
      </c>
      <c r="D67" s="64">
        <v>-365.18544100000003</v>
      </c>
      <c r="E67" s="64">
        <v>-510.38963000000001</v>
      </c>
      <c r="F67" s="64">
        <v>370.88328000000001</v>
      </c>
      <c r="G67" s="64">
        <v>3.9210180000000001</v>
      </c>
      <c r="H67" s="65">
        <f t="shared" si="2"/>
        <v>1299.2089999999998</v>
      </c>
      <c r="I67" s="66">
        <f t="shared" si="1"/>
        <v>1.7193998346444417E-2</v>
      </c>
      <c r="J67" s="53"/>
      <c r="L67" s="53"/>
      <c r="M67" s="53"/>
      <c r="N67" s="53"/>
      <c r="O67" s="53"/>
      <c r="P67" s="53"/>
    </row>
    <row r="68" spans="1:16" x14ac:dyDescent="0.25">
      <c r="A68" s="63">
        <v>2047</v>
      </c>
      <c r="B68" s="5"/>
      <c r="C68" s="72">
        <v>1813.263189</v>
      </c>
      <c r="D68" s="64">
        <v>-369.00842599999999</v>
      </c>
      <c r="E68" s="64">
        <v>-515.65538300000003</v>
      </c>
      <c r="F68" s="64">
        <v>388.53197499999999</v>
      </c>
      <c r="G68" s="64">
        <v>3.879645</v>
      </c>
      <c r="H68" s="65">
        <f t="shared" si="2"/>
        <v>1321.011</v>
      </c>
      <c r="I68" s="66">
        <f t="shared" si="1"/>
        <v>1.6780979811562347E-2</v>
      </c>
      <c r="J68" s="53"/>
      <c r="L68" s="53"/>
      <c r="M68" s="53"/>
      <c r="N68" s="53"/>
      <c r="O68" s="53"/>
      <c r="P68" s="53"/>
    </row>
    <row r="69" spans="1:16" x14ac:dyDescent="0.25">
      <c r="A69" s="63">
        <v>2048</v>
      </c>
      <c r="B69" s="5"/>
      <c r="C69" s="72">
        <v>1831.5292450000002</v>
      </c>
      <c r="D69" s="64">
        <v>-373.264003</v>
      </c>
      <c r="E69" s="64">
        <v>-521.44820200000004</v>
      </c>
      <c r="F69" s="64">
        <v>405.75438700000001</v>
      </c>
      <c r="G69" s="64">
        <v>3.800573</v>
      </c>
      <c r="H69" s="65">
        <f t="shared" si="2"/>
        <v>1346.3720000000001</v>
      </c>
      <c r="I69" s="66">
        <f t="shared" si="1"/>
        <v>1.9198174731323236E-2</v>
      </c>
      <c r="J69" s="53"/>
      <c r="L69" s="53"/>
      <c r="M69" s="53"/>
      <c r="N69" s="53"/>
      <c r="O69" s="53"/>
      <c r="P69" s="53"/>
    </row>
    <row r="70" spans="1:16" x14ac:dyDescent="0.25">
      <c r="A70" s="63">
        <v>2049</v>
      </c>
      <c r="B70" s="5"/>
      <c r="C70" s="72">
        <v>1839.3122639999999</v>
      </c>
      <c r="D70" s="64">
        <v>-375.74485900000002</v>
      </c>
      <c r="E70" s="64">
        <v>-525.10137299999997</v>
      </c>
      <c r="F70" s="64">
        <v>422.47432300000003</v>
      </c>
      <c r="G70" s="64">
        <v>3.879645</v>
      </c>
      <c r="H70" s="65">
        <f t="shared" si="2"/>
        <v>1364.8199999999997</v>
      </c>
      <c r="I70" s="66">
        <f t="shared" si="1"/>
        <v>1.3702008063150251E-2</v>
      </c>
      <c r="J70" s="53"/>
      <c r="L70" s="53"/>
      <c r="M70" s="53"/>
      <c r="N70" s="53"/>
      <c r="O70" s="53"/>
      <c r="P70" s="53"/>
    </row>
    <row r="71" spans="1:16" x14ac:dyDescent="0.25">
      <c r="A71" s="63">
        <v>2050</v>
      </c>
      <c r="B71" s="5"/>
      <c r="C71" s="72">
        <v>1852.214847</v>
      </c>
      <c r="D71" s="64">
        <v>-378.67330299999998</v>
      </c>
      <c r="E71" s="64">
        <v>-529.281612</v>
      </c>
      <c r="F71" s="64">
        <v>439.35151300000001</v>
      </c>
      <c r="G71" s="64">
        <v>3.9675549999999999</v>
      </c>
      <c r="H71" s="65">
        <f t="shared" si="2"/>
        <v>1387.579</v>
      </c>
      <c r="I71" s="66">
        <f t="shared" ref="I71" si="3">+H71/H70-1</f>
        <v>1.6675459034891205E-2</v>
      </c>
      <c r="J71" s="53"/>
      <c r="L71" s="53"/>
      <c r="M71" s="53"/>
      <c r="N71" s="53"/>
      <c r="O71" s="53"/>
      <c r="P71" s="53"/>
    </row>
  </sheetData>
  <pageMargins left="0.25" right="0.25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4C9B0-0E1E-44C2-9655-E3A03840A379}">
  <sheetPr>
    <tabColor theme="4" tint="0.39997558519241921"/>
  </sheetPr>
  <dimension ref="A1:F63"/>
  <sheetViews>
    <sheetView zoomScale="85" zoomScaleNormal="85" workbookViewId="0"/>
  </sheetViews>
  <sheetFormatPr defaultColWidth="8.85546875" defaultRowHeight="15" x14ac:dyDescent="0.25"/>
  <cols>
    <col min="1" max="1" width="8.85546875" style="10"/>
    <col min="2" max="2" width="9.7109375" style="10" customWidth="1"/>
    <col min="3" max="4" width="12.28515625" style="10" customWidth="1"/>
    <col min="5" max="5" width="8.85546875" style="10"/>
    <col min="6" max="6" width="12.140625" style="10" customWidth="1"/>
    <col min="7" max="16384" width="8.85546875" style="10"/>
  </cols>
  <sheetData>
    <row r="1" spans="1:6" x14ac:dyDescent="0.25">
      <c r="A1" s="9" t="s">
        <v>8</v>
      </c>
    </row>
    <row r="3" spans="1:6" ht="30" x14ac:dyDescent="0.25">
      <c r="A3" s="18" t="s">
        <v>0</v>
      </c>
      <c r="B3" s="19" t="s">
        <v>1</v>
      </c>
      <c r="C3" s="19" t="s">
        <v>2</v>
      </c>
      <c r="D3" s="19" t="s">
        <v>3</v>
      </c>
      <c r="E3" s="19" t="s">
        <v>5</v>
      </c>
      <c r="F3" s="3" t="s">
        <v>7</v>
      </c>
    </row>
    <row r="4" spans="1:6" x14ac:dyDescent="0.25">
      <c r="A4" s="12">
        <v>1991</v>
      </c>
      <c r="B4" s="13"/>
      <c r="C4" s="13"/>
      <c r="D4" s="13"/>
      <c r="E4" s="13"/>
      <c r="F4" s="13"/>
    </row>
    <row r="5" spans="1:6" x14ac:dyDescent="0.25">
      <c r="A5" s="12">
        <v>1992</v>
      </c>
      <c r="B5" s="13">
        <v>156.30000000000001</v>
      </c>
      <c r="C5" s="13"/>
      <c r="D5" s="13"/>
      <c r="E5" s="13"/>
      <c r="F5" s="13"/>
    </row>
    <row r="6" spans="1:6" x14ac:dyDescent="0.25">
      <c r="A6" s="12">
        <v>1993</v>
      </c>
      <c r="B6" s="13">
        <v>153.30000000000001</v>
      </c>
      <c r="C6" s="13"/>
      <c r="D6" s="13"/>
      <c r="E6" s="14">
        <f>B6/B5-1</f>
        <v>-1.9193857965451033E-2</v>
      </c>
      <c r="F6" s="14"/>
    </row>
    <row r="7" spans="1:6" x14ac:dyDescent="0.25">
      <c r="A7" s="12">
        <v>1994</v>
      </c>
      <c r="B7" s="13">
        <v>159.69999999999999</v>
      </c>
      <c r="C7" s="13"/>
      <c r="D7" s="13"/>
      <c r="E7" s="14">
        <f t="shared" ref="E7:E32" si="0">B7/B6-1</f>
        <v>4.1748206131767551E-2</v>
      </c>
      <c r="F7" s="14"/>
    </row>
    <row r="8" spans="1:6" x14ac:dyDescent="0.25">
      <c r="A8" s="12">
        <v>1995</v>
      </c>
      <c r="B8" s="13">
        <v>167</v>
      </c>
      <c r="C8" s="13"/>
      <c r="D8" s="13"/>
      <c r="E8" s="14">
        <f t="shared" si="0"/>
        <v>4.5710707576706477E-2</v>
      </c>
      <c r="F8" s="14"/>
    </row>
    <row r="9" spans="1:6" x14ac:dyDescent="0.25">
      <c r="A9" s="12">
        <v>1996</v>
      </c>
      <c r="B9" s="13">
        <v>171</v>
      </c>
      <c r="C9" s="13"/>
      <c r="D9" s="13"/>
      <c r="E9" s="14">
        <f t="shared" si="0"/>
        <v>2.39520958083832E-2</v>
      </c>
      <c r="F9" s="14"/>
    </row>
    <row r="10" spans="1:6" x14ac:dyDescent="0.25">
      <c r="A10" s="12">
        <v>1997</v>
      </c>
      <c r="B10" s="13">
        <v>170.9</v>
      </c>
      <c r="C10" s="13"/>
      <c r="D10" s="13"/>
      <c r="E10" s="14">
        <f t="shared" si="0"/>
        <v>-5.847953216373547E-4</v>
      </c>
      <c r="F10" s="14"/>
    </row>
    <row r="11" spans="1:6" x14ac:dyDescent="0.25">
      <c r="A11" s="12">
        <v>1998</v>
      </c>
      <c r="B11" s="13">
        <v>172.2</v>
      </c>
      <c r="C11" s="13"/>
      <c r="D11" s="13"/>
      <c r="E11" s="14">
        <f t="shared" si="0"/>
        <v>7.6067875950847075E-3</v>
      </c>
      <c r="F11" s="14"/>
    </row>
    <row r="12" spans="1:6" x14ac:dyDescent="0.25">
      <c r="A12" s="12">
        <v>1999</v>
      </c>
      <c r="B12" s="13">
        <v>176.3</v>
      </c>
      <c r="C12" s="13"/>
      <c r="D12" s="13"/>
      <c r="E12" s="14">
        <f t="shared" si="0"/>
        <v>2.3809523809523947E-2</v>
      </c>
      <c r="F12" s="14"/>
    </row>
    <row r="13" spans="1:6" x14ac:dyDescent="0.25">
      <c r="A13" s="12">
        <v>2000</v>
      </c>
      <c r="B13" s="13">
        <v>182.9</v>
      </c>
      <c r="C13" s="13"/>
      <c r="D13" s="13"/>
      <c r="E13" s="14">
        <f t="shared" si="0"/>
        <v>3.7436188315371544E-2</v>
      </c>
      <c r="F13" s="14"/>
    </row>
    <row r="14" spans="1:6" x14ac:dyDescent="0.25">
      <c r="A14" s="12">
        <v>2001</v>
      </c>
      <c r="B14" s="13">
        <v>187</v>
      </c>
      <c r="C14" s="13"/>
      <c r="D14" s="13"/>
      <c r="E14" s="14">
        <f t="shared" si="0"/>
        <v>2.2416621104428547E-2</v>
      </c>
      <c r="F14" s="14"/>
    </row>
    <row r="15" spans="1:6" x14ac:dyDescent="0.25">
      <c r="A15" s="12">
        <v>2002</v>
      </c>
      <c r="B15" s="13">
        <v>189.8</v>
      </c>
      <c r="C15" s="13"/>
      <c r="D15" s="13"/>
      <c r="E15" s="14">
        <f t="shared" si="0"/>
        <v>1.497326203208571E-2</v>
      </c>
      <c r="F15" s="14"/>
    </row>
    <row r="16" spans="1:6" x14ac:dyDescent="0.25">
      <c r="A16" s="12">
        <v>2003</v>
      </c>
      <c r="B16" s="13">
        <v>197.7</v>
      </c>
      <c r="C16" s="13"/>
      <c r="D16" s="13"/>
      <c r="E16" s="14">
        <f t="shared" si="0"/>
        <v>4.1622760800842817E-2</v>
      </c>
      <c r="F16" s="14"/>
    </row>
    <row r="17" spans="1:6" x14ac:dyDescent="0.25">
      <c r="A17" s="12">
        <v>2004</v>
      </c>
      <c r="B17" s="13">
        <v>206.5</v>
      </c>
      <c r="C17" s="13"/>
      <c r="D17" s="13"/>
      <c r="E17" s="14">
        <f t="shared" si="0"/>
        <v>4.4511886697015779E-2</v>
      </c>
      <c r="F17" s="14"/>
    </row>
    <row r="18" spans="1:6" x14ac:dyDescent="0.25">
      <c r="A18" s="12">
        <v>2005</v>
      </c>
      <c r="B18" s="13">
        <v>202.1</v>
      </c>
      <c r="C18" s="13"/>
      <c r="D18" s="13"/>
      <c r="E18" s="14">
        <f t="shared" si="0"/>
        <v>-2.130750605326881E-2</v>
      </c>
      <c r="F18" s="14"/>
    </row>
    <row r="19" spans="1:6" x14ac:dyDescent="0.25">
      <c r="A19" s="12">
        <v>2006</v>
      </c>
      <c r="B19" s="13">
        <v>206.4</v>
      </c>
      <c r="C19" s="13"/>
      <c r="D19" s="13"/>
      <c r="E19" s="14">
        <f t="shared" si="0"/>
        <v>2.1276595744680993E-2</v>
      </c>
      <c r="F19" s="14"/>
    </row>
    <row r="20" spans="1:6" x14ac:dyDescent="0.25">
      <c r="A20" s="12">
        <v>2007</v>
      </c>
      <c r="B20" s="13">
        <v>204.8</v>
      </c>
      <c r="C20" s="13"/>
      <c r="D20" s="13"/>
      <c r="E20" s="14">
        <f t="shared" si="0"/>
        <v>-7.7519379844961378E-3</v>
      </c>
      <c r="F20" s="14"/>
    </row>
    <row r="21" spans="1:6" x14ac:dyDescent="0.25">
      <c r="A21" s="12">
        <v>2008</v>
      </c>
      <c r="B21" s="13">
        <v>194.7</v>
      </c>
      <c r="C21" s="13"/>
      <c r="D21" s="13"/>
      <c r="E21" s="14">
        <f t="shared" si="0"/>
        <v>-4.9316406250000111E-2</v>
      </c>
      <c r="F21" s="14"/>
    </row>
    <row r="22" spans="1:6" x14ac:dyDescent="0.25">
      <c r="A22" s="12">
        <v>2009</v>
      </c>
      <c r="B22" s="13">
        <v>199.9</v>
      </c>
      <c r="C22" s="13"/>
      <c r="D22" s="13"/>
      <c r="E22" s="14">
        <f t="shared" si="0"/>
        <v>2.670775552131488E-2</v>
      </c>
      <c r="F22" s="14"/>
    </row>
    <row r="23" spans="1:6" x14ac:dyDescent="0.25">
      <c r="A23" s="12">
        <v>2010</v>
      </c>
      <c r="B23" s="13">
        <v>199.4</v>
      </c>
      <c r="C23" s="13"/>
      <c r="D23" s="13"/>
      <c r="E23" s="14">
        <f t="shared" si="0"/>
        <v>-2.5012506253127009E-3</v>
      </c>
      <c r="F23" s="14"/>
    </row>
    <row r="24" spans="1:6" x14ac:dyDescent="0.25">
      <c r="A24" s="12">
        <v>2011</v>
      </c>
      <c r="B24" s="13">
        <v>189.9</v>
      </c>
      <c r="C24" s="13"/>
      <c r="D24" s="13"/>
      <c r="E24" s="14">
        <f t="shared" si="0"/>
        <v>-4.7642928786359118E-2</v>
      </c>
      <c r="F24" s="14"/>
    </row>
    <row r="25" spans="1:6" x14ac:dyDescent="0.25">
      <c r="A25" s="15">
        <v>2012</v>
      </c>
      <c r="B25" s="13">
        <v>194.8</v>
      </c>
      <c r="C25" s="13"/>
      <c r="D25" s="13"/>
      <c r="E25" s="14">
        <f t="shared" si="0"/>
        <v>2.5803054239073253E-2</v>
      </c>
      <c r="F25" s="14"/>
    </row>
    <row r="26" spans="1:6" x14ac:dyDescent="0.25">
      <c r="A26" s="15">
        <v>2013</v>
      </c>
      <c r="B26" s="13">
        <v>190.3</v>
      </c>
      <c r="C26" s="13"/>
      <c r="D26" s="13"/>
      <c r="E26" s="14">
        <f t="shared" si="0"/>
        <v>-2.31006160164271E-2</v>
      </c>
      <c r="F26" s="14"/>
    </row>
    <row r="27" spans="1:6" x14ac:dyDescent="0.25">
      <c r="A27" s="15">
        <v>2014</v>
      </c>
      <c r="B27" s="13">
        <v>190.7</v>
      </c>
      <c r="C27" s="13"/>
      <c r="D27" s="13"/>
      <c r="E27" s="14">
        <f t="shared" si="0"/>
        <v>2.1019442984759884E-3</v>
      </c>
      <c r="F27" s="14"/>
    </row>
    <row r="28" spans="1:6" x14ac:dyDescent="0.25">
      <c r="A28" s="15">
        <v>2015</v>
      </c>
      <c r="B28" s="13">
        <v>202.2</v>
      </c>
      <c r="C28" s="13"/>
      <c r="D28" s="13"/>
      <c r="E28" s="14">
        <f t="shared" si="0"/>
        <v>6.030414263240691E-2</v>
      </c>
      <c r="F28" s="14"/>
    </row>
    <row r="29" spans="1:6" x14ac:dyDescent="0.25">
      <c r="A29" s="15">
        <v>2016</v>
      </c>
      <c r="B29" s="13">
        <v>201</v>
      </c>
      <c r="C29" s="13"/>
      <c r="D29" s="13"/>
      <c r="E29" s="14">
        <f t="shared" si="0"/>
        <v>-5.9347181008901906E-3</v>
      </c>
      <c r="F29" s="14"/>
    </row>
    <row r="30" spans="1:6" x14ac:dyDescent="0.25">
      <c r="A30" s="15">
        <v>2017</v>
      </c>
      <c r="B30" s="13">
        <v>198.5</v>
      </c>
      <c r="C30" s="13"/>
      <c r="D30" s="13"/>
      <c r="E30" s="14">
        <f t="shared" si="0"/>
        <v>-1.2437810945273631E-2</v>
      </c>
      <c r="F30" s="14"/>
    </row>
    <row r="31" spans="1:6" x14ac:dyDescent="0.25">
      <c r="A31" s="15">
        <v>2018</v>
      </c>
      <c r="B31" s="13">
        <v>206.2</v>
      </c>
      <c r="C31" s="13"/>
      <c r="D31" s="13"/>
      <c r="E31" s="14">
        <f t="shared" si="0"/>
        <v>3.8790931989924449E-2</v>
      </c>
      <c r="F31" s="14"/>
    </row>
    <row r="32" spans="1:6" x14ac:dyDescent="0.25">
      <c r="A32" s="12">
        <v>2019</v>
      </c>
      <c r="B32" s="13">
        <v>204.4</v>
      </c>
      <c r="C32" s="13">
        <v>204.4</v>
      </c>
      <c r="D32" s="13">
        <v>204.4</v>
      </c>
      <c r="E32" s="14">
        <f t="shared" si="0"/>
        <v>-8.7293889427739746E-3</v>
      </c>
      <c r="F32" s="14"/>
    </row>
    <row r="33" spans="1:6" x14ac:dyDescent="0.25">
      <c r="A33" s="12">
        <v>2020</v>
      </c>
      <c r="B33" s="13"/>
      <c r="C33" s="13">
        <v>205.2</v>
      </c>
      <c r="D33" s="13">
        <v>194.1</v>
      </c>
      <c r="E33" s="14"/>
      <c r="F33" s="14">
        <f>D33/D32-1</f>
        <v>-5.0391389432485334E-2</v>
      </c>
    </row>
    <row r="34" spans="1:6" x14ac:dyDescent="0.25">
      <c r="A34" s="12">
        <v>2021</v>
      </c>
      <c r="B34" s="13"/>
      <c r="C34" s="13">
        <v>203.4</v>
      </c>
      <c r="D34" s="13">
        <v>196.6</v>
      </c>
      <c r="E34" s="14"/>
      <c r="F34" s="14">
        <f t="shared" ref="F34:F63" si="1">D34/D33-1</f>
        <v>1.2879958784131951E-2</v>
      </c>
    </row>
    <row r="35" spans="1:6" x14ac:dyDescent="0.25">
      <c r="A35" s="12">
        <v>2022</v>
      </c>
      <c r="B35" s="13"/>
      <c r="C35" s="13">
        <v>199.9</v>
      </c>
      <c r="D35" s="13">
        <v>192.9</v>
      </c>
      <c r="E35" s="14"/>
      <c r="F35" s="14">
        <f t="shared" si="1"/>
        <v>-1.8819938962360117E-2</v>
      </c>
    </row>
    <row r="36" spans="1:6" x14ac:dyDescent="0.25">
      <c r="A36" s="12">
        <v>2023</v>
      </c>
      <c r="B36" s="13"/>
      <c r="C36" s="13">
        <v>199.6</v>
      </c>
      <c r="D36" s="13">
        <v>193.5</v>
      </c>
      <c r="E36" s="14"/>
      <c r="F36" s="14">
        <f t="shared" si="1"/>
        <v>3.1104199066873672E-3</v>
      </c>
    </row>
    <row r="37" spans="1:6" x14ac:dyDescent="0.25">
      <c r="A37" s="12">
        <v>2024</v>
      </c>
      <c r="B37" s="13"/>
      <c r="C37" s="13">
        <v>199.8</v>
      </c>
      <c r="D37" s="13">
        <v>195.1</v>
      </c>
      <c r="E37" s="14"/>
      <c r="F37" s="14">
        <f t="shared" si="1"/>
        <v>8.2687338501292729E-3</v>
      </c>
    </row>
    <row r="38" spans="1:6" x14ac:dyDescent="0.25">
      <c r="A38" s="12">
        <v>2025</v>
      </c>
      <c r="B38" s="13"/>
      <c r="C38" s="13">
        <v>200.9</v>
      </c>
      <c r="D38" s="13">
        <v>197.8</v>
      </c>
      <c r="E38" s="14"/>
      <c r="F38" s="14">
        <f t="shared" si="1"/>
        <v>1.3839056893900636E-2</v>
      </c>
    </row>
    <row r="39" spans="1:6" x14ac:dyDescent="0.25">
      <c r="A39" s="12">
        <v>2026</v>
      </c>
      <c r="B39" s="13"/>
      <c r="C39" s="13">
        <v>200.1</v>
      </c>
      <c r="D39" s="13">
        <v>198.2</v>
      </c>
      <c r="E39" s="14"/>
      <c r="F39" s="14">
        <f t="shared" si="1"/>
        <v>2.0222446916076109E-3</v>
      </c>
    </row>
    <row r="40" spans="1:6" x14ac:dyDescent="0.25">
      <c r="A40" s="12">
        <v>2027</v>
      </c>
      <c r="B40" s="13"/>
      <c r="C40" s="13">
        <v>203.9</v>
      </c>
      <c r="D40" s="13">
        <v>203.3</v>
      </c>
      <c r="E40" s="14"/>
      <c r="F40" s="14">
        <f t="shared" si="1"/>
        <v>2.5731584258325002E-2</v>
      </c>
    </row>
    <row r="41" spans="1:6" x14ac:dyDescent="0.25">
      <c r="A41" s="12">
        <v>2028</v>
      </c>
      <c r="B41" s="13"/>
      <c r="C41" s="13">
        <v>206.1</v>
      </c>
      <c r="D41" s="13">
        <v>206.1</v>
      </c>
      <c r="E41" s="14"/>
      <c r="F41" s="14">
        <f t="shared" si="1"/>
        <v>1.3772749631086878E-2</v>
      </c>
    </row>
    <row r="42" spans="1:6" x14ac:dyDescent="0.25">
      <c r="A42" s="12">
        <v>2029</v>
      </c>
      <c r="B42" s="13"/>
      <c r="C42" s="13">
        <v>210</v>
      </c>
      <c r="D42" s="13">
        <v>210</v>
      </c>
      <c r="E42" s="14"/>
      <c r="F42" s="14">
        <f t="shared" si="1"/>
        <v>1.8922852983988436E-2</v>
      </c>
    </row>
    <row r="43" spans="1:6" x14ac:dyDescent="0.25">
      <c r="A43" s="12">
        <v>2030</v>
      </c>
      <c r="B43" s="13"/>
      <c r="C43" s="13">
        <v>212.6</v>
      </c>
      <c r="D43" s="13">
        <v>212.6</v>
      </c>
      <c r="E43" s="14"/>
      <c r="F43" s="14">
        <f t="shared" si="1"/>
        <v>1.2380952380952381E-2</v>
      </c>
    </row>
    <row r="44" spans="1:6" x14ac:dyDescent="0.25">
      <c r="A44" s="12">
        <v>2031</v>
      </c>
      <c r="B44" s="13"/>
      <c r="C44" s="13">
        <v>217.3</v>
      </c>
      <c r="D44" s="13">
        <v>217.3</v>
      </c>
      <c r="E44" s="14"/>
      <c r="F44" s="14">
        <f t="shared" si="1"/>
        <v>2.2107243650047126E-2</v>
      </c>
    </row>
    <row r="45" spans="1:6" x14ac:dyDescent="0.25">
      <c r="A45" s="12">
        <v>2032</v>
      </c>
      <c r="B45" s="13"/>
      <c r="C45" s="13">
        <v>221.7</v>
      </c>
      <c r="D45" s="13">
        <v>221.7</v>
      </c>
      <c r="E45" s="14"/>
      <c r="F45" s="14">
        <f t="shared" si="1"/>
        <v>2.0248504371836118E-2</v>
      </c>
    </row>
    <row r="46" spans="1:6" x14ac:dyDescent="0.25">
      <c r="A46" s="12">
        <v>2033</v>
      </c>
      <c r="B46" s="13"/>
      <c r="C46" s="13">
        <v>228.3</v>
      </c>
      <c r="D46" s="13">
        <v>228.3</v>
      </c>
      <c r="E46" s="14"/>
      <c r="F46" s="14">
        <f t="shared" si="1"/>
        <v>2.976995940460081E-2</v>
      </c>
    </row>
    <row r="47" spans="1:6" x14ac:dyDescent="0.25">
      <c r="A47" s="12">
        <v>2034</v>
      </c>
      <c r="B47" s="13"/>
      <c r="C47" s="13">
        <v>236.9</v>
      </c>
      <c r="D47" s="13">
        <v>236.9</v>
      </c>
      <c r="E47" s="14"/>
      <c r="F47" s="14">
        <f t="shared" si="1"/>
        <v>3.7669732807709133E-2</v>
      </c>
    </row>
    <row r="48" spans="1:6" x14ac:dyDescent="0.25">
      <c r="A48" s="12">
        <v>2035</v>
      </c>
      <c r="B48" s="13"/>
      <c r="C48" s="13">
        <v>244.8</v>
      </c>
      <c r="D48" s="13">
        <v>244.8</v>
      </c>
      <c r="E48" s="14"/>
      <c r="F48" s="14">
        <f t="shared" si="1"/>
        <v>3.3347403967918909E-2</v>
      </c>
    </row>
    <row r="49" spans="1:6" x14ac:dyDescent="0.25">
      <c r="A49" s="12">
        <v>2036</v>
      </c>
      <c r="B49" s="13"/>
      <c r="C49" s="13">
        <v>252.8</v>
      </c>
      <c r="D49" s="13">
        <v>252.8</v>
      </c>
      <c r="E49" s="14"/>
      <c r="F49" s="14">
        <f t="shared" si="1"/>
        <v>3.2679738562091609E-2</v>
      </c>
    </row>
    <row r="50" spans="1:6" x14ac:dyDescent="0.25">
      <c r="A50" s="12">
        <v>2037</v>
      </c>
      <c r="B50" s="13"/>
      <c r="C50" s="13">
        <v>253.2</v>
      </c>
      <c r="D50" s="13">
        <v>253.2</v>
      </c>
      <c r="E50" s="14"/>
      <c r="F50" s="14">
        <f t="shared" si="1"/>
        <v>1.5822784810126667E-3</v>
      </c>
    </row>
    <row r="51" spans="1:6" x14ac:dyDescent="0.25">
      <c r="A51" s="12">
        <v>2038</v>
      </c>
      <c r="B51" s="13"/>
      <c r="C51" s="13">
        <v>266.39999999999998</v>
      </c>
      <c r="D51" s="13">
        <v>266.39999999999998</v>
      </c>
      <c r="E51" s="14"/>
      <c r="F51" s="14">
        <f t="shared" si="1"/>
        <v>5.2132701421800931E-2</v>
      </c>
    </row>
    <row r="52" spans="1:6" x14ac:dyDescent="0.25">
      <c r="A52" s="12">
        <v>2039</v>
      </c>
      <c r="B52" s="13"/>
      <c r="C52" s="13">
        <v>272.5</v>
      </c>
      <c r="D52" s="13">
        <v>272.5</v>
      </c>
      <c r="E52" s="14"/>
      <c r="F52" s="14">
        <f t="shared" si="1"/>
        <v>2.2897897897897979E-2</v>
      </c>
    </row>
    <row r="53" spans="1:6" x14ac:dyDescent="0.25">
      <c r="A53" s="12">
        <v>2040</v>
      </c>
      <c r="B53" s="13"/>
      <c r="C53" s="13">
        <v>284.2</v>
      </c>
      <c r="D53" s="13">
        <v>284.2</v>
      </c>
      <c r="E53" s="14"/>
      <c r="F53" s="14">
        <f t="shared" si="1"/>
        <v>4.2935779816513753E-2</v>
      </c>
    </row>
    <row r="54" spans="1:6" x14ac:dyDescent="0.25">
      <c r="A54" s="12">
        <v>2041</v>
      </c>
      <c r="B54" s="13"/>
      <c r="C54" s="13">
        <v>290.10000000000002</v>
      </c>
      <c r="D54" s="13">
        <v>290.10000000000002</v>
      </c>
      <c r="E54" s="14"/>
      <c r="F54" s="14">
        <f t="shared" si="1"/>
        <v>2.0760028149190868E-2</v>
      </c>
    </row>
    <row r="55" spans="1:6" x14ac:dyDescent="0.25">
      <c r="A55" s="12">
        <v>2042</v>
      </c>
      <c r="B55" s="13"/>
      <c r="C55" s="13">
        <v>298.2</v>
      </c>
      <c r="D55" s="13">
        <v>298.2</v>
      </c>
      <c r="E55" s="14"/>
      <c r="F55" s="14">
        <f t="shared" si="1"/>
        <v>2.7921406411582028E-2</v>
      </c>
    </row>
    <row r="56" spans="1:6" x14ac:dyDescent="0.25">
      <c r="A56" s="12">
        <v>2043</v>
      </c>
      <c r="B56" s="13"/>
      <c r="C56" s="13">
        <v>301.60000000000002</v>
      </c>
      <c r="D56" s="13">
        <v>301.60000000000002</v>
      </c>
      <c r="E56" s="14"/>
      <c r="F56" s="14">
        <f t="shared" si="1"/>
        <v>1.1401743796110031E-2</v>
      </c>
    </row>
    <row r="57" spans="1:6" x14ac:dyDescent="0.25">
      <c r="A57" s="12">
        <v>2044</v>
      </c>
      <c r="B57" s="13"/>
      <c r="C57" s="13">
        <v>312.60000000000002</v>
      </c>
      <c r="D57" s="13">
        <v>312.60000000000002</v>
      </c>
      <c r="E57" s="14"/>
      <c r="F57" s="14">
        <f t="shared" si="1"/>
        <v>3.6472148541114136E-2</v>
      </c>
    </row>
    <row r="58" spans="1:6" x14ac:dyDescent="0.25">
      <c r="A58" s="12">
        <v>2045</v>
      </c>
      <c r="B58" s="13"/>
      <c r="C58" s="13">
        <v>320.39999999999998</v>
      </c>
      <c r="D58" s="13">
        <v>320.39999999999998</v>
      </c>
      <c r="E58" s="14"/>
      <c r="F58" s="14">
        <f t="shared" si="1"/>
        <v>2.4952015355086177E-2</v>
      </c>
    </row>
    <row r="59" spans="1:6" x14ac:dyDescent="0.25">
      <c r="A59" s="12">
        <v>2046</v>
      </c>
      <c r="B59" s="13"/>
      <c r="C59" s="13">
        <v>327.9</v>
      </c>
      <c r="D59" s="13">
        <v>327.9</v>
      </c>
      <c r="E59" s="14"/>
      <c r="F59" s="14">
        <f t="shared" si="1"/>
        <v>2.3408239700374533E-2</v>
      </c>
    </row>
    <row r="60" spans="1:6" x14ac:dyDescent="0.25">
      <c r="A60" s="12">
        <v>2047</v>
      </c>
      <c r="B60" s="13"/>
      <c r="C60" s="13">
        <v>332.4</v>
      </c>
      <c r="D60" s="13">
        <v>332.4</v>
      </c>
      <c r="E60" s="14"/>
      <c r="F60" s="14">
        <f t="shared" si="1"/>
        <v>1.3723696248856276E-2</v>
      </c>
    </row>
    <row r="61" spans="1:6" x14ac:dyDescent="0.25">
      <c r="A61" s="12">
        <v>2048</v>
      </c>
      <c r="B61" s="13"/>
      <c r="C61" s="13">
        <v>336.8</v>
      </c>
      <c r="D61" s="13">
        <v>336.8</v>
      </c>
      <c r="E61" s="14"/>
      <c r="F61" s="14">
        <f t="shared" si="1"/>
        <v>1.3237063778580138E-2</v>
      </c>
    </row>
    <row r="62" spans="1:6" x14ac:dyDescent="0.25">
      <c r="A62" s="12">
        <v>2049</v>
      </c>
      <c r="B62" s="13"/>
      <c r="C62" s="13">
        <v>346.3</v>
      </c>
      <c r="D62" s="13">
        <v>346.3</v>
      </c>
      <c r="E62" s="14"/>
      <c r="F62" s="14">
        <f t="shared" si="1"/>
        <v>2.8206650831353874E-2</v>
      </c>
    </row>
    <row r="63" spans="1:6" x14ac:dyDescent="0.25">
      <c r="A63" s="12">
        <v>2050</v>
      </c>
      <c r="B63" s="13"/>
      <c r="C63" s="13">
        <v>354.3</v>
      </c>
      <c r="D63" s="13">
        <v>354.3</v>
      </c>
      <c r="E63" s="14"/>
      <c r="F63" s="14">
        <f t="shared" si="1"/>
        <v>2.3101357204735828E-2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3BCF4-F350-48E4-8092-68767E351991}">
  <sheetPr>
    <tabColor theme="4" tint="0.39997558519241921"/>
    <pageSetUpPr fitToPage="1"/>
  </sheetPr>
  <dimension ref="A1:N63"/>
  <sheetViews>
    <sheetView zoomScale="70" zoomScaleNormal="70" workbookViewId="0"/>
  </sheetViews>
  <sheetFormatPr defaultColWidth="9.140625" defaultRowHeight="12.75" x14ac:dyDescent="0.2"/>
  <cols>
    <col min="1" max="1" width="9.140625" style="36"/>
    <col min="2" max="2" width="12.140625" style="42" customWidth="1"/>
    <col min="3" max="3" width="11.140625" style="42" bestFit="1" customWidth="1"/>
    <col min="4" max="4" width="17.28515625" style="42" bestFit="1" customWidth="1"/>
    <col min="5" max="5" width="16.28515625" style="42" bestFit="1" customWidth="1"/>
    <col min="6" max="6" width="16.28515625" style="42" customWidth="1"/>
    <col min="7" max="7" width="13.28515625" style="42" bestFit="1" customWidth="1"/>
    <col min="8" max="8" width="14.7109375" style="42" bestFit="1" customWidth="1"/>
    <col min="9" max="9" width="11.85546875" style="36" bestFit="1" customWidth="1"/>
    <col min="10" max="16384" width="9.140625" style="36"/>
  </cols>
  <sheetData>
    <row r="1" spans="1:14" ht="15" x14ac:dyDescent="0.25">
      <c r="A1" s="1" t="s">
        <v>21</v>
      </c>
      <c r="B1" s="36"/>
      <c r="C1" s="36"/>
      <c r="D1" s="36"/>
      <c r="E1" s="36"/>
      <c r="F1" s="37"/>
      <c r="G1" s="36"/>
      <c r="H1" s="36"/>
    </row>
    <row r="2" spans="1:14" x14ac:dyDescent="0.2">
      <c r="B2" s="36"/>
      <c r="C2" s="36"/>
      <c r="D2" s="36"/>
      <c r="E2" s="36"/>
      <c r="F2" s="36"/>
      <c r="G2" s="36"/>
      <c r="H2" s="36"/>
    </row>
    <row r="3" spans="1:14" s="41" customFormat="1" ht="15" x14ac:dyDescent="0.25">
      <c r="A3" s="38" t="s">
        <v>0</v>
      </c>
      <c r="B3" s="39" t="s">
        <v>22</v>
      </c>
      <c r="C3" s="39" t="s">
        <v>14</v>
      </c>
      <c r="D3" s="39" t="s">
        <v>15</v>
      </c>
      <c r="E3" s="39" t="s">
        <v>16</v>
      </c>
      <c r="F3" s="39" t="s">
        <v>17</v>
      </c>
      <c r="G3" s="39" t="s">
        <v>23</v>
      </c>
      <c r="H3" s="39" t="s">
        <v>24</v>
      </c>
      <c r="I3" s="40" t="s">
        <v>4</v>
      </c>
    </row>
    <row r="4" spans="1:14" x14ac:dyDescent="0.2">
      <c r="A4" s="30">
        <v>1991</v>
      </c>
    </row>
    <row r="5" spans="1:14" x14ac:dyDescent="0.2">
      <c r="A5" s="30">
        <v>1992</v>
      </c>
      <c r="B5" s="42">
        <v>156.30000000000001</v>
      </c>
      <c r="J5" s="43"/>
      <c r="K5" s="43"/>
      <c r="L5" s="43"/>
      <c r="M5" s="43"/>
      <c r="N5" s="43"/>
    </row>
    <row r="6" spans="1:14" x14ac:dyDescent="0.2">
      <c r="A6" s="30">
        <v>1993</v>
      </c>
      <c r="B6" s="42">
        <v>153.30000000000001</v>
      </c>
      <c r="I6" s="44">
        <f t="shared" ref="I6:I31" si="0">+B6/B5-1</f>
        <v>-1.9193857965451033E-2</v>
      </c>
      <c r="J6" s="43"/>
      <c r="K6" s="43"/>
      <c r="L6" s="43"/>
      <c r="M6" s="43"/>
      <c r="N6" s="43"/>
    </row>
    <row r="7" spans="1:14" x14ac:dyDescent="0.2">
      <c r="A7" s="30">
        <v>1994</v>
      </c>
      <c r="B7" s="42">
        <v>159.69999999999999</v>
      </c>
      <c r="I7" s="44">
        <f t="shared" si="0"/>
        <v>4.1748206131767551E-2</v>
      </c>
      <c r="J7" s="43"/>
      <c r="K7" s="43"/>
      <c r="L7" s="43"/>
      <c r="M7" s="43"/>
      <c r="N7" s="43"/>
    </row>
    <row r="8" spans="1:14" x14ac:dyDescent="0.2">
      <c r="A8" s="30">
        <v>1995</v>
      </c>
      <c r="B8" s="42">
        <v>167</v>
      </c>
      <c r="C8" s="42">
        <v>167</v>
      </c>
      <c r="I8" s="44">
        <f t="shared" si="0"/>
        <v>4.5710707576706477E-2</v>
      </c>
      <c r="J8" s="43"/>
      <c r="K8" s="43"/>
      <c r="L8" s="43"/>
      <c r="M8" s="43"/>
      <c r="N8" s="43"/>
    </row>
    <row r="9" spans="1:14" x14ac:dyDescent="0.2">
      <c r="A9" s="30">
        <v>1996</v>
      </c>
      <c r="B9" s="42">
        <v>171</v>
      </c>
      <c r="C9" s="42">
        <v>171.23</v>
      </c>
      <c r="D9" s="42">
        <v>0</v>
      </c>
      <c r="E9" s="42">
        <v>-0.23</v>
      </c>
      <c r="I9" s="44">
        <f t="shared" si="0"/>
        <v>2.39520958083832E-2</v>
      </c>
      <c r="J9" s="43"/>
      <c r="K9" s="43"/>
      <c r="L9" s="43"/>
      <c r="M9" s="43"/>
      <c r="N9" s="43"/>
    </row>
    <row r="10" spans="1:14" x14ac:dyDescent="0.2">
      <c r="A10" s="30">
        <v>1997</v>
      </c>
      <c r="B10" s="42">
        <v>170.9</v>
      </c>
      <c r="C10" s="42">
        <v>171.61</v>
      </c>
      <c r="D10" s="42">
        <v>0</v>
      </c>
      <c r="E10" s="42">
        <v>-0.71</v>
      </c>
      <c r="I10" s="44">
        <f t="shared" si="0"/>
        <v>-5.847953216373547E-4</v>
      </c>
      <c r="J10" s="43"/>
      <c r="K10" s="43"/>
      <c r="L10" s="43"/>
      <c r="M10" s="43"/>
      <c r="N10" s="43"/>
    </row>
    <row r="11" spans="1:14" x14ac:dyDescent="0.2">
      <c r="A11" s="30">
        <v>1998</v>
      </c>
      <c r="B11" s="42">
        <v>172.2</v>
      </c>
      <c r="C11" s="42">
        <v>173.6</v>
      </c>
      <c r="D11" s="42">
        <v>0</v>
      </c>
      <c r="E11" s="42">
        <v>-1.4</v>
      </c>
      <c r="I11" s="44">
        <f t="shared" si="0"/>
        <v>7.6067875950847075E-3</v>
      </c>
      <c r="J11" s="43"/>
      <c r="K11" s="43"/>
      <c r="L11" s="43"/>
      <c r="M11" s="43"/>
      <c r="N11" s="43"/>
    </row>
    <row r="12" spans="1:14" x14ac:dyDescent="0.2">
      <c r="A12" s="30">
        <v>1999</v>
      </c>
      <c r="B12" s="42">
        <v>176.3</v>
      </c>
      <c r="C12" s="42">
        <v>178.02</v>
      </c>
      <c r="D12" s="42">
        <v>0</v>
      </c>
      <c r="E12" s="42">
        <v>-1.72</v>
      </c>
      <c r="I12" s="44">
        <f t="shared" si="0"/>
        <v>2.3809523809523947E-2</v>
      </c>
      <c r="J12" s="43"/>
      <c r="K12" s="43"/>
      <c r="L12" s="43"/>
      <c r="M12" s="43"/>
      <c r="N12" s="43"/>
    </row>
    <row r="13" spans="1:14" x14ac:dyDescent="0.2">
      <c r="A13" s="30">
        <v>2000</v>
      </c>
      <c r="B13" s="42">
        <v>182.9</v>
      </c>
      <c r="C13" s="42">
        <v>185.52</v>
      </c>
      <c r="D13" s="42">
        <v>0</v>
      </c>
      <c r="E13" s="42">
        <v>-2.62</v>
      </c>
      <c r="I13" s="44">
        <f t="shared" si="0"/>
        <v>3.7436188315371544E-2</v>
      </c>
      <c r="J13" s="43"/>
      <c r="K13" s="43"/>
      <c r="L13" s="43"/>
      <c r="M13" s="43"/>
      <c r="N13" s="43"/>
    </row>
    <row r="14" spans="1:14" x14ac:dyDescent="0.2">
      <c r="A14" s="30">
        <v>2001</v>
      </c>
      <c r="B14" s="42">
        <v>187</v>
      </c>
      <c r="C14" s="42">
        <v>190.84</v>
      </c>
      <c r="D14" s="42">
        <v>0</v>
      </c>
      <c r="E14" s="42">
        <v>-3.84</v>
      </c>
      <c r="I14" s="44">
        <f t="shared" si="0"/>
        <v>2.2416621104428547E-2</v>
      </c>
      <c r="J14" s="43"/>
      <c r="K14" s="43"/>
      <c r="L14" s="43"/>
      <c r="M14" s="43"/>
      <c r="N14" s="43"/>
    </row>
    <row r="15" spans="1:14" x14ac:dyDescent="0.2">
      <c r="A15" s="30">
        <v>2002</v>
      </c>
      <c r="B15" s="42">
        <v>189.8</v>
      </c>
      <c r="C15" s="42">
        <v>194.88</v>
      </c>
      <c r="D15" s="42">
        <v>0</v>
      </c>
      <c r="E15" s="42">
        <v>-5.08</v>
      </c>
      <c r="I15" s="44">
        <f t="shared" si="0"/>
        <v>1.497326203208571E-2</v>
      </c>
      <c r="J15" s="43"/>
      <c r="K15" s="43"/>
      <c r="L15" s="43"/>
      <c r="M15" s="43"/>
      <c r="N15" s="43"/>
    </row>
    <row r="16" spans="1:14" x14ac:dyDescent="0.2">
      <c r="A16" s="30">
        <v>2003</v>
      </c>
      <c r="B16" s="42">
        <v>197.7</v>
      </c>
      <c r="C16" s="42">
        <v>204.13</v>
      </c>
      <c r="D16" s="42">
        <v>0</v>
      </c>
      <c r="E16" s="42">
        <v>-6.43</v>
      </c>
      <c r="I16" s="44">
        <f t="shared" si="0"/>
        <v>4.1622760800842817E-2</v>
      </c>
      <c r="J16" s="43"/>
      <c r="K16" s="43"/>
      <c r="L16" s="43"/>
      <c r="M16" s="43"/>
      <c r="N16" s="43"/>
    </row>
    <row r="17" spans="1:14" x14ac:dyDescent="0.2">
      <c r="A17" s="30">
        <v>2004</v>
      </c>
      <c r="B17" s="42">
        <v>206.5</v>
      </c>
      <c r="C17" s="42">
        <v>213.68</v>
      </c>
      <c r="D17" s="42">
        <v>0</v>
      </c>
      <c r="E17" s="42">
        <v>-7.18</v>
      </c>
      <c r="I17" s="44">
        <f t="shared" si="0"/>
        <v>4.4511886697015779E-2</v>
      </c>
      <c r="J17" s="43"/>
      <c r="K17" s="43"/>
      <c r="L17" s="43"/>
      <c r="M17" s="43"/>
      <c r="N17" s="43"/>
    </row>
    <row r="18" spans="1:14" x14ac:dyDescent="0.2">
      <c r="A18" s="30">
        <v>2005</v>
      </c>
      <c r="B18" s="42">
        <v>202.1</v>
      </c>
      <c r="C18" s="42">
        <v>209.98</v>
      </c>
      <c r="D18" s="42">
        <v>0</v>
      </c>
      <c r="E18" s="42">
        <v>-7.88</v>
      </c>
      <c r="I18" s="44">
        <f t="shared" si="0"/>
        <v>-2.130750605326881E-2</v>
      </c>
      <c r="J18" s="43"/>
      <c r="K18" s="43"/>
      <c r="L18" s="43"/>
      <c r="M18" s="43"/>
      <c r="N18" s="43"/>
    </row>
    <row r="19" spans="1:14" x14ac:dyDescent="0.2">
      <c r="A19" s="30">
        <v>2006</v>
      </c>
      <c r="B19" s="42">
        <v>206.4</v>
      </c>
      <c r="C19" s="42">
        <v>215</v>
      </c>
      <c r="D19" s="42">
        <v>0</v>
      </c>
      <c r="E19" s="42">
        <v>-8.6</v>
      </c>
      <c r="I19" s="44">
        <f t="shared" si="0"/>
        <v>2.1276595744680993E-2</v>
      </c>
      <c r="J19" s="43"/>
      <c r="K19" s="43"/>
      <c r="L19" s="43"/>
      <c r="M19" s="43"/>
      <c r="N19" s="43"/>
    </row>
    <row r="20" spans="1:14" x14ac:dyDescent="0.2">
      <c r="A20" s="30">
        <v>2007</v>
      </c>
      <c r="B20" s="42">
        <v>204.8</v>
      </c>
      <c r="C20" s="42">
        <v>214.8</v>
      </c>
      <c r="D20" s="42">
        <v>0</v>
      </c>
      <c r="E20" s="42">
        <v>-10</v>
      </c>
      <c r="I20" s="44">
        <f t="shared" si="0"/>
        <v>-7.7519379844961378E-3</v>
      </c>
      <c r="J20" s="43"/>
      <c r="K20" s="43"/>
      <c r="L20" s="43"/>
      <c r="M20" s="43"/>
      <c r="N20" s="43"/>
    </row>
    <row r="21" spans="1:14" x14ac:dyDescent="0.2">
      <c r="A21" s="30">
        <v>2008</v>
      </c>
      <c r="B21" s="42">
        <v>194.7</v>
      </c>
      <c r="C21" s="42">
        <v>204.89</v>
      </c>
      <c r="D21" s="42">
        <v>0</v>
      </c>
      <c r="E21" s="42">
        <v>-10.19</v>
      </c>
      <c r="I21" s="44">
        <f t="shared" si="0"/>
        <v>-4.9316406250000111E-2</v>
      </c>
      <c r="J21" s="43"/>
      <c r="K21" s="43"/>
      <c r="L21" s="43"/>
      <c r="M21" s="43"/>
      <c r="N21" s="43"/>
    </row>
    <row r="22" spans="1:14" x14ac:dyDescent="0.2">
      <c r="A22" s="30">
        <v>2009</v>
      </c>
      <c r="B22" s="42">
        <v>199.9</v>
      </c>
      <c r="C22" s="42">
        <v>212.01</v>
      </c>
      <c r="D22" s="42">
        <v>0</v>
      </c>
      <c r="E22" s="42">
        <v>-12.11</v>
      </c>
      <c r="I22" s="44">
        <f t="shared" si="0"/>
        <v>2.670775552131488E-2</v>
      </c>
      <c r="J22" s="43"/>
      <c r="K22" s="43"/>
      <c r="L22" s="43"/>
      <c r="M22" s="43"/>
      <c r="N22" s="43"/>
    </row>
    <row r="23" spans="1:14" x14ac:dyDescent="0.2">
      <c r="A23" s="30">
        <v>2010</v>
      </c>
      <c r="B23" s="42">
        <v>199.4</v>
      </c>
      <c r="C23" s="42">
        <v>213.78</v>
      </c>
      <c r="D23" s="42">
        <v>0</v>
      </c>
      <c r="E23" s="42">
        <v>-14.38</v>
      </c>
      <c r="I23" s="44">
        <f t="shared" si="0"/>
        <v>-2.5012506253127009E-3</v>
      </c>
      <c r="J23" s="43"/>
      <c r="K23" s="43"/>
      <c r="L23" s="43"/>
      <c r="M23" s="43"/>
      <c r="N23" s="43"/>
    </row>
    <row r="24" spans="1:14" x14ac:dyDescent="0.2">
      <c r="A24" s="30">
        <v>2011</v>
      </c>
      <c r="B24" s="42">
        <v>189.9</v>
      </c>
      <c r="C24" s="42">
        <v>204.37</v>
      </c>
      <c r="D24" s="42">
        <v>0</v>
      </c>
      <c r="E24" s="42">
        <v>-14.56</v>
      </c>
      <c r="F24" s="42">
        <v>0.09</v>
      </c>
      <c r="I24" s="44">
        <f t="shared" si="0"/>
        <v>-4.7642928786359118E-2</v>
      </c>
      <c r="J24" s="43"/>
      <c r="K24" s="43"/>
      <c r="L24" s="43"/>
      <c r="M24" s="43"/>
      <c r="N24" s="43"/>
    </row>
    <row r="25" spans="1:14" x14ac:dyDescent="0.2">
      <c r="A25" s="34">
        <v>2012</v>
      </c>
      <c r="B25" s="42">
        <v>194.8</v>
      </c>
      <c r="C25" s="42">
        <v>213.11</v>
      </c>
      <c r="D25" s="42">
        <v>0</v>
      </c>
      <c r="E25" s="42">
        <v>-18.48</v>
      </c>
      <c r="F25" s="42">
        <v>0.17</v>
      </c>
      <c r="I25" s="44">
        <f t="shared" si="0"/>
        <v>2.5803054239073253E-2</v>
      </c>
      <c r="J25" s="43"/>
      <c r="K25" s="43"/>
      <c r="L25" s="43"/>
      <c r="M25" s="43"/>
      <c r="N25" s="43"/>
    </row>
    <row r="26" spans="1:14" x14ac:dyDescent="0.2">
      <c r="A26" s="34">
        <v>2013</v>
      </c>
      <c r="B26" s="42">
        <v>190.3</v>
      </c>
      <c r="C26" s="42">
        <v>210.08</v>
      </c>
      <c r="D26" s="42">
        <v>0</v>
      </c>
      <c r="E26" s="42">
        <v>-20.13</v>
      </c>
      <c r="F26" s="42">
        <v>0.35</v>
      </c>
      <c r="I26" s="44">
        <f t="shared" si="0"/>
        <v>-2.31006160164271E-2</v>
      </c>
      <c r="J26" s="43"/>
      <c r="K26" s="43"/>
      <c r="L26" s="43"/>
      <c r="M26" s="43"/>
      <c r="N26" s="43"/>
    </row>
    <row r="27" spans="1:14" x14ac:dyDescent="0.2">
      <c r="A27" s="34">
        <v>2014</v>
      </c>
      <c r="B27" s="42">
        <v>190.7</v>
      </c>
      <c r="C27" s="42">
        <v>211.83</v>
      </c>
      <c r="D27" s="42">
        <v>0</v>
      </c>
      <c r="E27" s="42">
        <v>-21.67</v>
      </c>
      <c r="F27" s="42">
        <v>0.54</v>
      </c>
      <c r="I27" s="44">
        <f t="shared" si="0"/>
        <v>2.1019442984759884E-3</v>
      </c>
      <c r="J27" s="43"/>
      <c r="K27" s="43"/>
      <c r="L27" s="43"/>
      <c r="M27" s="43"/>
      <c r="N27" s="43"/>
    </row>
    <row r="28" spans="1:14" x14ac:dyDescent="0.2">
      <c r="A28" s="34">
        <v>2015</v>
      </c>
      <c r="B28" s="42">
        <v>202.2</v>
      </c>
      <c r="C28" s="42">
        <v>224.88</v>
      </c>
      <c r="D28" s="42">
        <v>0</v>
      </c>
      <c r="E28" s="42">
        <v>-23.35</v>
      </c>
      <c r="F28" s="42">
        <v>0.67</v>
      </c>
      <c r="I28" s="44">
        <f t="shared" si="0"/>
        <v>6.030414263240691E-2</v>
      </c>
      <c r="J28" s="43"/>
      <c r="K28" s="43"/>
      <c r="L28" s="43"/>
      <c r="M28" s="43"/>
      <c r="N28" s="43"/>
    </row>
    <row r="29" spans="1:14" x14ac:dyDescent="0.2">
      <c r="A29" s="34">
        <v>2016</v>
      </c>
      <c r="B29" s="42">
        <v>201</v>
      </c>
      <c r="C29" s="42">
        <v>225.8</v>
      </c>
      <c r="D29" s="42">
        <v>0</v>
      </c>
      <c r="E29" s="42">
        <v>-25.56</v>
      </c>
      <c r="F29" s="42">
        <v>0.76</v>
      </c>
      <c r="I29" s="44">
        <f t="shared" si="0"/>
        <v>-5.9347181008901906E-3</v>
      </c>
      <c r="J29" s="43"/>
      <c r="K29" s="43"/>
      <c r="L29" s="43"/>
      <c r="M29" s="43"/>
      <c r="N29" s="43"/>
    </row>
    <row r="30" spans="1:14" x14ac:dyDescent="0.2">
      <c r="A30" s="34">
        <v>2017</v>
      </c>
      <c r="B30" s="42">
        <v>198.5</v>
      </c>
      <c r="C30" s="42">
        <v>225.35</v>
      </c>
      <c r="D30" s="42">
        <v>-0.1</v>
      </c>
      <c r="E30" s="42">
        <v>-27.64</v>
      </c>
      <c r="F30" s="42">
        <v>0.89</v>
      </c>
      <c r="I30" s="44">
        <f t="shared" si="0"/>
        <v>-1.2437810945273631E-2</v>
      </c>
      <c r="J30" s="43"/>
      <c r="K30" s="43"/>
      <c r="L30" s="43"/>
      <c r="M30" s="43"/>
      <c r="N30" s="43"/>
    </row>
    <row r="31" spans="1:14" x14ac:dyDescent="0.2">
      <c r="A31" s="35">
        <v>2018</v>
      </c>
      <c r="B31" s="45">
        <v>206.2</v>
      </c>
      <c r="C31" s="45">
        <v>234</v>
      </c>
      <c r="D31" s="45">
        <v>-0.25</v>
      </c>
      <c r="E31" s="45">
        <v>-28.6</v>
      </c>
      <c r="F31" s="45">
        <v>1.05</v>
      </c>
      <c r="G31" s="45"/>
      <c r="H31" s="45"/>
      <c r="I31" s="46">
        <f t="shared" si="0"/>
        <v>3.8790931989924449E-2</v>
      </c>
      <c r="J31" s="43"/>
      <c r="K31" s="43"/>
      <c r="L31" s="43"/>
      <c r="M31" s="43"/>
      <c r="N31" s="43"/>
    </row>
    <row r="32" spans="1:14" x14ac:dyDescent="0.2">
      <c r="A32" s="30">
        <v>2019</v>
      </c>
      <c r="C32" s="42">
        <f>+'Slide 10 graph data'!D32-SUM('Slide 10 by layer'!D32:G32)</f>
        <v>233.15</v>
      </c>
      <c r="D32" s="59">
        <v>-0.68</v>
      </c>
      <c r="E32" s="59">
        <v>-29.26</v>
      </c>
      <c r="F32" s="59">
        <v>1.19</v>
      </c>
      <c r="G32" s="59">
        <v>0</v>
      </c>
      <c r="H32" s="59">
        <f>SUM(C32:G32)</f>
        <v>204.4</v>
      </c>
      <c r="I32" s="75">
        <f>+H32/B31-1</f>
        <v>-8.7293889427739746E-3</v>
      </c>
      <c r="J32" s="43"/>
      <c r="K32" s="43"/>
      <c r="L32" s="43"/>
      <c r="M32" s="43"/>
      <c r="N32" s="43"/>
    </row>
    <row r="33" spans="1:14" x14ac:dyDescent="0.2">
      <c r="A33" s="30">
        <v>2020</v>
      </c>
      <c r="C33" s="42">
        <f>+'Slide 10 graph data'!D33-SUM('Slide 10 by layer'!D33:G33)</f>
        <v>229.89999999999998</v>
      </c>
      <c r="D33" s="59">
        <v>-1.8</v>
      </c>
      <c r="E33" s="59">
        <v>-34.200000000000003</v>
      </c>
      <c r="F33" s="59">
        <v>0.2</v>
      </c>
      <c r="G33" s="59">
        <v>0</v>
      </c>
      <c r="H33" s="59">
        <f t="shared" ref="H33:H63" si="1">SUM(C33:G33)</f>
        <v>194.09999999999997</v>
      </c>
      <c r="I33" s="75">
        <f t="shared" ref="I33:I63" si="2">+H33/H32-1</f>
        <v>-5.0391389432485556E-2</v>
      </c>
      <c r="J33" s="43"/>
      <c r="K33" s="43"/>
      <c r="L33" s="43"/>
      <c r="M33" s="43"/>
      <c r="N33" s="43"/>
    </row>
    <row r="34" spans="1:14" x14ac:dyDescent="0.2">
      <c r="A34" s="30">
        <v>2021</v>
      </c>
      <c r="C34" s="42">
        <f>+'Slide 10 graph data'!D34-SUM('Slide 10 by layer'!D34:G34)</f>
        <v>237.4</v>
      </c>
      <c r="D34" s="59">
        <v>-2.6</v>
      </c>
      <c r="E34" s="59">
        <v>-38.6</v>
      </c>
      <c r="F34" s="59">
        <v>0.4</v>
      </c>
      <c r="G34" s="59">
        <v>0</v>
      </c>
      <c r="H34" s="59">
        <f t="shared" si="1"/>
        <v>196.60000000000002</v>
      </c>
      <c r="I34" s="75">
        <f t="shared" si="2"/>
        <v>1.2879958784132173E-2</v>
      </c>
      <c r="J34" s="43"/>
      <c r="K34" s="43"/>
      <c r="L34" s="43"/>
      <c r="M34" s="43"/>
      <c r="N34" s="43"/>
    </row>
    <row r="35" spans="1:14" x14ac:dyDescent="0.2">
      <c r="A35" s="30">
        <v>2022</v>
      </c>
      <c r="C35" s="42">
        <f>+'Slide 10 graph data'!D35-SUM('Slide 10 by layer'!D35:G35)</f>
        <v>237.3</v>
      </c>
      <c r="D35" s="59">
        <v>-3.6</v>
      </c>
      <c r="E35" s="59">
        <v>-41.7</v>
      </c>
      <c r="F35" s="59">
        <v>0.9</v>
      </c>
      <c r="G35" s="59">
        <v>0</v>
      </c>
      <c r="H35" s="59">
        <f t="shared" si="1"/>
        <v>192.9</v>
      </c>
      <c r="I35" s="75">
        <f t="shared" si="2"/>
        <v>-1.8819938962360228E-2</v>
      </c>
      <c r="J35" s="43"/>
      <c r="K35" s="43"/>
      <c r="L35" s="43"/>
      <c r="M35" s="43"/>
      <c r="N35" s="43"/>
    </row>
    <row r="36" spans="1:14" x14ac:dyDescent="0.2">
      <c r="A36" s="30">
        <v>2023</v>
      </c>
      <c r="C36" s="42">
        <f>+'Slide 10 graph data'!D36-SUM('Slide 10 by layer'!D36:G36)</f>
        <v>238.2</v>
      </c>
      <c r="D36" s="59">
        <v>-3.8</v>
      </c>
      <c r="E36" s="59">
        <v>-42.6</v>
      </c>
      <c r="F36" s="59">
        <v>1.7</v>
      </c>
      <c r="G36" s="59">
        <v>0</v>
      </c>
      <c r="H36" s="59">
        <f t="shared" si="1"/>
        <v>193.49999999999997</v>
      </c>
      <c r="I36" s="75">
        <f t="shared" si="2"/>
        <v>3.1104199066871452E-3</v>
      </c>
      <c r="J36" s="43"/>
      <c r="K36" s="43"/>
      <c r="L36" s="43"/>
      <c r="M36" s="43"/>
      <c r="N36" s="43"/>
    </row>
    <row r="37" spans="1:14" x14ac:dyDescent="0.2">
      <c r="A37" s="30">
        <v>2024</v>
      </c>
      <c r="C37" s="42">
        <f>+'Slide 10 graph data'!D37-SUM('Slide 10 by layer'!D37:G37)</f>
        <v>242.7</v>
      </c>
      <c r="D37" s="59">
        <v>-5.2</v>
      </c>
      <c r="E37" s="59">
        <v>-44.9</v>
      </c>
      <c r="F37" s="59">
        <v>2.5</v>
      </c>
      <c r="G37" s="59">
        <v>0</v>
      </c>
      <c r="H37" s="59">
        <f t="shared" si="1"/>
        <v>195.1</v>
      </c>
      <c r="I37" s="75">
        <f t="shared" si="2"/>
        <v>8.2687338501292729E-3</v>
      </c>
      <c r="J37" s="43"/>
      <c r="K37" s="43"/>
      <c r="L37" s="43"/>
      <c r="M37" s="43"/>
      <c r="N37" s="43"/>
    </row>
    <row r="38" spans="1:14" x14ac:dyDescent="0.2">
      <c r="A38" s="30">
        <v>2025</v>
      </c>
      <c r="C38" s="42">
        <f>+'Slide 10 graph data'!D38-SUM('Slide 10 by layer'!D38:G38)</f>
        <v>247</v>
      </c>
      <c r="D38" s="59">
        <v>-5.4</v>
      </c>
      <c r="E38" s="59">
        <v>-47.6</v>
      </c>
      <c r="F38" s="59">
        <v>3.8</v>
      </c>
      <c r="G38" s="59">
        <v>0</v>
      </c>
      <c r="H38" s="59">
        <f t="shared" si="1"/>
        <v>197.8</v>
      </c>
      <c r="I38" s="75">
        <f t="shared" si="2"/>
        <v>1.3839056893900636E-2</v>
      </c>
      <c r="J38" s="43"/>
      <c r="K38" s="43"/>
      <c r="L38" s="43"/>
      <c r="M38" s="43"/>
      <c r="N38" s="43"/>
    </row>
    <row r="39" spans="1:14" x14ac:dyDescent="0.2">
      <c r="A39" s="30">
        <v>2026</v>
      </c>
      <c r="C39" s="42">
        <f>+'Slide 10 graph data'!D39-SUM('Slide 10 by layer'!D39:G39)</f>
        <v>251.2</v>
      </c>
      <c r="D39" s="59">
        <v>-6.3</v>
      </c>
      <c r="E39" s="59">
        <v>-52.4</v>
      </c>
      <c r="F39" s="59">
        <v>5.7</v>
      </c>
      <c r="G39" s="59">
        <v>0</v>
      </c>
      <c r="H39" s="59">
        <f t="shared" si="1"/>
        <v>198.19999999999996</v>
      </c>
      <c r="I39" s="75">
        <f t="shared" si="2"/>
        <v>2.0222446916073888E-3</v>
      </c>
      <c r="J39" s="43"/>
      <c r="K39" s="43"/>
      <c r="L39" s="43"/>
      <c r="M39" s="43"/>
      <c r="N39" s="43"/>
    </row>
    <row r="40" spans="1:14" x14ac:dyDescent="0.2">
      <c r="A40" s="30">
        <v>2027</v>
      </c>
      <c r="C40" s="42">
        <f>+'Slide 10 graph data'!D40-SUM('Slide 10 by layer'!D40:G40)</f>
        <v>254.20000000000002</v>
      </c>
      <c r="D40" s="59">
        <v>-6.6</v>
      </c>
      <c r="E40" s="59">
        <v>-52.9</v>
      </c>
      <c r="F40" s="59">
        <v>8.6</v>
      </c>
      <c r="G40" s="59">
        <v>0</v>
      </c>
      <c r="H40" s="59">
        <f t="shared" si="1"/>
        <v>203.3</v>
      </c>
      <c r="I40" s="75">
        <f t="shared" si="2"/>
        <v>2.5731584258325224E-2</v>
      </c>
      <c r="J40" s="43"/>
      <c r="K40" s="43"/>
      <c r="L40" s="43"/>
      <c r="M40" s="43"/>
      <c r="N40" s="43"/>
    </row>
    <row r="41" spans="1:14" x14ac:dyDescent="0.2">
      <c r="A41" s="30">
        <v>2028</v>
      </c>
      <c r="C41" s="42">
        <f>+'Slide 10 graph data'!D41-SUM('Slide 10 by layer'!D41:G41)</f>
        <v>256.10000000000002</v>
      </c>
      <c r="D41" s="59">
        <v>-6.9</v>
      </c>
      <c r="E41" s="59">
        <v>-54.8</v>
      </c>
      <c r="F41" s="59">
        <v>11.7</v>
      </c>
      <c r="G41" s="59">
        <v>0</v>
      </c>
      <c r="H41" s="59">
        <f t="shared" si="1"/>
        <v>206.10000000000002</v>
      </c>
      <c r="I41" s="75">
        <f t="shared" si="2"/>
        <v>1.37727496310871E-2</v>
      </c>
      <c r="J41" s="43"/>
      <c r="K41" s="43"/>
      <c r="L41" s="43"/>
      <c r="M41" s="43"/>
      <c r="N41" s="43"/>
    </row>
    <row r="42" spans="1:14" x14ac:dyDescent="0.2">
      <c r="A42" s="30">
        <v>2029</v>
      </c>
      <c r="C42" s="42">
        <f>+'Slide 10 graph data'!D42-SUM('Slide 10 by layer'!D42:G42)</f>
        <v>259.7</v>
      </c>
      <c r="D42" s="59">
        <v>-7.5</v>
      </c>
      <c r="E42" s="59">
        <v>-57</v>
      </c>
      <c r="F42" s="59">
        <v>14.8</v>
      </c>
      <c r="G42" s="59">
        <v>0</v>
      </c>
      <c r="H42" s="59">
        <f t="shared" si="1"/>
        <v>210</v>
      </c>
      <c r="I42" s="75">
        <f t="shared" si="2"/>
        <v>1.8922852983988214E-2</v>
      </c>
      <c r="J42" s="43"/>
      <c r="K42" s="43"/>
      <c r="L42" s="43"/>
      <c r="M42" s="43"/>
      <c r="N42" s="43"/>
    </row>
    <row r="43" spans="1:14" x14ac:dyDescent="0.2">
      <c r="A43" s="30">
        <v>2030</v>
      </c>
      <c r="C43" s="42">
        <f>+'Slide 10 graph data'!D43-SUM('Slide 10 by layer'!D43:G43)</f>
        <v>261.5</v>
      </c>
      <c r="D43" s="42">
        <v>-8.8000000000000007</v>
      </c>
      <c r="E43" s="42">
        <v>-58.5</v>
      </c>
      <c r="F43" s="42">
        <v>18.399999999999999</v>
      </c>
      <c r="G43" s="42">
        <v>0</v>
      </c>
      <c r="H43" s="42">
        <f t="shared" si="1"/>
        <v>212.6</v>
      </c>
      <c r="I43" s="44">
        <f t="shared" si="2"/>
        <v>1.2380952380952381E-2</v>
      </c>
      <c r="J43" s="43"/>
      <c r="K43" s="43"/>
      <c r="L43" s="43"/>
      <c r="M43" s="43"/>
      <c r="N43" s="43"/>
    </row>
    <row r="44" spans="1:14" x14ac:dyDescent="0.2">
      <c r="A44" s="30">
        <v>2031</v>
      </c>
      <c r="C44" s="42">
        <f>+'Slide 10 graph data'!D44-SUM('Slide 10 by layer'!D44:G44)</f>
        <v>264.89999999999998</v>
      </c>
      <c r="D44" s="42">
        <v>-9.5</v>
      </c>
      <c r="E44" s="42">
        <v>-61.3</v>
      </c>
      <c r="F44" s="42">
        <v>23.2</v>
      </c>
      <c r="G44" s="42">
        <v>0</v>
      </c>
      <c r="H44" s="42">
        <f t="shared" si="1"/>
        <v>217.29999999999995</v>
      </c>
      <c r="I44" s="44">
        <f t="shared" si="2"/>
        <v>2.2107243650046904E-2</v>
      </c>
      <c r="J44" s="43"/>
      <c r="K44" s="43"/>
      <c r="L44" s="43"/>
      <c r="M44" s="43"/>
      <c r="N44" s="43"/>
    </row>
    <row r="45" spans="1:14" x14ac:dyDescent="0.2">
      <c r="A45" s="30">
        <v>2032</v>
      </c>
      <c r="C45" s="42">
        <f>+'Slide 10 graph data'!D45-SUM('Slide 10 by layer'!D45:G45)</f>
        <v>267.29999999999995</v>
      </c>
      <c r="D45" s="42">
        <v>-10</v>
      </c>
      <c r="E45" s="42">
        <v>-64.099999999999994</v>
      </c>
      <c r="F45" s="42">
        <v>28.5</v>
      </c>
      <c r="G45" s="42">
        <v>0</v>
      </c>
      <c r="H45" s="42">
        <f t="shared" si="1"/>
        <v>221.69999999999996</v>
      </c>
      <c r="I45" s="44">
        <f t="shared" si="2"/>
        <v>2.0248504371836118E-2</v>
      </c>
      <c r="J45" s="43"/>
      <c r="K45" s="43"/>
      <c r="L45" s="43"/>
      <c r="M45" s="43"/>
      <c r="N45" s="43"/>
    </row>
    <row r="46" spans="1:14" x14ac:dyDescent="0.2">
      <c r="A46" s="30">
        <v>2033</v>
      </c>
      <c r="C46" s="42">
        <f>+'Slide 10 graph data'!D46-SUM('Slide 10 by layer'!D46:G46)</f>
        <v>270</v>
      </c>
      <c r="D46" s="42">
        <v>-12.1</v>
      </c>
      <c r="E46" s="42">
        <v>-65.2</v>
      </c>
      <c r="F46" s="42">
        <v>35.6</v>
      </c>
      <c r="G46" s="42">
        <v>0</v>
      </c>
      <c r="H46" s="42">
        <f t="shared" si="1"/>
        <v>228.29999999999998</v>
      </c>
      <c r="I46" s="44">
        <f t="shared" si="2"/>
        <v>2.976995940460081E-2</v>
      </c>
      <c r="J46" s="43"/>
      <c r="K46" s="43"/>
      <c r="L46" s="43"/>
      <c r="M46" s="43"/>
      <c r="N46" s="43"/>
    </row>
    <row r="47" spans="1:14" x14ac:dyDescent="0.2">
      <c r="A47" s="30">
        <v>2034</v>
      </c>
      <c r="C47" s="42">
        <f>+'Slide 10 graph data'!D47-SUM('Slide 10 by layer'!D47:G47)</f>
        <v>272</v>
      </c>
      <c r="D47" s="42">
        <v>-10.7</v>
      </c>
      <c r="E47" s="42">
        <v>-67.099999999999994</v>
      </c>
      <c r="F47" s="42">
        <v>42.7</v>
      </c>
      <c r="G47" s="42">
        <v>0</v>
      </c>
      <c r="H47" s="42">
        <f t="shared" si="1"/>
        <v>236.90000000000003</v>
      </c>
      <c r="I47" s="44">
        <f t="shared" si="2"/>
        <v>3.7669732807709355E-2</v>
      </c>
      <c r="J47" s="43"/>
      <c r="K47" s="43"/>
      <c r="L47" s="43"/>
      <c r="M47" s="43"/>
      <c r="N47" s="43"/>
    </row>
    <row r="48" spans="1:14" x14ac:dyDescent="0.2">
      <c r="A48" s="30">
        <v>2035</v>
      </c>
      <c r="C48" s="42">
        <f>+'Slide 10 graph data'!D48-SUM('Slide 10 by layer'!D48:G48)</f>
        <v>275.2</v>
      </c>
      <c r="D48" s="42">
        <v>-11.3</v>
      </c>
      <c r="E48" s="42">
        <v>-68.8</v>
      </c>
      <c r="F48" s="42">
        <v>49.7</v>
      </c>
      <c r="G48" s="42">
        <v>0</v>
      </c>
      <c r="H48" s="42">
        <f t="shared" si="1"/>
        <v>244.79999999999995</v>
      </c>
      <c r="I48" s="44">
        <f t="shared" si="2"/>
        <v>3.3347403967918687E-2</v>
      </c>
      <c r="J48" s="43"/>
      <c r="K48" s="43"/>
      <c r="L48" s="43"/>
      <c r="M48" s="43"/>
      <c r="N48" s="43"/>
    </row>
    <row r="49" spans="1:14" x14ac:dyDescent="0.2">
      <c r="A49" s="30">
        <v>2036</v>
      </c>
      <c r="C49" s="42">
        <f>+'Slide 10 graph data'!D49-SUM('Slide 10 by layer'!D49:G49)</f>
        <v>277.7</v>
      </c>
      <c r="D49" s="42">
        <v>-12.6</v>
      </c>
      <c r="E49" s="42">
        <v>-69.400000000000006</v>
      </c>
      <c r="F49" s="42">
        <v>57.1</v>
      </c>
      <c r="G49" s="42">
        <v>0</v>
      </c>
      <c r="H49" s="42">
        <f t="shared" si="1"/>
        <v>252.79999999999995</v>
      </c>
      <c r="I49" s="44">
        <f t="shared" si="2"/>
        <v>3.2679738562091609E-2</v>
      </c>
      <c r="J49" s="43"/>
      <c r="K49" s="43"/>
      <c r="L49" s="43"/>
      <c r="M49" s="43"/>
      <c r="N49" s="43"/>
    </row>
    <row r="50" spans="1:14" x14ac:dyDescent="0.2">
      <c r="A50" s="30">
        <v>2037</v>
      </c>
      <c r="C50" s="42">
        <f>+'Slide 10 graph data'!D50-SUM('Slide 10 by layer'!D50:G50)</f>
        <v>280.7</v>
      </c>
      <c r="D50" s="42">
        <v>-14.5</v>
      </c>
      <c r="E50" s="42">
        <v>-76.400000000000006</v>
      </c>
      <c r="F50" s="42">
        <v>63.4</v>
      </c>
      <c r="G50" s="42">
        <v>0</v>
      </c>
      <c r="H50" s="42">
        <f t="shared" si="1"/>
        <v>253.2</v>
      </c>
      <c r="I50" s="44">
        <f t="shared" si="2"/>
        <v>1.5822784810128887E-3</v>
      </c>
      <c r="J50" s="43"/>
      <c r="K50" s="43"/>
      <c r="L50" s="43"/>
      <c r="M50" s="43"/>
      <c r="N50" s="43"/>
    </row>
    <row r="51" spans="1:14" x14ac:dyDescent="0.2">
      <c r="A51" s="30">
        <v>2038</v>
      </c>
      <c r="C51" s="42">
        <f>+'Slide 10 graph data'!D51-SUM('Slide 10 by layer'!D51:G51)</f>
        <v>282.29999999999995</v>
      </c>
      <c r="D51" s="42">
        <v>-13.6</v>
      </c>
      <c r="E51" s="42">
        <v>-73.7</v>
      </c>
      <c r="F51" s="42">
        <v>71.400000000000006</v>
      </c>
      <c r="G51" s="42">
        <v>0</v>
      </c>
      <c r="H51" s="42">
        <f t="shared" si="1"/>
        <v>266.39999999999998</v>
      </c>
      <c r="I51" s="44">
        <f t="shared" si="2"/>
        <v>5.2132701421800931E-2</v>
      </c>
      <c r="J51" s="43"/>
      <c r="K51" s="43"/>
      <c r="L51" s="43"/>
      <c r="M51" s="43"/>
      <c r="N51" s="43"/>
    </row>
    <row r="52" spans="1:14" x14ac:dyDescent="0.2">
      <c r="A52" s="30">
        <v>2039</v>
      </c>
      <c r="C52" s="42">
        <f>+'Slide 10 graph data'!D52-SUM('Slide 10 by layer'!D52:G52)</f>
        <v>284.2</v>
      </c>
      <c r="D52" s="42">
        <v>-16.2</v>
      </c>
      <c r="E52" s="42">
        <v>-74</v>
      </c>
      <c r="F52" s="42">
        <v>78.5</v>
      </c>
      <c r="G52" s="42">
        <v>0</v>
      </c>
      <c r="H52" s="42">
        <f t="shared" si="1"/>
        <v>272.5</v>
      </c>
      <c r="I52" s="44">
        <f t="shared" si="2"/>
        <v>2.2897897897897979E-2</v>
      </c>
      <c r="J52" s="43"/>
      <c r="K52" s="43"/>
      <c r="L52" s="43"/>
      <c r="M52" s="43"/>
      <c r="N52" s="43"/>
    </row>
    <row r="53" spans="1:14" x14ac:dyDescent="0.2">
      <c r="A53" s="30">
        <v>2040</v>
      </c>
      <c r="C53" s="42">
        <f>+'Slide 10 graph data'!D53-SUM('Slide 10 by layer'!D53:G53)</f>
        <v>287</v>
      </c>
      <c r="D53" s="42">
        <v>-14.1</v>
      </c>
      <c r="E53" s="42">
        <v>-74.5</v>
      </c>
      <c r="F53" s="42">
        <v>85.8</v>
      </c>
      <c r="G53" s="42">
        <v>0</v>
      </c>
      <c r="H53" s="42">
        <f t="shared" si="1"/>
        <v>284.2</v>
      </c>
      <c r="I53" s="44">
        <f t="shared" si="2"/>
        <v>4.2935779816513753E-2</v>
      </c>
      <c r="J53" s="43"/>
      <c r="K53" s="43"/>
      <c r="L53" s="43"/>
      <c r="M53" s="43"/>
      <c r="N53" s="43"/>
    </row>
    <row r="54" spans="1:14" x14ac:dyDescent="0.2">
      <c r="A54" s="30">
        <v>2041</v>
      </c>
      <c r="C54" s="42">
        <f>+'Slide 10 graph data'!D54-SUM('Slide 10 by layer'!D54:G54)</f>
        <v>287.8</v>
      </c>
      <c r="D54" s="42">
        <v>-15.6</v>
      </c>
      <c r="E54" s="42">
        <v>-75.8</v>
      </c>
      <c r="F54" s="42">
        <v>93.7</v>
      </c>
      <c r="G54" s="42">
        <v>0</v>
      </c>
      <c r="H54" s="42">
        <f t="shared" si="1"/>
        <v>290.09999999999997</v>
      </c>
      <c r="I54" s="44">
        <f t="shared" si="2"/>
        <v>2.0760028149190646E-2</v>
      </c>
      <c r="J54" s="43"/>
      <c r="K54" s="43"/>
      <c r="L54" s="43"/>
      <c r="M54" s="43"/>
      <c r="N54" s="43"/>
    </row>
    <row r="55" spans="1:14" x14ac:dyDescent="0.2">
      <c r="A55" s="30">
        <v>2042</v>
      </c>
      <c r="C55" s="42">
        <f>+'Slide 10 graph data'!D55-SUM('Slide 10 by layer'!D55:G55)</f>
        <v>291.3</v>
      </c>
      <c r="D55" s="42">
        <v>-16.2</v>
      </c>
      <c r="E55" s="42">
        <v>-78</v>
      </c>
      <c r="F55" s="42">
        <v>101.1</v>
      </c>
      <c r="G55" s="42">
        <v>0</v>
      </c>
      <c r="H55" s="42">
        <f t="shared" si="1"/>
        <v>298.20000000000005</v>
      </c>
      <c r="I55" s="44">
        <f t="shared" si="2"/>
        <v>2.7921406411582472E-2</v>
      </c>
      <c r="J55" s="43"/>
      <c r="K55" s="43"/>
      <c r="L55" s="43"/>
      <c r="M55" s="43"/>
      <c r="N55" s="43"/>
    </row>
    <row r="56" spans="1:14" x14ac:dyDescent="0.2">
      <c r="A56" s="30">
        <v>2043</v>
      </c>
      <c r="C56" s="42">
        <f>+'Slide 10 graph data'!D56-SUM('Slide 10 by layer'!D56:G56)</f>
        <v>285.10000000000002</v>
      </c>
      <c r="D56" s="42">
        <v>-20.100000000000001</v>
      </c>
      <c r="E56" s="42">
        <v>-77.8</v>
      </c>
      <c r="F56" s="42">
        <v>114.4</v>
      </c>
      <c r="G56" s="42">
        <v>0</v>
      </c>
      <c r="H56" s="42">
        <f t="shared" si="1"/>
        <v>301.60000000000002</v>
      </c>
      <c r="I56" s="44">
        <f t="shared" si="2"/>
        <v>1.1401743796109809E-2</v>
      </c>
      <c r="J56" s="43"/>
      <c r="K56" s="43"/>
      <c r="L56" s="43"/>
      <c r="M56" s="43"/>
      <c r="N56" s="43"/>
    </row>
    <row r="57" spans="1:14" x14ac:dyDescent="0.2">
      <c r="A57" s="30">
        <v>2044</v>
      </c>
      <c r="C57" s="42">
        <f>+'Slide 10 graph data'!D57-SUM('Slide 10 by layer'!D57:G57)</f>
        <v>286.90000000000003</v>
      </c>
      <c r="D57" s="42">
        <v>-16.399999999999999</v>
      </c>
      <c r="E57" s="42">
        <v>-78.7</v>
      </c>
      <c r="F57" s="42">
        <v>120.8</v>
      </c>
      <c r="G57" s="42">
        <v>0</v>
      </c>
      <c r="H57" s="42">
        <f t="shared" si="1"/>
        <v>312.60000000000008</v>
      </c>
      <c r="I57" s="44">
        <f t="shared" si="2"/>
        <v>3.6472148541114136E-2</v>
      </c>
      <c r="J57" s="43"/>
      <c r="K57" s="43"/>
      <c r="L57" s="43"/>
      <c r="M57" s="43"/>
      <c r="N57" s="43"/>
    </row>
    <row r="58" spans="1:14" x14ac:dyDescent="0.2">
      <c r="A58" s="30">
        <v>2045</v>
      </c>
      <c r="C58" s="42">
        <f>+'Slide 10 graph data'!D58-SUM('Slide 10 by layer'!D58:G58)</f>
        <v>297</v>
      </c>
      <c r="D58" s="42">
        <v>-16.8</v>
      </c>
      <c r="E58" s="42">
        <v>-80.900000000000006</v>
      </c>
      <c r="F58" s="42">
        <v>121.1</v>
      </c>
      <c r="G58" s="42">
        <v>0</v>
      </c>
      <c r="H58" s="42">
        <f t="shared" si="1"/>
        <v>320.39999999999998</v>
      </c>
      <c r="I58" s="44">
        <f t="shared" si="2"/>
        <v>2.4952015355085955E-2</v>
      </c>
      <c r="J58" s="43"/>
      <c r="K58" s="43"/>
      <c r="L58" s="43"/>
      <c r="M58" s="43"/>
      <c r="N58" s="43"/>
    </row>
    <row r="59" spans="1:14" x14ac:dyDescent="0.2">
      <c r="A59" s="30">
        <v>2046</v>
      </c>
      <c r="C59" s="42">
        <f>+'Slide 10 graph data'!D59-SUM('Slide 10 by layer'!D59:G59)</f>
        <v>300.09999999999997</v>
      </c>
      <c r="D59" s="42">
        <v>-17.3</v>
      </c>
      <c r="E59" s="42">
        <v>-82.3</v>
      </c>
      <c r="F59" s="42">
        <v>127.4</v>
      </c>
      <c r="G59" s="42">
        <v>0</v>
      </c>
      <c r="H59" s="42">
        <f t="shared" si="1"/>
        <v>327.9</v>
      </c>
      <c r="I59" s="44">
        <f t="shared" si="2"/>
        <v>2.3408239700374533E-2</v>
      </c>
      <c r="J59" s="43"/>
      <c r="K59" s="43"/>
      <c r="L59" s="43"/>
      <c r="M59" s="43"/>
      <c r="N59" s="43"/>
    </row>
    <row r="60" spans="1:14" x14ac:dyDescent="0.2">
      <c r="A60" s="30">
        <v>2047</v>
      </c>
      <c r="C60" s="42">
        <f>+'Slide 10 graph data'!D60-SUM('Slide 10 by layer'!D60:G60)</f>
        <v>302.29999999999995</v>
      </c>
      <c r="D60" s="42">
        <v>-20.8</v>
      </c>
      <c r="E60" s="42">
        <v>-83.3</v>
      </c>
      <c r="F60" s="42">
        <v>134.19999999999999</v>
      </c>
      <c r="G60" s="42">
        <v>0</v>
      </c>
      <c r="H60" s="42">
        <f t="shared" si="1"/>
        <v>332.39999999999992</v>
      </c>
      <c r="I60" s="44">
        <f t="shared" si="2"/>
        <v>1.3723696248856276E-2</v>
      </c>
      <c r="J60" s="43"/>
      <c r="K60" s="43"/>
      <c r="L60" s="43"/>
      <c r="M60" s="43"/>
      <c r="N60" s="43"/>
    </row>
    <row r="61" spans="1:14" x14ac:dyDescent="0.2">
      <c r="A61" s="30">
        <v>2048</v>
      </c>
      <c r="C61" s="42">
        <f>+'Slide 10 graph data'!D61-SUM('Slide 10 by layer'!D61:G61)</f>
        <v>300.60000000000002</v>
      </c>
      <c r="D61" s="42">
        <v>-19.5</v>
      </c>
      <c r="E61" s="42">
        <v>-83.8</v>
      </c>
      <c r="F61" s="42">
        <v>139.5</v>
      </c>
      <c r="G61" s="42">
        <v>0</v>
      </c>
      <c r="H61" s="42">
        <f t="shared" si="1"/>
        <v>336.8</v>
      </c>
      <c r="I61" s="44">
        <f t="shared" si="2"/>
        <v>1.323706377858036E-2</v>
      </c>
      <c r="J61" s="43"/>
      <c r="K61" s="43"/>
      <c r="L61" s="43"/>
      <c r="M61" s="43"/>
      <c r="N61" s="43"/>
    </row>
    <row r="62" spans="1:14" x14ac:dyDescent="0.2">
      <c r="A62" s="30">
        <v>2049</v>
      </c>
      <c r="C62" s="42">
        <f>+'Slide 10 graph data'!D62-SUM('Slide 10 by layer'!D62:G62)</f>
        <v>306.60000000000002</v>
      </c>
      <c r="D62" s="42">
        <v>-19.600000000000001</v>
      </c>
      <c r="E62" s="42">
        <v>-84.4</v>
      </c>
      <c r="F62" s="42">
        <v>143.69999999999999</v>
      </c>
      <c r="G62" s="42">
        <v>0</v>
      </c>
      <c r="H62" s="42">
        <f t="shared" si="1"/>
        <v>346.29999999999995</v>
      </c>
      <c r="I62" s="44">
        <f t="shared" si="2"/>
        <v>2.8206650831353652E-2</v>
      </c>
      <c r="J62" s="43"/>
      <c r="K62" s="43"/>
      <c r="L62" s="43"/>
      <c r="M62" s="43"/>
      <c r="N62" s="43"/>
    </row>
    <row r="63" spans="1:14" x14ac:dyDescent="0.2">
      <c r="A63" s="30">
        <v>2050</v>
      </c>
      <c r="C63" s="42">
        <f>+'Slide 10 graph data'!D63-SUM('Slide 10 by layer'!D63:G63)</f>
        <v>304.10000000000002</v>
      </c>
      <c r="D63" s="42">
        <v>-22.6</v>
      </c>
      <c r="E63" s="42">
        <v>-87.4</v>
      </c>
      <c r="F63" s="42">
        <v>160.19999999999999</v>
      </c>
      <c r="G63" s="42">
        <v>0</v>
      </c>
      <c r="H63" s="42">
        <f t="shared" si="1"/>
        <v>354.29999999999995</v>
      </c>
      <c r="I63" s="44">
        <f t="shared" si="2"/>
        <v>2.3101357204735828E-2</v>
      </c>
      <c r="J63" s="43"/>
      <c r="K63" s="43"/>
      <c r="L63" s="43"/>
      <c r="M63" s="43"/>
      <c r="N63" s="43"/>
    </row>
  </sheetData>
  <pageMargins left="0.25" right="0.25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3C18D-FA81-47FA-9043-B3564C15CC57}">
  <sheetPr>
    <tabColor theme="5" tint="0.59999389629810485"/>
  </sheetPr>
  <dimension ref="A1:F71"/>
  <sheetViews>
    <sheetView workbookViewId="0"/>
  </sheetViews>
  <sheetFormatPr defaultColWidth="8.85546875" defaultRowHeight="15" x14ac:dyDescent="0.25"/>
  <cols>
    <col min="1" max="1" width="8.85546875" style="2"/>
    <col min="2" max="2" width="9.7109375" style="2" customWidth="1"/>
    <col min="3" max="3" width="12" style="2" customWidth="1"/>
    <col min="4" max="5" width="10.7109375" style="2" customWidth="1"/>
    <col min="6" max="6" width="11.85546875" style="2" customWidth="1"/>
    <col min="7" max="16384" width="8.85546875" style="2"/>
  </cols>
  <sheetData>
    <row r="1" spans="1:6" x14ac:dyDescent="0.25">
      <c r="A1" s="1" t="s">
        <v>9</v>
      </c>
    </row>
    <row r="3" spans="1:6" ht="30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7</v>
      </c>
    </row>
    <row r="4" spans="1:6" x14ac:dyDescent="0.25">
      <c r="A4" s="4">
        <v>1983</v>
      </c>
      <c r="B4" s="5"/>
      <c r="C4" s="5"/>
      <c r="D4" s="5"/>
      <c r="E4" s="6"/>
      <c r="F4" s="6"/>
    </row>
    <row r="5" spans="1:6" x14ac:dyDescent="0.25">
      <c r="A5" s="4">
        <v>1984</v>
      </c>
      <c r="B5" s="5"/>
      <c r="C5" s="5"/>
      <c r="D5" s="5"/>
      <c r="E5" s="7"/>
      <c r="F5" s="6"/>
    </row>
    <row r="6" spans="1:6" x14ac:dyDescent="0.25">
      <c r="A6" s="4">
        <v>1985</v>
      </c>
      <c r="B6" s="5"/>
      <c r="C6" s="5"/>
      <c r="D6" s="5"/>
      <c r="E6" s="7"/>
      <c r="F6" s="6"/>
    </row>
    <row r="7" spans="1:6" x14ac:dyDescent="0.25">
      <c r="A7" s="4">
        <v>1986</v>
      </c>
      <c r="B7" s="5"/>
      <c r="C7" s="5"/>
      <c r="D7" s="5"/>
      <c r="E7" s="7"/>
      <c r="F7" s="6"/>
    </row>
    <row r="8" spans="1:6" x14ac:dyDescent="0.25">
      <c r="A8" s="4">
        <v>1987</v>
      </c>
      <c r="B8" s="5"/>
      <c r="C8" s="5"/>
      <c r="D8" s="5"/>
      <c r="E8" s="7"/>
      <c r="F8" s="6"/>
    </row>
    <row r="9" spans="1:6" x14ac:dyDescent="0.25">
      <c r="A9" s="4">
        <v>1988</v>
      </c>
      <c r="B9" s="5"/>
      <c r="C9" s="5"/>
      <c r="D9" s="5"/>
      <c r="E9" s="7"/>
      <c r="F9" s="6"/>
    </row>
    <row r="10" spans="1:6" x14ac:dyDescent="0.25">
      <c r="A10" s="4">
        <v>1989</v>
      </c>
      <c r="B10" s="60">
        <v>26.3</v>
      </c>
      <c r="C10" s="60"/>
      <c r="D10" s="60"/>
      <c r="E10" s="7"/>
      <c r="F10" s="6"/>
    </row>
    <row r="11" spans="1:6" x14ac:dyDescent="0.25">
      <c r="A11" s="4">
        <v>1990</v>
      </c>
      <c r="B11" s="60">
        <v>27.6</v>
      </c>
      <c r="C11" s="60"/>
      <c r="D11" s="60"/>
      <c r="E11" s="7">
        <f>B11/B10-1</f>
        <v>4.9429657794676896E-2</v>
      </c>
      <c r="F11" s="6"/>
    </row>
    <row r="12" spans="1:6" x14ac:dyDescent="0.25">
      <c r="A12" s="4">
        <v>1991</v>
      </c>
      <c r="B12" s="60">
        <v>28.4</v>
      </c>
      <c r="C12" s="60"/>
      <c r="D12" s="60"/>
      <c r="E12" s="7">
        <f t="shared" ref="E12:E40" si="0">B12/B11-1</f>
        <v>2.8985507246376718E-2</v>
      </c>
      <c r="F12" s="6"/>
    </row>
    <row r="13" spans="1:6" x14ac:dyDescent="0.25">
      <c r="A13" s="4">
        <v>1992</v>
      </c>
      <c r="B13" s="60">
        <v>29.8</v>
      </c>
      <c r="C13" s="60"/>
      <c r="D13" s="60"/>
      <c r="E13" s="7">
        <f t="shared" si="0"/>
        <v>4.929577464788748E-2</v>
      </c>
      <c r="F13" s="6"/>
    </row>
    <row r="14" spans="1:6" x14ac:dyDescent="0.25">
      <c r="A14" s="4">
        <v>1993</v>
      </c>
      <c r="B14" s="60">
        <v>30.8</v>
      </c>
      <c r="C14" s="60"/>
      <c r="D14" s="60"/>
      <c r="E14" s="7">
        <f t="shared" si="0"/>
        <v>3.3557046979865834E-2</v>
      </c>
      <c r="F14" s="6"/>
    </row>
    <row r="15" spans="1:6" x14ac:dyDescent="0.25">
      <c r="A15" s="4">
        <v>1994</v>
      </c>
      <c r="B15" s="60">
        <v>33.1</v>
      </c>
      <c r="C15" s="60"/>
      <c r="D15" s="60"/>
      <c r="E15" s="7">
        <f t="shared" si="0"/>
        <v>7.4675324675324672E-2</v>
      </c>
      <c r="F15" s="6"/>
    </row>
    <row r="16" spans="1:6" x14ac:dyDescent="0.25">
      <c r="A16" s="4">
        <v>1995</v>
      </c>
      <c r="B16" s="60">
        <v>33.9</v>
      </c>
      <c r="C16" s="60"/>
      <c r="D16" s="60"/>
      <c r="E16" s="7">
        <f t="shared" si="0"/>
        <v>2.4169184290030232E-2</v>
      </c>
      <c r="F16" s="6"/>
    </row>
    <row r="17" spans="1:6" x14ac:dyDescent="0.25">
      <c r="A17" s="4">
        <v>1996</v>
      </c>
      <c r="B17" s="60">
        <v>34.299999999999997</v>
      </c>
      <c r="C17" s="60"/>
      <c r="D17" s="60"/>
      <c r="E17" s="7">
        <f t="shared" si="0"/>
        <v>1.1799410029498469E-2</v>
      </c>
      <c r="F17" s="6"/>
    </row>
    <row r="18" spans="1:6" x14ac:dyDescent="0.25">
      <c r="A18" s="4">
        <v>1997</v>
      </c>
      <c r="B18" s="60">
        <v>33.5</v>
      </c>
      <c r="C18" s="60"/>
      <c r="D18" s="60"/>
      <c r="E18" s="7">
        <f t="shared" si="0"/>
        <v>-2.3323615160349753E-2</v>
      </c>
      <c r="F18" s="6"/>
    </row>
    <row r="19" spans="1:6" x14ac:dyDescent="0.25">
      <c r="A19" s="4">
        <v>1998</v>
      </c>
      <c r="B19" s="60">
        <v>34.700000000000003</v>
      </c>
      <c r="C19" s="60"/>
      <c r="D19" s="60"/>
      <c r="E19" s="7">
        <f t="shared" si="0"/>
        <v>3.5820895522388208E-2</v>
      </c>
    </row>
    <row r="20" spans="1:6" x14ac:dyDescent="0.25">
      <c r="A20" s="4">
        <v>1999</v>
      </c>
      <c r="B20" s="60">
        <v>35.6</v>
      </c>
      <c r="C20" s="60"/>
      <c r="D20" s="60"/>
      <c r="E20" s="7">
        <f t="shared" si="0"/>
        <v>2.5936599423631135E-2</v>
      </c>
    </row>
    <row r="21" spans="1:6" x14ac:dyDescent="0.25">
      <c r="A21" s="4">
        <v>2000</v>
      </c>
      <c r="B21" s="60">
        <v>36.299999999999997</v>
      </c>
      <c r="C21" s="60"/>
      <c r="D21" s="60"/>
      <c r="E21" s="7">
        <f t="shared" si="0"/>
        <v>1.9662921348314377E-2</v>
      </c>
    </row>
    <row r="22" spans="1:6" x14ac:dyDescent="0.25">
      <c r="A22" s="4">
        <v>2001</v>
      </c>
      <c r="B22" s="60">
        <v>35.700000000000003</v>
      </c>
      <c r="C22" s="60"/>
      <c r="D22" s="60"/>
      <c r="E22" s="7">
        <f t="shared" si="0"/>
        <v>-1.6528925619834545E-2</v>
      </c>
    </row>
    <row r="23" spans="1:6" x14ac:dyDescent="0.25">
      <c r="A23" s="4">
        <v>2002</v>
      </c>
      <c r="B23" s="60">
        <v>34.9</v>
      </c>
      <c r="C23" s="60"/>
      <c r="D23" s="60"/>
      <c r="E23" s="7">
        <f t="shared" si="0"/>
        <v>-2.2408963585434316E-2</v>
      </c>
    </row>
    <row r="24" spans="1:6" x14ac:dyDescent="0.25">
      <c r="A24" s="4">
        <v>2003</v>
      </c>
      <c r="B24" s="60">
        <v>35.9</v>
      </c>
      <c r="C24" s="60"/>
      <c r="D24" s="60"/>
      <c r="E24" s="7">
        <f t="shared" si="0"/>
        <v>2.8653295128939771E-2</v>
      </c>
    </row>
    <row r="25" spans="1:6" x14ac:dyDescent="0.25">
      <c r="A25" s="4">
        <v>2004</v>
      </c>
      <c r="B25" s="60">
        <v>35.299999999999997</v>
      </c>
      <c r="C25" s="60"/>
      <c r="D25" s="60"/>
      <c r="E25" s="7">
        <f t="shared" si="0"/>
        <v>-1.6713091922005652E-2</v>
      </c>
    </row>
    <row r="26" spans="1:6" x14ac:dyDescent="0.25">
      <c r="A26" s="4">
        <v>2005</v>
      </c>
      <c r="B26" s="60">
        <v>35.9</v>
      </c>
      <c r="C26" s="60"/>
      <c r="D26" s="60"/>
      <c r="E26" s="7">
        <f t="shared" si="0"/>
        <v>1.6997167138810276E-2</v>
      </c>
    </row>
    <row r="27" spans="1:6" x14ac:dyDescent="0.25">
      <c r="A27" s="4">
        <v>2006</v>
      </c>
      <c r="B27" s="60">
        <v>35.299999999999997</v>
      </c>
      <c r="C27" s="60"/>
      <c r="D27" s="60"/>
      <c r="E27" s="7">
        <f t="shared" si="0"/>
        <v>-1.6713091922005652E-2</v>
      </c>
    </row>
    <row r="28" spans="1:6" x14ac:dyDescent="0.25">
      <c r="A28" s="4">
        <v>2007</v>
      </c>
      <c r="B28" s="60">
        <v>35.799999999999997</v>
      </c>
      <c r="C28" s="60"/>
      <c r="D28" s="60"/>
      <c r="E28" s="7">
        <f t="shared" si="0"/>
        <v>1.4164305949008416E-2</v>
      </c>
    </row>
    <row r="29" spans="1:6" x14ac:dyDescent="0.25">
      <c r="A29" s="4">
        <v>2008</v>
      </c>
      <c r="B29" s="60">
        <v>33.6</v>
      </c>
      <c r="C29" s="60"/>
      <c r="D29" s="60"/>
      <c r="E29" s="7">
        <f t="shared" si="0"/>
        <v>-6.1452513966480327E-2</v>
      </c>
    </row>
    <row r="30" spans="1:6" x14ac:dyDescent="0.25">
      <c r="A30" s="4">
        <v>2009</v>
      </c>
      <c r="B30" s="60">
        <v>31.8</v>
      </c>
      <c r="C30" s="60"/>
      <c r="D30" s="60"/>
      <c r="E30" s="7">
        <f t="shared" si="0"/>
        <v>-5.3571428571428603E-2</v>
      </c>
    </row>
    <row r="31" spans="1:6" x14ac:dyDescent="0.25">
      <c r="A31" s="4">
        <v>2010</v>
      </c>
      <c r="B31" s="60">
        <v>31.5</v>
      </c>
      <c r="C31" s="60"/>
      <c r="D31" s="60"/>
      <c r="E31" s="7">
        <f t="shared" si="0"/>
        <v>-9.4339622641509413E-3</v>
      </c>
    </row>
    <row r="32" spans="1:6" x14ac:dyDescent="0.25">
      <c r="A32" s="4">
        <v>2011</v>
      </c>
      <c r="B32" s="60">
        <v>30.7</v>
      </c>
      <c r="C32" s="60"/>
      <c r="D32" s="60"/>
      <c r="E32" s="7">
        <f t="shared" si="0"/>
        <v>-2.5396825396825418E-2</v>
      </c>
    </row>
    <row r="33" spans="1:6" x14ac:dyDescent="0.25">
      <c r="A33" s="8">
        <v>2012</v>
      </c>
      <c r="B33" s="60">
        <v>29.9</v>
      </c>
      <c r="C33" s="60"/>
      <c r="D33" s="60"/>
      <c r="E33" s="7">
        <f t="shared" si="0"/>
        <v>-2.6058631921824116E-2</v>
      </c>
    </row>
    <row r="34" spans="1:6" x14ac:dyDescent="0.25">
      <c r="A34" s="8">
        <v>2013</v>
      </c>
      <c r="B34" s="60">
        <v>29.4</v>
      </c>
      <c r="C34" s="60"/>
      <c r="D34" s="60"/>
      <c r="E34" s="7">
        <f t="shared" si="0"/>
        <v>-1.6722408026755842E-2</v>
      </c>
    </row>
    <row r="35" spans="1:6" x14ac:dyDescent="0.25">
      <c r="A35" s="8">
        <v>2014</v>
      </c>
      <c r="B35" s="60">
        <v>29.2</v>
      </c>
      <c r="C35" s="60"/>
      <c r="D35" s="60"/>
      <c r="E35" s="7">
        <f t="shared" si="0"/>
        <v>-6.8027210884353817E-3</v>
      </c>
      <c r="F35" s="6"/>
    </row>
    <row r="36" spans="1:6" x14ac:dyDescent="0.25">
      <c r="A36" s="8">
        <v>2015</v>
      </c>
      <c r="B36" s="60">
        <v>28.7</v>
      </c>
      <c r="C36" s="60"/>
      <c r="D36" s="60"/>
      <c r="E36" s="7">
        <f t="shared" si="0"/>
        <v>-1.7123287671232834E-2</v>
      </c>
      <c r="F36" s="6"/>
    </row>
    <row r="37" spans="1:6" x14ac:dyDescent="0.25">
      <c r="A37" s="8">
        <v>2016</v>
      </c>
      <c r="B37" s="60">
        <v>28.2</v>
      </c>
      <c r="C37" s="60"/>
      <c r="D37" s="60"/>
      <c r="E37" s="7">
        <f t="shared" si="0"/>
        <v>-1.7421602787456414E-2</v>
      </c>
      <c r="F37" s="6"/>
    </row>
    <row r="38" spans="1:6" x14ac:dyDescent="0.25">
      <c r="A38" s="8">
        <v>2017</v>
      </c>
      <c r="B38" s="60">
        <v>28.2</v>
      </c>
      <c r="C38" s="60"/>
      <c r="D38" s="60"/>
      <c r="E38" s="7">
        <f t="shared" si="0"/>
        <v>0</v>
      </c>
      <c r="F38" s="6"/>
    </row>
    <row r="39" spans="1:6" x14ac:dyDescent="0.25">
      <c r="A39" s="8">
        <v>2018</v>
      </c>
      <c r="B39" s="60">
        <v>29</v>
      </c>
      <c r="C39" s="60"/>
      <c r="D39" s="60"/>
      <c r="E39" s="7">
        <f t="shared" si="0"/>
        <v>2.8368794326241176E-2</v>
      </c>
      <c r="F39" s="6"/>
    </row>
    <row r="40" spans="1:6" x14ac:dyDescent="0.25">
      <c r="A40" s="4">
        <v>2019</v>
      </c>
      <c r="B40" s="60">
        <v>29.611671999999999</v>
      </c>
      <c r="C40" s="60">
        <v>29.611671999999999</v>
      </c>
      <c r="D40" s="60">
        <v>29.611671999999999</v>
      </c>
      <c r="E40" s="7">
        <f t="shared" si="0"/>
        <v>2.1092137931034483E-2</v>
      </c>
      <c r="F40" s="7"/>
    </row>
    <row r="41" spans="1:6" x14ac:dyDescent="0.25">
      <c r="A41" s="4">
        <v>2020</v>
      </c>
      <c r="B41" s="60"/>
      <c r="C41" s="60">
        <v>29.2</v>
      </c>
      <c r="D41" s="60">
        <v>28.4</v>
      </c>
      <c r="E41" s="6"/>
      <c r="F41" s="7">
        <f>D41/D40-1</f>
        <v>-4.0918729614457416E-2</v>
      </c>
    </row>
    <row r="42" spans="1:6" x14ac:dyDescent="0.25">
      <c r="A42" s="4">
        <v>2021</v>
      </c>
      <c r="B42" s="60"/>
      <c r="C42" s="60">
        <v>28.4</v>
      </c>
      <c r="D42" s="60">
        <v>28.4</v>
      </c>
      <c r="E42" s="6"/>
      <c r="F42" s="7">
        <f t="shared" ref="F42:F71" si="1">D42/D41-1</f>
        <v>0</v>
      </c>
    </row>
    <row r="43" spans="1:6" x14ac:dyDescent="0.25">
      <c r="A43" s="4">
        <v>2022</v>
      </c>
      <c r="B43" s="60"/>
      <c r="C43" s="60">
        <v>27.9</v>
      </c>
      <c r="D43" s="60">
        <v>27.9</v>
      </c>
      <c r="E43" s="6"/>
      <c r="F43" s="7">
        <f t="shared" si="1"/>
        <v>-1.7605633802816878E-2</v>
      </c>
    </row>
    <row r="44" spans="1:6" x14ac:dyDescent="0.25">
      <c r="A44" s="4">
        <v>2023</v>
      </c>
      <c r="B44" s="60"/>
      <c r="C44" s="60">
        <v>27.7</v>
      </c>
      <c r="D44" s="60">
        <v>27.7</v>
      </c>
      <c r="E44" s="6"/>
      <c r="F44" s="7">
        <f t="shared" si="1"/>
        <v>-7.1684587813619638E-3</v>
      </c>
    </row>
    <row r="45" spans="1:6" x14ac:dyDescent="0.25">
      <c r="A45" s="4">
        <v>2024</v>
      </c>
      <c r="B45" s="60"/>
      <c r="C45" s="60">
        <v>27.6</v>
      </c>
      <c r="D45" s="60">
        <v>27.6</v>
      </c>
      <c r="E45" s="6"/>
      <c r="F45" s="7">
        <f t="shared" si="1"/>
        <v>-3.6101083032490378E-3</v>
      </c>
    </row>
    <row r="46" spans="1:6" x14ac:dyDescent="0.25">
      <c r="A46" s="4">
        <v>2025</v>
      </c>
      <c r="B46" s="60"/>
      <c r="C46" s="60">
        <v>27.4</v>
      </c>
      <c r="D46" s="60">
        <v>27.4</v>
      </c>
      <c r="E46" s="6"/>
      <c r="F46" s="7">
        <f t="shared" si="1"/>
        <v>-7.2463768115943461E-3</v>
      </c>
    </row>
    <row r="47" spans="1:6" x14ac:dyDescent="0.25">
      <c r="A47" s="4">
        <v>2026</v>
      </c>
      <c r="B47" s="60"/>
      <c r="C47" s="60">
        <v>27.3</v>
      </c>
      <c r="D47" s="60">
        <v>27.3</v>
      </c>
      <c r="E47" s="6"/>
      <c r="F47" s="7">
        <f t="shared" si="1"/>
        <v>-3.6496350364962904E-3</v>
      </c>
    </row>
    <row r="48" spans="1:6" x14ac:dyDescent="0.25">
      <c r="A48" s="4">
        <v>2027</v>
      </c>
      <c r="B48" s="60"/>
      <c r="C48" s="60">
        <v>27.3</v>
      </c>
      <c r="D48" s="60">
        <v>27.3</v>
      </c>
      <c r="E48" s="6"/>
      <c r="F48" s="7">
        <f t="shared" si="1"/>
        <v>0</v>
      </c>
    </row>
    <row r="49" spans="1:6" x14ac:dyDescent="0.25">
      <c r="A49" s="4">
        <v>2028</v>
      </c>
      <c r="B49" s="60"/>
      <c r="C49" s="60">
        <v>27.3</v>
      </c>
      <c r="D49" s="60">
        <v>27.3</v>
      </c>
      <c r="E49" s="6"/>
      <c r="F49" s="7">
        <f t="shared" si="1"/>
        <v>0</v>
      </c>
    </row>
    <row r="50" spans="1:6" x14ac:dyDescent="0.25">
      <c r="A50" s="4">
        <v>2029</v>
      </c>
      <c r="B50" s="60"/>
      <c r="C50" s="60">
        <v>27.1</v>
      </c>
      <c r="D50" s="60">
        <v>27.1</v>
      </c>
      <c r="E50" s="6"/>
      <c r="F50" s="7">
        <f t="shared" si="1"/>
        <v>-7.3260073260073E-3</v>
      </c>
    </row>
    <row r="51" spans="1:6" x14ac:dyDescent="0.25">
      <c r="A51" s="4">
        <v>2030</v>
      </c>
      <c r="B51" s="60"/>
      <c r="C51" s="60">
        <v>27</v>
      </c>
      <c r="D51" s="60">
        <v>27</v>
      </c>
      <c r="E51" s="6"/>
      <c r="F51" s="7">
        <f t="shared" si="1"/>
        <v>-3.6900369003690647E-3</v>
      </c>
    </row>
    <row r="52" spans="1:6" x14ac:dyDescent="0.25">
      <c r="A52" s="4">
        <v>2031</v>
      </c>
      <c r="B52" s="60"/>
      <c r="C52" s="60">
        <v>27</v>
      </c>
      <c r="D52" s="60">
        <v>27</v>
      </c>
      <c r="E52" s="6"/>
      <c r="F52" s="7">
        <f t="shared" si="1"/>
        <v>0</v>
      </c>
    </row>
    <row r="53" spans="1:6" x14ac:dyDescent="0.25">
      <c r="A53" s="4">
        <v>2032</v>
      </c>
      <c r="B53" s="60"/>
      <c r="C53" s="60">
        <v>27</v>
      </c>
      <c r="D53" s="60">
        <v>27</v>
      </c>
      <c r="E53" s="6"/>
      <c r="F53" s="7">
        <f t="shared" si="1"/>
        <v>0</v>
      </c>
    </row>
    <row r="54" spans="1:6" x14ac:dyDescent="0.25">
      <c r="A54" s="4">
        <v>2033</v>
      </c>
      <c r="B54" s="60"/>
      <c r="C54" s="60">
        <v>27.1</v>
      </c>
      <c r="D54" s="60">
        <v>27.1</v>
      </c>
      <c r="E54" s="6"/>
      <c r="F54" s="7">
        <f t="shared" si="1"/>
        <v>3.7037037037037646E-3</v>
      </c>
    </row>
    <row r="55" spans="1:6" x14ac:dyDescent="0.25">
      <c r="A55" s="4">
        <v>2034</v>
      </c>
      <c r="B55" s="60"/>
      <c r="C55" s="60">
        <v>27.1</v>
      </c>
      <c r="D55" s="60">
        <v>27.1</v>
      </c>
      <c r="E55" s="6"/>
      <c r="F55" s="7">
        <f t="shared" si="1"/>
        <v>0</v>
      </c>
    </row>
    <row r="56" spans="1:6" x14ac:dyDescent="0.25">
      <c r="A56" s="4">
        <v>2035</v>
      </c>
      <c r="B56" s="60"/>
      <c r="C56" s="60">
        <v>27.1</v>
      </c>
      <c r="D56" s="60">
        <v>27.1</v>
      </c>
      <c r="E56" s="6"/>
      <c r="F56" s="7">
        <f t="shared" si="1"/>
        <v>0</v>
      </c>
    </row>
    <row r="57" spans="1:6" x14ac:dyDescent="0.25">
      <c r="A57" s="4">
        <v>2036</v>
      </c>
      <c r="B57" s="60"/>
      <c r="C57" s="60">
        <v>27.3</v>
      </c>
      <c r="D57" s="60">
        <v>27.3</v>
      </c>
      <c r="E57" s="6"/>
      <c r="F57" s="7">
        <f t="shared" si="1"/>
        <v>7.3800738007379074E-3</v>
      </c>
    </row>
    <row r="58" spans="1:6" x14ac:dyDescent="0.25">
      <c r="A58" s="4">
        <v>2037</v>
      </c>
      <c r="B58" s="60"/>
      <c r="C58" s="60">
        <v>27.4</v>
      </c>
      <c r="D58" s="60">
        <v>27.4</v>
      </c>
      <c r="E58" s="6"/>
      <c r="F58" s="7">
        <f t="shared" si="1"/>
        <v>3.66300366300365E-3</v>
      </c>
    </row>
    <row r="59" spans="1:6" x14ac:dyDescent="0.25">
      <c r="A59" s="4">
        <v>2038</v>
      </c>
      <c r="B59" s="60"/>
      <c r="C59" s="60">
        <v>27.5</v>
      </c>
      <c r="D59" s="60">
        <v>27.5</v>
      </c>
      <c r="E59" s="6"/>
      <c r="F59" s="7">
        <f t="shared" si="1"/>
        <v>3.6496350364965124E-3</v>
      </c>
    </row>
    <row r="60" spans="1:6" x14ac:dyDescent="0.25">
      <c r="A60" s="4">
        <v>2039</v>
      </c>
      <c r="B60" s="60"/>
      <c r="C60" s="60">
        <v>27.5</v>
      </c>
      <c r="D60" s="60">
        <v>27.5</v>
      </c>
      <c r="E60" s="6"/>
      <c r="F60" s="7">
        <f t="shared" si="1"/>
        <v>0</v>
      </c>
    </row>
    <row r="61" spans="1:6" x14ac:dyDescent="0.25">
      <c r="A61" s="4">
        <v>2040</v>
      </c>
      <c r="B61" s="60"/>
      <c r="C61" s="60">
        <v>27.7</v>
      </c>
      <c r="D61" s="60">
        <v>27.7</v>
      </c>
      <c r="E61" s="6"/>
      <c r="F61" s="7">
        <f t="shared" si="1"/>
        <v>7.2727272727273196E-3</v>
      </c>
    </row>
    <row r="62" spans="1:6" x14ac:dyDescent="0.25">
      <c r="A62" s="4">
        <v>2041</v>
      </c>
      <c r="B62" s="60"/>
      <c r="C62" s="60">
        <v>27.8</v>
      </c>
      <c r="D62" s="60">
        <v>27.8</v>
      </c>
      <c r="E62" s="6"/>
      <c r="F62" s="7">
        <f t="shared" si="1"/>
        <v>3.6101083032491488E-3</v>
      </c>
    </row>
    <row r="63" spans="1:6" x14ac:dyDescent="0.25">
      <c r="A63" s="4">
        <v>2042</v>
      </c>
      <c r="B63" s="60"/>
      <c r="C63" s="60">
        <v>27.9</v>
      </c>
      <c r="D63" s="60">
        <v>27.9</v>
      </c>
      <c r="E63" s="6"/>
      <c r="F63" s="7">
        <f t="shared" si="1"/>
        <v>3.597122302158251E-3</v>
      </c>
    </row>
    <row r="64" spans="1:6" x14ac:dyDescent="0.25">
      <c r="A64" s="4">
        <v>2043</v>
      </c>
      <c r="B64" s="60"/>
      <c r="C64" s="60">
        <v>28.2</v>
      </c>
      <c r="D64" s="60">
        <v>28.2</v>
      </c>
      <c r="E64" s="6"/>
      <c r="F64" s="7">
        <f t="shared" si="1"/>
        <v>1.0752688172043001E-2</v>
      </c>
    </row>
    <row r="65" spans="1:6" x14ac:dyDescent="0.25">
      <c r="A65" s="4">
        <v>2044</v>
      </c>
      <c r="B65" s="60"/>
      <c r="C65" s="60">
        <v>28.4</v>
      </c>
      <c r="D65" s="60">
        <v>28.4</v>
      </c>
      <c r="E65" s="6"/>
      <c r="F65" s="7">
        <f t="shared" si="1"/>
        <v>7.0921985815601829E-3</v>
      </c>
    </row>
    <row r="66" spans="1:6" x14ac:dyDescent="0.25">
      <c r="A66" s="4">
        <v>2045</v>
      </c>
      <c r="B66" s="60"/>
      <c r="C66" s="60">
        <v>28.5</v>
      </c>
      <c r="D66" s="60">
        <v>28.5</v>
      </c>
      <c r="E66" s="6"/>
      <c r="F66" s="7">
        <f t="shared" si="1"/>
        <v>3.5211267605634866E-3</v>
      </c>
    </row>
    <row r="67" spans="1:6" x14ac:dyDescent="0.25">
      <c r="A67" s="4">
        <v>2046</v>
      </c>
      <c r="B67" s="60"/>
      <c r="C67" s="60">
        <v>28.8</v>
      </c>
      <c r="D67" s="60">
        <v>28.8</v>
      </c>
      <c r="E67" s="6"/>
      <c r="F67" s="7">
        <f t="shared" si="1"/>
        <v>1.0526315789473717E-2</v>
      </c>
    </row>
    <row r="68" spans="1:6" x14ac:dyDescent="0.25">
      <c r="A68" s="4">
        <v>2047</v>
      </c>
      <c r="B68" s="60"/>
      <c r="C68" s="60">
        <v>29</v>
      </c>
      <c r="D68" s="60">
        <v>29</v>
      </c>
      <c r="E68" s="6"/>
      <c r="F68" s="7">
        <f t="shared" si="1"/>
        <v>6.9444444444444198E-3</v>
      </c>
    </row>
    <row r="69" spans="1:6" x14ac:dyDescent="0.25">
      <c r="A69" s="4">
        <v>2048</v>
      </c>
      <c r="B69" s="60"/>
      <c r="C69" s="60">
        <v>29.4</v>
      </c>
      <c r="D69" s="60">
        <v>29.4</v>
      </c>
      <c r="E69" s="6"/>
      <c r="F69" s="7">
        <f t="shared" si="1"/>
        <v>1.379310344827589E-2</v>
      </c>
    </row>
    <row r="70" spans="1:6" x14ac:dyDescent="0.25">
      <c r="A70" s="4">
        <v>2049</v>
      </c>
      <c r="B70" s="60"/>
      <c r="C70" s="60">
        <v>29.5</v>
      </c>
      <c r="D70" s="60">
        <v>29.5</v>
      </c>
      <c r="E70" s="6"/>
      <c r="F70" s="7">
        <f t="shared" si="1"/>
        <v>3.4013605442178019E-3</v>
      </c>
    </row>
    <row r="71" spans="1:6" x14ac:dyDescent="0.25">
      <c r="A71" s="4">
        <v>2050</v>
      </c>
      <c r="B71" s="60"/>
      <c r="C71" s="60">
        <v>29.7</v>
      </c>
      <c r="D71" s="60">
        <v>29.7</v>
      </c>
      <c r="E71" s="6"/>
      <c r="F71" s="7">
        <f t="shared" si="1"/>
        <v>6.7796610169490457E-3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822BE-850D-4938-9944-A1FFDBCF98C7}">
  <sheetPr>
    <tabColor theme="5" tint="0.59999389629810485"/>
    <pageSetUpPr fitToPage="1"/>
  </sheetPr>
  <dimension ref="A1:N71"/>
  <sheetViews>
    <sheetView zoomScaleNormal="100" workbookViewId="0"/>
  </sheetViews>
  <sheetFormatPr defaultColWidth="9.140625" defaultRowHeight="12.75" x14ac:dyDescent="0.2"/>
  <cols>
    <col min="1" max="1" width="9.140625" style="36"/>
    <col min="2" max="2" width="12.140625" style="42" customWidth="1"/>
    <col min="3" max="3" width="11.140625" style="42" bestFit="1" customWidth="1"/>
    <col min="4" max="4" width="17.28515625" style="42" bestFit="1" customWidth="1"/>
    <col min="5" max="5" width="16.28515625" style="42" bestFit="1" customWidth="1"/>
    <col min="6" max="6" width="21.140625" style="42" bestFit="1" customWidth="1"/>
    <col min="7" max="8" width="21.140625" style="42" customWidth="1"/>
    <col min="9" max="9" width="13.28515625" style="42" bestFit="1" customWidth="1"/>
    <col min="10" max="16384" width="9.140625" style="36"/>
  </cols>
  <sheetData>
    <row r="1" spans="1:14" ht="15" x14ac:dyDescent="0.25">
      <c r="A1" s="1" t="s">
        <v>25</v>
      </c>
      <c r="B1" s="36"/>
      <c r="C1" s="36"/>
      <c r="D1" s="36"/>
      <c r="E1" s="36"/>
      <c r="F1" s="37"/>
      <c r="G1" s="37"/>
      <c r="H1" s="37"/>
      <c r="I1" s="36"/>
    </row>
    <row r="2" spans="1:14" x14ac:dyDescent="0.2">
      <c r="B2" s="36"/>
      <c r="C2" s="36"/>
      <c r="D2" s="36"/>
      <c r="E2" s="36"/>
      <c r="F2" s="36"/>
      <c r="G2" s="36"/>
      <c r="H2" s="36"/>
      <c r="I2" s="36"/>
    </row>
    <row r="3" spans="1:14" s="47" customFormat="1" ht="30" x14ac:dyDescent="0.25">
      <c r="A3" s="3" t="s">
        <v>0</v>
      </c>
      <c r="B3" s="3" t="s">
        <v>1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</row>
    <row r="4" spans="1:14" x14ac:dyDescent="0.2">
      <c r="A4" s="30">
        <v>1983</v>
      </c>
      <c r="I4" s="48"/>
    </row>
    <row r="5" spans="1:14" x14ac:dyDescent="0.2">
      <c r="A5" s="30">
        <v>1984</v>
      </c>
      <c r="I5" s="48"/>
    </row>
    <row r="6" spans="1:14" x14ac:dyDescent="0.2">
      <c r="A6" s="30">
        <v>1985</v>
      </c>
      <c r="I6" s="48"/>
      <c r="J6" s="49"/>
    </row>
    <row r="7" spans="1:14" x14ac:dyDescent="0.2">
      <c r="A7" s="30">
        <v>1986</v>
      </c>
      <c r="I7" s="48"/>
    </row>
    <row r="8" spans="1:14" x14ac:dyDescent="0.2">
      <c r="A8" s="30">
        <v>1987</v>
      </c>
      <c r="I8" s="48"/>
    </row>
    <row r="9" spans="1:14" x14ac:dyDescent="0.2">
      <c r="A9" s="30">
        <v>1988</v>
      </c>
      <c r="I9" s="48"/>
    </row>
    <row r="10" spans="1:14" x14ac:dyDescent="0.2">
      <c r="A10" s="30">
        <v>1989</v>
      </c>
      <c r="I10" s="48"/>
    </row>
    <row r="11" spans="1:14" x14ac:dyDescent="0.2">
      <c r="A11" s="30">
        <v>1990</v>
      </c>
      <c r="B11" s="42">
        <v>27.633884999999999</v>
      </c>
      <c r="H11" s="42">
        <f>SUM(B11:G11)</f>
        <v>27.633884999999999</v>
      </c>
      <c r="I11" s="48"/>
      <c r="J11" s="43"/>
      <c r="K11" s="43"/>
      <c r="L11" s="43"/>
      <c r="M11" s="43"/>
      <c r="N11" s="43"/>
    </row>
    <row r="12" spans="1:14" x14ac:dyDescent="0.2">
      <c r="A12" s="30">
        <v>1991</v>
      </c>
      <c r="B12" s="42">
        <v>28.443028999999999</v>
      </c>
      <c r="H12" s="42">
        <f>SUM(B12:G12)</f>
        <v>28.443028999999999</v>
      </c>
      <c r="I12" s="48">
        <f t="shared" ref="I12:I39" si="0">+B12/B11-1</f>
        <v>2.9280862969502941E-2</v>
      </c>
      <c r="J12" s="43"/>
      <c r="K12" s="43"/>
      <c r="L12" s="43"/>
      <c r="M12" s="43"/>
      <c r="N12" s="43"/>
    </row>
    <row r="13" spans="1:14" x14ac:dyDescent="0.2">
      <c r="A13" s="30">
        <v>1992</v>
      </c>
      <c r="B13" s="42">
        <v>29.841287000000001</v>
      </c>
      <c r="H13" s="42">
        <f>SUM(B13:G13)</f>
        <v>29.841287000000001</v>
      </c>
      <c r="I13" s="48">
        <f t="shared" si="0"/>
        <v>4.9159954096309466E-2</v>
      </c>
      <c r="J13" s="43"/>
      <c r="K13" s="43"/>
      <c r="L13" s="43"/>
      <c r="M13" s="43"/>
      <c r="N13" s="43"/>
    </row>
    <row r="14" spans="1:14" x14ac:dyDescent="0.2">
      <c r="A14" s="30">
        <v>1993</v>
      </c>
      <c r="B14" s="42">
        <v>30.849057999999999</v>
      </c>
      <c r="H14" s="42">
        <f>SUM(B14:G14)</f>
        <v>30.849057999999999</v>
      </c>
      <c r="I14" s="48">
        <f t="shared" si="0"/>
        <v>3.377103004974269E-2</v>
      </c>
      <c r="J14" s="43"/>
      <c r="K14" s="43"/>
      <c r="L14" s="43"/>
      <c r="M14" s="43"/>
      <c r="N14" s="43"/>
    </row>
    <row r="15" spans="1:14" x14ac:dyDescent="0.2">
      <c r="A15" s="30">
        <v>1994</v>
      </c>
      <c r="B15" s="42">
        <v>33.063685</v>
      </c>
      <c r="H15" s="42">
        <f>SUM(B15:G15)</f>
        <v>33.063685</v>
      </c>
      <c r="I15" s="48">
        <f t="shared" si="0"/>
        <v>7.1789128860920259E-2</v>
      </c>
      <c r="J15" s="43"/>
      <c r="K15" s="43"/>
      <c r="L15" s="43"/>
      <c r="M15" s="43"/>
      <c r="N15" s="43"/>
    </row>
    <row r="16" spans="1:14" x14ac:dyDescent="0.2">
      <c r="A16" s="30">
        <v>1995</v>
      </c>
      <c r="B16" s="42">
        <v>33.919804999999997</v>
      </c>
      <c r="C16" s="42">
        <v>33.919804999999997</v>
      </c>
      <c r="H16" s="42">
        <f t="shared" ref="H16:H47" si="1">SUM(C16:G16)</f>
        <v>33.919804999999997</v>
      </c>
      <c r="I16" s="48">
        <f t="shared" si="0"/>
        <v>2.5893060619226027E-2</v>
      </c>
      <c r="J16" s="43"/>
      <c r="K16" s="43"/>
      <c r="L16" s="43"/>
      <c r="M16" s="43"/>
      <c r="N16" s="43"/>
    </row>
    <row r="17" spans="1:14" x14ac:dyDescent="0.2">
      <c r="A17" s="30">
        <v>1996</v>
      </c>
      <c r="B17" s="42">
        <v>34.340604999999996</v>
      </c>
      <c r="C17" s="42">
        <v>34.342125000000003</v>
      </c>
      <c r="E17" s="42">
        <v>-1.5200000000000001E-3</v>
      </c>
      <c r="H17" s="42">
        <f t="shared" si="1"/>
        <v>34.340605000000004</v>
      </c>
      <c r="I17" s="48">
        <f t="shared" si="0"/>
        <v>1.2405731695686262E-2</v>
      </c>
      <c r="J17" s="43"/>
      <c r="K17" s="43"/>
      <c r="L17" s="43"/>
      <c r="M17" s="43"/>
      <c r="N17" s="43"/>
    </row>
    <row r="18" spans="1:14" x14ac:dyDescent="0.2">
      <c r="A18" s="30">
        <v>1997</v>
      </c>
      <c r="B18" s="42">
        <v>33.548527</v>
      </c>
      <c r="C18" s="42">
        <v>33.649510999999997</v>
      </c>
      <c r="E18" s="42">
        <v>-0.100984</v>
      </c>
      <c r="H18" s="42">
        <f t="shared" si="1"/>
        <v>33.548527</v>
      </c>
      <c r="I18" s="48">
        <f t="shared" si="0"/>
        <v>-2.3065347858606366E-2</v>
      </c>
      <c r="J18" s="43"/>
      <c r="K18" s="43"/>
      <c r="L18" s="43"/>
      <c r="M18" s="43"/>
      <c r="N18" s="43"/>
    </row>
    <row r="19" spans="1:14" x14ac:dyDescent="0.2">
      <c r="A19" s="30">
        <v>1998</v>
      </c>
      <c r="B19" s="42">
        <v>34.710304000000001</v>
      </c>
      <c r="C19" s="42">
        <v>34.921874000000003</v>
      </c>
      <c r="E19" s="42">
        <v>-0.21157000000000001</v>
      </c>
      <c r="H19" s="42">
        <f t="shared" si="1"/>
        <v>34.710304000000001</v>
      </c>
      <c r="I19" s="48">
        <f t="shared" si="0"/>
        <v>3.4629746933449557E-2</v>
      </c>
      <c r="J19" s="43"/>
      <c r="K19" s="43"/>
      <c r="L19" s="43"/>
      <c r="M19" s="43"/>
      <c r="N19" s="43"/>
    </row>
    <row r="20" spans="1:14" x14ac:dyDescent="0.2">
      <c r="A20" s="30">
        <v>1999</v>
      </c>
      <c r="B20" s="42">
        <v>35.576276999999997</v>
      </c>
      <c r="C20" s="42">
        <v>35.893599000000002</v>
      </c>
      <c r="E20" s="42">
        <v>-0.31732199999999999</v>
      </c>
      <c r="H20" s="42">
        <f t="shared" si="1"/>
        <v>35.576277000000005</v>
      </c>
      <c r="I20" s="48">
        <f t="shared" si="0"/>
        <v>2.4948585872367923E-2</v>
      </c>
      <c r="J20" s="43"/>
      <c r="K20" s="43"/>
      <c r="L20" s="43"/>
      <c r="M20" s="43"/>
      <c r="N20" s="43"/>
    </row>
    <row r="21" spans="1:14" x14ac:dyDescent="0.2">
      <c r="A21" s="30">
        <v>2000</v>
      </c>
      <c r="B21" s="42">
        <v>36.348837000000003</v>
      </c>
      <c r="C21" s="42">
        <v>36.814222999999998</v>
      </c>
      <c r="E21" s="42">
        <v>-0.46538600000000002</v>
      </c>
      <c r="H21" s="42">
        <f t="shared" si="1"/>
        <v>36.348836999999996</v>
      </c>
      <c r="I21" s="48">
        <f t="shared" si="0"/>
        <v>2.1715594355193657E-2</v>
      </c>
      <c r="J21" s="43"/>
      <c r="K21" s="43"/>
      <c r="L21" s="43"/>
      <c r="M21" s="43"/>
      <c r="N21" s="43"/>
    </row>
    <row r="22" spans="1:14" x14ac:dyDescent="0.2">
      <c r="A22" s="30">
        <v>2001</v>
      </c>
      <c r="B22" s="42">
        <v>35.680888000000003</v>
      </c>
      <c r="C22" s="42">
        <v>36.239094000000001</v>
      </c>
      <c r="E22" s="42">
        <v>-0.55820599999999998</v>
      </c>
      <c r="H22" s="42">
        <f t="shared" si="1"/>
        <v>35.680888000000003</v>
      </c>
      <c r="I22" s="48">
        <f t="shared" si="0"/>
        <v>-1.8376076241448991E-2</v>
      </c>
      <c r="J22" s="43"/>
      <c r="K22" s="43"/>
      <c r="L22" s="43"/>
      <c r="M22" s="43"/>
      <c r="N22" s="43"/>
    </row>
    <row r="23" spans="1:14" x14ac:dyDescent="0.2">
      <c r="A23" s="30">
        <v>2002</v>
      </c>
      <c r="B23" s="42">
        <v>34.941949999999999</v>
      </c>
      <c r="C23" s="42">
        <v>35.576780999999997</v>
      </c>
      <c r="E23" s="42">
        <v>-0.63483100000000003</v>
      </c>
      <c r="H23" s="42">
        <f t="shared" si="1"/>
        <v>34.941949999999999</v>
      </c>
      <c r="I23" s="48">
        <f t="shared" si="0"/>
        <v>-2.0709630320859818E-2</v>
      </c>
      <c r="J23" s="43"/>
      <c r="K23" s="43"/>
      <c r="L23" s="43"/>
      <c r="M23" s="43"/>
      <c r="N23" s="43"/>
    </row>
    <row r="24" spans="1:14" x14ac:dyDescent="0.2">
      <c r="A24" s="30">
        <v>2003</v>
      </c>
      <c r="B24" s="42">
        <v>35.893929999999997</v>
      </c>
      <c r="C24" s="42">
        <v>36.615037000000001</v>
      </c>
      <c r="E24" s="42">
        <v>-0.72110700000000005</v>
      </c>
      <c r="H24" s="42">
        <f t="shared" si="1"/>
        <v>35.893929999999997</v>
      </c>
      <c r="I24" s="48">
        <f t="shared" si="0"/>
        <v>2.7244615712631814E-2</v>
      </c>
      <c r="J24" s="43"/>
      <c r="K24" s="43"/>
      <c r="L24" s="43"/>
      <c r="M24" s="43"/>
      <c r="N24" s="43"/>
    </row>
    <row r="25" spans="1:14" x14ac:dyDescent="0.2">
      <c r="A25" s="34">
        <v>2004</v>
      </c>
      <c r="B25" s="42">
        <v>35.343542999999997</v>
      </c>
      <c r="C25" s="42">
        <v>36.139400000000002</v>
      </c>
      <c r="D25" s="42">
        <v>-1.1999999999999999E-3</v>
      </c>
      <c r="E25" s="42">
        <v>-0.79465699999999995</v>
      </c>
      <c r="H25" s="42">
        <f t="shared" si="1"/>
        <v>35.343543000000004</v>
      </c>
      <c r="I25" s="48">
        <f t="shared" si="0"/>
        <v>-1.5333706841240358E-2</v>
      </c>
      <c r="J25" s="43"/>
      <c r="K25" s="43"/>
      <c r="L25" s="43"/>
      <c r="M25" s="43"/>
      <c r="N25" s="43"/>
    </row>
    <row r="26" spans="1:14" x14ac:dyDescent="0.2">
      <c r="A26" s="34">
        <v>2005</v>
      </c>
      <c r="B26" s="42">
        <v>35.917571000000002</v>
      </c>
      <c r="C26" s="42">
        <v>36.844133999999997</v>
      </c>
      <c r="D26" s="42">
        <v>-5.7850000000000002E-3</v>
      </c>
      <c r="E26" s="42">
        <v>-0.92077799999999999</v>
      </c>
      <c r="H26" s="42">
        <f t="shared" si="1"/>
        <v>35.917570999999995</v>
      </c>
      <c r="I26" s="48">
        <f t="shared" si="0"/>
        <v>1.624138247826501E-2</v>
      </c>
      <c r="J26" s="43"/>
      <c r="K26" s="43"/>
      <c r="L26" s="43"/>
      <c r="M26" s="43"/>
      <c r="N26" s="43"/>
    </row>
    <row r="27" spans="1:14" x14ac:dyDescent="0.2">
      <c r="A27" s="34">
        <v>2006</v>
      </c>
      <c r="B27" s="42">
        <v>35.273279000000002</v>
      </c>
      <c r="C27" s="42">
        <v>36.313685999999997</v>
      </c>
      <c r="D27" s="42">
        <v>-2.6001E-2</v>
      </c>
      <c r="E27" s="42">
        <v>-1.0144059999999999</v>
      </c>
      <c r="H27" s="42">
        <f t="shared" si="1"/>
        <v>35.273278999999995</v>
      </c>
      <c r="I27" s="48">
        <f t="shared" si="0"/>
        <v>-1.7938072705417585E-2</v>
      </c>
      <c r="J27" s="43"/>
      <c r="K27" s="43"/>
      <c r="L27" s="43"/>
      <c r="M27" s="43"/>
      <c r="N27" s="43"/>
    </row>
    <row r="28" spans="1:14" x14ac:dyDescent="0.2">
      <c r="A28" s="34">
        <v>2007</v>
      </c>
      <c r="B28" s="42">
        <v>35.756002000000002</v>
      </c>
      <c r="C28" s="42">
        <v>36.914926999999999</v>
      </c>
      <c r="D28" s="42">
        <v>-8.6246000000000003E-2</v>
      </c>
      <c r="E28" s="42">
        <v>-1.0726789999999999</v>
      </c>
      <c r="H28" s="42">
        <f t="shared" si="1"/>
        <v>35.756001999999995</v>
      </c>
      <c r="I28" s="48">
        <f t="shared" si="0"/>
        <v>1.3685231815278698E-2</v>
      </c>
      <c r="J28" s="43"/>
      <c r="K28" s="43"/>
      <c r="L28" s="43"/>
      <c r="M28" s="43"/>
      <c r="N28" s="43"/>
    </row>
    <row r="29" spans="1:14" x14ac:dyDescent="0.2">
      <c r="A29" s="34">
        <v>2008</v>
      </c>
      <c r="B29" s="42">
        <v>33.585839999999997</v>
      </c>
      <c r="C29" s="42">
        <v>34.935218999999996</v>
      </c>
      <c r="D29" s="42">
        <v>-0.249416</v>
      </c>
      <c r="E29" s="42">
        <v>-1.099963</v>
      </c>
      <c r="H29" s="42">
        <f t="shared" si="1"/>
        <v>33.585839999999997</v>
      </c>
      <c r="I29" s="48">
        <f t="shared" si="0"/>
        <v>-6.0693642426801642E-2</v>
      </c>
      <c r="J29" s="43"/>
      <c r="K29" s="43"/>
      <c r="L29" s="43"/>
      <c r="M29" s="43"/>
      <c r="N29" s="43"/>
    </row>
    <row r="30" spans="1:14" x14ac:dyDescent="0.2">
      <c r="A30" s="34">
        <v>2009</v>
      </c>
      <c r="B30" s="42">
        <v>31.833983</v>
      </c>
      <c r="C30" s="42">
        <v>33.422621999999997</v>
      </c>
      <c r="D30" s="42">
        <v>-0.44180199999999997</v>
      </c>
      <c r="E30" s="42">
        <v>-1.1468370000000001</v>
      </c>
      <c r="H30" s="42">
        <f t="shared" si="1"/>
        <v>31.833982999999993</v>
      </c>
      <c r="I30" s="48">
        <f t="shared" si="0"/>
        <v>-5.2160583150518081E-2</v>
      </c>
      <c r="J30" s="43"/>
      <c r="K30" s="43"/>
      <c r="L30" s="43"/>
      <c r="M30" s="43"/>
      <c r="N30" s="43"/>
    </row>
    <row r="31" spans="1:14" x14ac:dyDescent="0.2">
      <c r="A31" s="34">
        <v>2010</v>
      </c>
      <c r="B31" s="42">
        <v>31.450562999999999</v>
      </c>
      <c r="C31" s="42">
        <v>33.267874999999997</v>
      </c>
      <c r="D31" s="42">
        <v>-0.64651099999999995</v>
      </c>
      <c r="E31" s="42">
        <v>-1.170801</v>
      </c>
      <c r="H31" s="42">
        <f t="shared" si="1"/>
        <v>31.450562999999999</v>
      </c>
      <c r="I31" s="48">
        <f t="shared" si="0"/>
        <v>-1.2044361523972702E-2</v>
      </c>
      <c r="J31" s="43"/>
      <c r="K31" s="43"/>
      <c r="L31" s="43"/>
      <c r="M31" s="43"/>
      <c r="N31" s="43"/>
    </row>
    <row r="32" spans="1:14" x14ac:dyDescent="0.2">
      <c r="A32" s="30">
        <v>2011</v>
      </c>
      <c r="B32" s="42">
        <v>30.685345000000002</v>
      </c>
      <c r="C32" s="42">
        <v>33.109974000000001</v>
      </c>
      <c r="D32" s="42">
        <v>-1.055064</v>
      </c>
      <c r="E32" s="42">
        <v>-1.371165</v>
      </c>
      <c r="F32" s="42">
        <v>1.6000000000000001E-3</v>
      </c>
      <c r="H32" s="42">
        <f t="shared" si="1"/>
        <v>30.685344999999998</v>
      </c>
      <c r="I32" s="48">
        <f t="shared" si="0"/>
        <v>-2.4330820405345288E-2</v>
      </c>
      <c r="J32" s="43"/>
      <c r="K32" s="43"/>
      <c r="L32" s="43"/>
      <c r="M32" s="43"/>
      <c r="N32" s="43"/>
    </row>
    <row r="33" spans="1:14" x14ac:dyDescent="0.2">
      <c r="A33" s="30">
        <v>2012</v>
      </c>
      <c r="B33" s="42">
        <v>29.941670999999999</v>
      </c>
      <c r="C33" s="42">
        <v>32.846181999999999</v>
      </c>
      <c r="D33" s="42">
        <v>-1.346279</v>
      </c>
      <c r="E33" s="42">
        <v>-1.567849</v>
      </c>
      <c r="F33" s="42">
        <v>9.6170000000000005E-3</v>
      </c>
      <c r="H33" s="42">
        <f t="shared" si="1"/>
        <v>29.941670999999999</v>
      </c>
      <c r="I33" s="48">
        <f t="shared" si="0"/>
        <v>-2.4235477880401923E-2</v>
      </c>
      <c r="J33" s="43"/>
      <c r="K33" s="43"/>
      <c r="L33" s="43"/>
      <c r="M33" s="43"/>
      <c r="N33" s="43"/>
    </row>
    <row r="34" spans="1:14" x14ac:dyDescent="0.2">
      <c r="A34" s="30">
        <v>2013</v>
      </c>
      <c r="B34" s="42">
        <v>29.379695999999999</v>
      </c>
      <c r="C34" s="42">
        <v>33.032908999999997</v>
      </c>
      <c r="D34" s="42">
        <v>-2.057086</v>
      </c>
      <c r="E34" s="42">
        <v>-1.6095360000000001</v>
      </c>
      <c r="F34" s="42">
        <v>1.3409000000000001E-2</v>
      </c>
      <c r="H34" s="42">
        <f t="shared" si="1"/>
        <v>29.379695999999999</v>
      </c>
      <c r="I34" s="48">
        <f t="shared" si="0"/>
        <v>-1.876899255221931E-2</v>
      </c>
      <c r="J34" s="43"/>
      <c r="K34" s="43"/>
      <c r="L34" s="43"/>
      <c r="M34" s="43"/>
      <c r="N34" s="43"/>
    </row>
    <row r="35" spans="1:14" x14ac:dyDescent="0.2">
      <c r="A35" s="30">
        <v>2014</v>
      </c>
      <c r="B35" s="42">
        <v>29.206727000000001</v>
      </c>
      <c r="C35" s="42">
        <v>33.466323000000003</v>
      </c>
      <c r="D35" s="42">
        <v>-2.6120589999999999</v>
      </c>
      <c r="E35" s="42">
        <v>-1.6663859999999999</v>
      </c>
      <c r="F35" s="42">
        <v>1.8849000000000001E-2</v>
      </c>
      <c r="H35" s="42">
        <f t="shared" si="1"/>
        <v>29.206727000000004</v>
      </c>
      <c r="I35" s="48">
        <f t="shared" si="0"/>
        <v>-5.8873652062294557E-3</v>
      </c>
      <c r="J35" s="43"/>
      <c r="K35" s="43"/>
      <c r="L35" s="43"/>
      <c r="M35" s="43"/>
      <c r="N35" s="43"/>
    </row>
    <row r="36" spans="1:14" x14ac:dyDescent="0.2">
      <c r="A36" s="30">
        <v>2015</v>
      </c>
      <c r="B36" s="42">
        <v>28.684608000000001</v>
      </c>
      <c r="C36" s="42">
        <v>33.867117</v>
      </c>
      <c r="D36" s="42">
        <v>-3.4845290000000002</v>
      </c>
      <c r="E36" s="42">
        <v>-1.7201379999999999</v>
      </c>
      <c r="F36" s="42">
        <v>2.2158000000000001E-2</v>
      </c>
      <c r="H36" s="42">
        <f t="shared" si="1"/>
        <v>28.684608000000001</v>
      </c>
      <c r="I36" s="48">
        <f t="shared" si="0"/>
        <v>-1.7876669302931525E-2</v>
      </c>
      <c r="J36" s="43"/>
      <c r="K36" s="43"/>
      <c r="L36" s="43"/>
      <c r="M36" s="43"/>
      <c r="N36" s="43"/>
    </row>
    <row r="37" spans="1:14" x14ac:dyDescent="0.2">
      <c r="A37" s="30">
        <v>2016</v>
      </c>
      <c r="B37" s="42">
        <v>28.169263000000001</v>
      </c>
      <c r="C37" s="42">
        <v>33.697989999999997</v>
      </c>
      <c r="D37" s="42">
        <v>-3.7977699999999999</v>
      </c>
      <c r="E37" s="42">
        <v>-1.757158</v>
      </c>
      <c r="F37" s="42">
        <v>2.6200999999999999E-2</v>
      </c>
      <c r="H37" s="42">
        <f t="shared" si="1"/>
        <v>28.169262999999997</v>
      </c>
      <c r="I37" s="48">
        <f t="shared" si="0"/>
        <v>-1.7965907011872062E-2</v>
      </c>
      <c r="J37" s="43"/>
      <c r="K37" s="43"/>
      <c r="L37" s="43"/>
      <c r="M37" s="43"/>
      <c r="N37" s="43"/>
    </row>
    <row r="38" spans="1:14" x14ac:dyDescent="0.2">
      <c r="A38" s="30">
        <v>2017</v>
      </c>
      <c r="B38" s="42">
        <v>28.199252000000001</v>
      </c>
      <c r="C38" s="42">
        <v>34.076689999999999</v>
      </c>
      <c r="D38" s="42">
        <v>-4.0307130000000004</v>
      </c>
      <c r="E38" s="42">
        <v>-1.8788119999999999</v>
      </c>
      <c r="F38" s="42">
        <v>3.2086999999999997E-2</v>
      </c>
      <c r="H38" s="42">
        <f t="shared" si="1"/>
        <v>28.199252000000001</v>
      </c>
      <c r="I38" s="48">
        <f t="shared" si="0"/>
        <v>1.0646000926612942E-3</v>
      </c>
      <c r="J38" s="43"/>
      <c r="K38" s="43"/>
      <c r="L38" s="43"/>
      <c r="M38" s="43"/>
      <c r="N38" s="43"/>
    </row>
    <row r="39" spans="1:14" x14ac:dyDescent="0.2">
      <c r="A39" s="50">
        <v>2018</v>
      </c>
      <c r="B39" s="45">
        <v>29.013625000000001</v>
      </c>
      <c r="C39" s="45">
        <v>34.472292000000003</v>
      </c>
      <c r="D39" s="45">
        <v>-3.939867</v>
      </c>
      <c r="E39" s="45">
        <v>-2.1115930000000001</v>
      </c>
      <c r="F39" s="45">
        <v>3.7976000000000003E-2</v>
      </c>
      <c r="G39" s="45"/>
      <c r="H39" s="45">
        <f t="shared" si="1"/>
        <v>28.458808000000005</v>
      </c>
      <c r="I39" s="51">
        <f t="shared" si="0"/>
        <v>2.887924119405727E-2</v>
      </c>
      <c r="J39" s="43"/>
      <c r="K39" s="43"/>
      <c r="L39" s="43"/>
      <c r="M39" s="43"/>
      <c r="N39" s="43"/>
    </row>
    <row r="40" spans="1:14" x14ac:dyDescent="0.2">
      <c r="A40" s="30">
        <v>2019</v>
      </c>
      <c r="C40" s="42">
        <v>36.290154000000001</v>
      </c>
      <c r="D40" s="42">
        <v>-4.2328159999999997</v>
      </c>
      <c r="E40" s="42">
        <v>-2.4974050000000001</v>
      </c>
      <c r="F40" s="42">
        <v>5.1739E-2</v>
      </c>
      <c r="G40" s="42">
        <v>0</v>
      </c>
      <c r="H40" s="42">
        <f t="shared" si="1"/>
        <v>29.611672000000002</v>
      </c>
      <c r="I40" s="48">
        <f t="shared" ref="I40:I71" si="2">H40/H39-1</f>
        <v>4.0509918756962637E-2</v>
      </c>
      <c r="J40" s="74"/>
      <c r="K40" s="43"/>
      <c r="L40" s="43"/>
      <c r="M40" s="43"/>
      <c r="N40" s="43"/>
    </row>
    <row r="41" spans="1:14" x14ac:dyDescent="0.2">
      <c r="A41" s="30">
        <v>2020</v>
      </c>
      <c r="C41" s="59">
        <v>35.595208999999997</v>
      </c>
      <c r="D41" s="42">
        <v>-4.5924680000000002</v>
      </c>
      <c r="E41" s="42">
        <v>-2.6556150000000001</v>
      </c>
      <c r="F41" s="42">
        <v>5.2873999999999997E-2</v>
      </c>
      <c r="G41" s="42">
        <v>0</v>
      </c>
      <c r="H41" s="42">
        <f t="shared" si="1"/>
        <v>28.399999999999995</v>
      </c>
      <c r="I41" s="48">
        <f t="shared" si="2"/>
        <v>-4.0918729614457638E-2</v>
      </c>
      <c r="J41" s="74"/>
      <c r="K41" s="43"/>
      <c r="L41" s="43"/>
      <c r="M41" s="43"/>
      <c r="N41" s="43"/>
    </row>
    <row r="42" spans="1:14" x14ac:dyDescent="0.2">
      <c r="A42" s="30">
        <v>2021</v>
      </c>
      <c r="C42" s="42">
        <v>36.200212000000001</v>
      </c>
      <c r="D42" s="42">
        <v>-5.0837380000000003</v>
      </c>
      <c r="E42" s="42">
        <v>-2.7562630000000001</v>
      </c>
      <c r="F42" s="42">
        <v>5.8491000000000001E-2</v>
      </c>
      <c r="G42" s="42">
        <v>0</v>
      </c>
      <c r="H42" s="42">
        <f t="shared" si="1"/>
        <v>28.418702</v>
      </c>
      <c r="I42" s="48">
        <f t="shared" si="2"/>
        <v>6.5852112676068053E-4</v>
      </c>
      <c r="J42" s="74"/>
      <c r="K42" s="43"/>
      <c r="L42" s="43"/>
      <c r="M42" s="43"/>
      <c r="N42" s="43"/>
    </row>
    <row r="43" spans="1:14" x14ac:dyDescent="0.2">
      <c r="A43" s="30">
        <v>2022</v>
      </c>
      <c r="C43" s="42">
        <v>36.008392999999998</v>
      </c>
      <c r="D43" s="42">
        <v>-5.27278</v>
      </c>
      <c r="E43" s="42">
        <v>-2.850552</v>
      </c>
      <c r="F43" s="42">
        <v>6.4841999999999997E-2</v>
      </c>
      <c r="G43" s="42">
        <v>0</v>
      </c>
      <c r="H43" s="42">
        <f t="shared" si="1"/>
        <v>27.949902999999996</v>
      </c>
      <c r="I43" s="48">
        <f t="shared" si="2"/>
        <v>-1.6496143982930866E-2</v>
      </c>
      <c r="J43" s="74"/>
      <c r="K43" s="43"/>
      <c r="L43" s="43"/>
      <c r="M43" s="43"/>
      <c r="N43" s="43"/>
    </row>
    <row r="44" spans="1:14" x14ac:dyDescent="0.2">
      <c r="A44" s="30">
        <v>2023</v>
      </c>
      <c r="C44" s="42">
        <v>35.975731000000003</v>
      </c>
      <c r="D44" s="42">
        <v>-5.3677789999999996</v>
      </c>
      <c r="E44" s="42">
        <v>-2.9407700000000001</v>
      </c>
      <c r="F44" s="42">
        <v>7.2997999999999993E-2</v>
      </c>
      <c r="G44" s="42">
        <v>0</v>
      </c>
      <c r="H44" s="42">
        <f t="shared" si="1"/>
        <v>27.740180000000002</v>
      </c>
      <c r="I44" s="48">
        <f t="shared" si="2"/>
        <v>-7.5035323020617994E-3</v>
      </c>
      <c r="J44" s="74"/>
      <c r="K44" s="43"/>
      <c r="L44" s="43"/>
      <c r="M44" s="43"/>
      <c r="N44" s="43"/>
    </row>
    <row r="45" spans="1:14" x14ac:dyDescent="0.2">
      <c r="A45" s="30">
        <v>2024</v>
      </c>
      <c r="C45" s="42">
        <v>36.055239</v>
      </c>
      <c r="D45" s="42">
        <v>-5.5089800000000002</v>
      </c>
      <c r="E45" s="42">
        <v>-3.0342159999999998</v>
      </c>
      <c r="F45" s="42">
        <v>8.7693999999999994E-2</v>
      </c>
      <c r="G45" s="42">
        <v>0</v>
      </c>
      <c r="H45" s="42">
        <f t="shared" si="1"/>
        <v>27.599736999999998</v>
      </c>
      <c r="I45" s="48">
        <f t="shared" si="2"/>
        <v>-5.0628006018708094E-3</v>
      </c>
      <c r="J45" s="74"/>
      <c r="K45" s="43"/>
      <c r="L45" s="43"/>
      <c r="M45" s="43"/>
      <c r="N45" s="43"/>
    </row>
    <row r="46" spans="1:14" x14ac:dyDescent="0.2">
      <c r="A46" s="30">
        <v>2025</v>
      </c>
      <c r="C46" s="42">
        <v>36.021586999999997</v>
      </c>
      <c r="D46" s="42">
        <v>-5.6223029999999996</v>
      </c>
      <c r="E46" s="42">
        <v>-3.127796</v>
      </c>
      <c r="F46" s="42">
        <v>0.104212</v>
      </c>
      <c r="G46" s="42">
        <v>0</v>
      </c>
      <c r="H46" s="42">
        <f t="shared" si="1"/>
        <v>27.375699999999998</v>
      </c>
      <c r="I46" s="48">
        <f t="shared" si="2"/>
        <v>-8.1173599589010603E-3</v>
      </c>
      <c r="J46" s="74"/>
      <c r="K46" s="43"/>
      <c r="L46" s="43"/>
      <c r="M46" s="43"/>
      <c r="N46" s="43"/>
    </row>
    <row r="47" spans="1:14" x14ac:dyDescent="0.2">
      <c r="A47" s="30">
        <v>2026</v>
      </c>
      <c r="C47" s="42">
        <v>36.084223999999999</v>
      </c>
      <c r="D47" s="42">
        <v>-5.6869069999999997</v>
      </c>
      <c r="E47" s="42">
        <v>-3.2231480000000001</v>
      </c>
      <c r="F47" s="42">
        <v>0.12514600000000001</v>
      </c>
      <c r="G47" s="42">
        <v>0</v>
      </c>
      <c r="H47" s="42">
        <f t="shared" si="1"/>
        <v>27.299315</v>
      </c>
      <c r="I47" s="48">
        <f t="shared" si="2"/>
        <v>-2.7902482858884747E-3</v>
      </c>
      <c r="J47" s="74"/>
      <c r="K47" s="43"/>
      <c r="L47" s="43"/>
      <c r="M47" s="43"/>
      <c r="N47" s="43"/>
    </row>
    <row r="48" spans="1:14" x14ac:dyDescent="0.2">
      <c r="A48" s="30">
        <v>2027</v>
      </c>
      <c r="C48" s="42">
        <v>36.169460000000001</v>
      </c>
      <c r="D48" s="42">
        <v>-5.747471</v>
      </c>
      <c r="E48" s="42">
        <v>-3.317787</v>
      </c>
      <c r="F48" s="42">
        <v>0.150232</v>
      </c>
      <c r="G48" s="42">
        <v>0</v>
      </c>
      <c r="H48" s="42">
        <f t="shared" ref="H48:H71" si="3">SUM(C48:G48)</f>
        <v>27.254434</v>
      </c>
      <c r="I48" s="48">
        <f t="shared" si="2"/>
        <v>-1.6440339253933622E-3</v>
      </c>
      <c r="J48" s="74"/>
      <c r="K48" s="43"/>
      <c r="L48" s="43"/>
      <c r="M48" s="43"/>
      <c r="N48" s="43"/>
    </row>
    <row r="49" spans="1:14" x14ac:dyDescent="0.2">
      <c r="A49" s="30">
        <v>2028</v>
      </c>
      <c r="C49" s="42">
        <v>36.315801</v>
      </c>
      <c r="D49" s="42">
        <v>-5.8187239999999996</v>
      </c>
      <c r="E49" s="42">
        <v>-3.4085640000000001</v>
      </c>
      <c r="F49" s="42">
        <v>0.179281</v>
      </c>
      <c r="G49" s="42">
        <v>0</v>
      </c>
      <c r="H49" s="42">
        <f t="shared" si="3"/>
        <v>27.267793999999999</v>
      </c>
      <c r="I49" s="48">
        <f t="shared" si="2"/>
        <v>4.9019546691009275E-4</v>
      </c>
      <c r="J49" s="74"/>
      <c r="K49" s="43"/>
      <c r="L49" s="43"/>
      <c r="M49" s="43"/>
      <c r="N49" s="43"/>
    </row>
    <row r="50" spans="1:14" x14ac:dyDescent="0.2">
      <c r="A50" s="30">
        <v>2029</v>
      </c>
      <c r="C50" s="42">
        <v>36.306589000000002</v>
      </c>
      <c r="D50" s="42">
        <v>-5.949802</v>
      </c>
      <c r="E50" s="42">
        <v>-3.4893290000000001</v>
      </c>
      <c r="F50" s="42">
        <v>0.213114</v>
      </c>
      <c r="G50" s="42">
        <v>0</v>
      </c>
      <c r="H50" s="42">
        <f t="shared" si="3"/>
        <v>27.080572000000004</v>
      </c>
      <c r="I50" s="48">
        <f t="shared" si="2"/>
        <v>-6.8660486433187451E-3</v>
      </c>
      <c r="J50" s="74"/>
      <c r="K50" s="43"/>
      <c r="L50" s="43"/>
      <c r="M50" s="43"/>
      <c r="N50" s="43"/>
    </row>
    <row r="51" spans="1:14" x14ac:dyDescent="0.2">
      <c r="A51" s="30">
        <v>2030</v>
      </c>
      <c r="C51" s="42">
        <v>36.395262000000002</v>
      </c>
      <c r="D51" s="42">
        <v>-6.0879799999999999</v>
      </c>
      <c r="E51" s="42">
        <v>-3.5712570000000001</v>
      </c>
      <c r="F51" s="42">
        <v>0.251722</v>
      </c>
      <c r="G51" s="42">
        <v>0</v>
      </c>
      <c r="H51" s="42">
        <f t="shared" si="3"/>
        <v>26.987747000000002</v>
      </c>
      <c r="I51" s="48">
        <f t="shared" si="2"/>
        <v>-3.4277340966062386E-3</v>
      </c>
      <c r="J51" s="74"/>
      <c r="K51" s="43"/>
      <c r="L51" s="43"/>
      <c r="M51" s="43"/>
      <c r="N51" s="43"/>
    </row>
    <row r="52" spans="1:14" x14ac:dyDescent="0.2">
      <c r="A52" s="30">
        <v>2031</v>
      </c>
      <c r="C52" s="42">
        <v>36.504407</v>
      </c>
      <c r="D52" s="42">
        <v>-6.1580389999999996</v>
      </c>
      <c r="E52" s="42">
        <v>-3.6541350000000001</v>
      </c>
      <c r="F52" s="42">
        <v>0.29558400000000001</v>
      </c>
      <c r="G52" s="42">
        <v>0</v>
      </c>
      <c r="H52" s="42">
        <f t="shared" si="3"/>
        <v>26.987817000000003</v>
      </c>
      <c r="I52" s="48">
        <f t="shared" si="2"/>
        <v>2.5937696837008417E-6</v>
      </c>
      <c r="J52" s="74"/>
      <c r="K52" s="43"/>
      <c r="L52" s="43"/>
      <c r="M52" s="43"/>
      <c r="N52" s="43"/>
    </row>
    <row r="53" spans="1:14" x14ac:dyDescent="0.2">
      <c r="A53" s="30">
        <v>2032</v>
      </c>
      <c r="C53" s="42">
        <v>36.686034999999997</v>
      </c>
      <c r="D53" s="42">
        <v>-6.247058</v>
      </c>
      <c r="E53" s="42">
        <v>-3.740469</v>
      </c>
      <c r="F53" s="42">
        <v>0.34465800000000002</v>
      </c>
      <c r="G53" s="42">
        <v>0</v>
      </c>
      <c r="H53" s="42">
        <f t="shared" si="3"/>
        <v>27.043165999999996</v>
      </c>
      <c r="I53" s="48">
        <f t="shared" si="2"/>
        <v>2.050888369370174E-3</v>
      </c>
      <c r="J53" s="74"/>
      <c r="K53" s="43"/>
      <c r="L53" s="43"/>
      <c r="M53" s="43"/>
      <c r="N53" s="43"/>
    </row>
    <row r="54" spans="1:14" x14ac:dyDescent="0.2">
      <c r="A54" s="30">
        <v>2033</v>
      </c>
      <c r="C54" s="42">
        <v>36.793083000000003</v>
      </c>
      <c r="D54" s="42">
        <v>-6.3013570000000003</v>
      </c>
      <c r="E54" s="42">
        <v>-3.8188939999999998</v>
      </c>
      <c r="F54" s="42">
        <v>0.400864</v>
      </c>
      <c r="G54" s="42">
        <v>0</v>
      </c>
      <c r="H54" s="42">
        <f t="shared" si="3"/>
        <v>27.073696000000002</v>
      </c>
      <c r="I54" s="48">
        <f t="shared" si="2"/>
        <v>1.1289358649799741E-3</v>
      </c>
      <c r="J54" s="74"/>
      <c r="K54" s="43"/>
      <c r="L54" s="43"/>
      <c r="M54" s="43"/>
      <c r="N54" s="43"/>
    </row>
    <row r="55" spans="1:14" x14ac:dyDescent="0.2">
      <c r="A55" s="30">
        <v>2034</v>
      </c>
      <c r="C55" s="42">
        <v>36.957110999999998</v>
      </c>
      <c r="D55" s="42">
        <v>-6.4343409999999999</v>
      </c>
      <c r="E55" s="42">
        <v>-3.8906019999999999</v>
      </c>
      <c r="F55" s="42">
        <v>0.46380700000000002</v>
      </c>
      <c r="G55" s="42">
        <v>0</v>
      </c>
      <c r="H55" s="42">
        <f t="shared" si="3"/>
        <v>27.095974999999996</v>
      </c>
      <c r="I55" s="48">
        <f t="shared" si="2"/>
        <v>8.2290205223523039E-4</v>
      </c>
      <c r="J55" s="74"/>
      <c r="K55" s="43"/>
      <c r="L55" s="43"/>
      <c r="M55" s="43"/>
      <c r="N55" s="43"/>
    </row>
    <row r="56" spans="1:14" x14ac:dyDescent="0.2">
      <c r="A56" s="30">
        <v>2035</v>
      </c>
      <c r="C56" s="42">
        <v>37.110318999999997</v>
      </c>
      <c r="D56" s="42">
        <v>-6.5546249999999997</v>
      </c>
      <c r="E56" s="42">
        <v>-3.9522879999999998</v>
      </c>
      <c r="F56" s="42">
        <v>0.53739999999999999</v>
      </c>
      <c r="G56" s="42">
        <v>0</v>
      </c>
      <c r="H56" s="42">
        <f t="shared" si="3"/>
        <v>27.140805999999998</v>
      </c>
      <c r="I56" s="48">
        <f t="shared" si="2"/>
        <v>1.6545261796263588E-3</v>
      </c>
      <c r="J56" s="74"/>
      <c r="K56" s="43"/>
      <c r="L56" s="43"/>
      <c r="M56" s="43"/>
      <c r="N56" s="43"/>
    </row>
    <row r="57" spans="1:14" x14ac:dyDescent="0.2">
      <c r="A57" s="30">
        <v>2036</v>
      </c>
      <c r="C57" s="42">
        <v>37.331026000000001</v>
      </c>
      <c r="D57" s="42">
        <v>-6.6287039999999999</v>
      </c>
      <c r="E57" s="42">
        <v>-4.0145939999999998</v>
      </c>
      <c r="F57" s="42">
        <v>0.62472000000000005</v>
      </c>
      <c r="G57" s="42">
        <v>0</v>
      </c>
      <c r="H57" s="42">
        <f t="shared" si="3"/>
        <v>27.312448000000003</v>
      </c>
      <c r="I57" s="48">
        <f t="shared" si="2"/>
        <v>6.3241305361383393E-3</v>
      </c>
      <c r="J57" s="74"/>
      <c r="K57" s="43"/>
      <c r="L57" s="43"/>
      <c r="M57" s="43"/>
      <c r="N57" s="43"/>
    </row>
    <row r="58" spans="1:14" x14ac:dyDescent="0.2">
      <c r="A58" s="30">
        <v>2037</v>
      </c>
      <c r="C58" s="42">
        <v>37.378273999999998</v>
      </c>
      <c r="D58" s="42">
        <v>-6.6738249999999999</v>
      </c>
      <c r="E58" s="42">
        <v>-4.0672420000000002</v>
      </c>
      <c r="F58" s="42">
        <v>0.722526</v>
      </c>
      <c r="G58" s="42">
        <v>0</v>
      </c>
      <c r="H58" s="42">
        <f t="shared" si="3"/>
        <v>27.359732999999995</v>
      </c>
      <c r="I58" s="48">
        <f t="shared" si="2"/>
        <v>1.73126187736794E-3</v>
      </c>
      <c r="J58" s="74"/>
      <c r="K58" s="43"/>
      <c r="L58" s="43"/>
      <c r="M58" s="43"/>
      <c r="N58" s="43"/>
    </row>
    <row r="59" spans="1:14" x14ac:dyDescent="0.2">
      <c r="A59" s="30">
        <v>2038</v>
      </c>
      <c r="C59" s="42">
        <v>37.508851999999997</v>
      </c>
      <c r="D59" s="42">
        <v>-6.7341490000000004</v>
      </c>
      <c r="E59" s="42">
        <v>-4.12296</v>
      </c>
      <c r="F59" s="42">
        <v>0.83248100000000003</v>
      </c>
      <c r="G59" s="42">
        <v>0</v>
      </c>
      <c r="H59" s="42">
        <f t="shared" si="3"/>
        <v>27.484223999999998</v>
      </c>
      <c r="I59" s="48">
        <f t="shared" si="2"/>
        <v>4.550154053038602E-3</v>
      </c>
      <c r="J59" s="74"/>
      <c r="K59" s="43"/>
      <c r="L59" s="43"/>
      <c r="M59" s="43"/>
      <c r="N59" s="43"/>
    </row>
    <row r="60" spans="1:14" x14ac:dyDescent="0.2">
      <c r="A60" s="30">
        <v>2039</v>
      </c>
      <c r="C60" s="42">
        <v>37.640642999999997</v>
      </c>
      <c r="D60" s="42">
        <v>-6.8654780000000004</v>
      </c>
      <c r="E60" s="42">
        <v>-4.1797899999999997</v>
      </c>
      <c r="F60" s="42">
        <v>0.94889900000000005</v>
      </c>
      <c r="G60" s="42">
        <v>0</v>
      </c>
      <c r="H60" s="42">
        <f t="shared" si="3"/>
        <v>27.544273999999998</v>
      </c>
      <c r="I60" s="48">
        <f t="shared" si="2"/>
        <v>2.1848897753125041E-3</v>
      </c>
      <c r="J60" s="74"/>
      <c r="K60" s="43"/>
      <c r="L60" s="43"/>
      <c r="M60" s="43"/>
      <c r="N60" s="43"/>
    </row>
    <row r="61" spans="1:14" x14ac:dyDescent="0.2">
      <c r="A61" s="30">
        <v>2040</v>
      </c>
      <c r="C61" s="42">
        <v>37.814539000000003</v>
      </c>
      <c r="D61" s="42">
        <v>-7.0054809999999996</v>
      </c>
      <c r="E61" s="42">
        <v>-4.243112</v>
      </c>
      <c r="F61" s="42">
        <v>1.0910120000000001</v>
      </c>
      <c r="G61" s="42">
        <v>0</v>
      </c>
      <c r="H61" s="42">
        <f t="shared" si="3"/>
        <v>27.656958000000003</v>
      </c>
      <c r="I61" s="48">
        <f t="shared" si="2"/>
        <v>4.091013616841277E-3</v>
      </c>
      <c r="J61" s="74"/>
      <c r="K61" s="43"/>
      <c r="L61" s="43"/>
      <c r="M61" s="43"/>
      <c r="N61" s="43"/>
    </row>
    <row r="62" spans="1:14" x14ac:dyDescent="0.2">
      <c r="A62" s="30">
        <v>2041</v>
      </c>
      <c r="C62" s="42">
        <v>37.836976999999997</v>
      </c>
      <c r="D62" s="42">
        <v>-7.0477069999999999</v>
      </c>
      <c r="E62" s="42">
        <v>-4.2930830000000002</v>
      </c>
      <c r="F62" s="42">
        <v>1.2596670000000001</v>
      </c>
      <c r="G62" s="42">
        <v>0</v>
      </c>
      <c r="H62" s="42">
        <f t="shared" si="3"/>
        <v>27.755853999999999</v>
      </c>
      <c r="I62" s="48">
        <f t="shared" si="2"/>
        <v>3.5758090242605789E-3</v>
      </c>
      <c r="J62" s="74"/>
      <c r="K62" s="43"/>
      <c r="L62" s="43"/>
      <c r="M62" s="43"/>
      <c r="N62" s="43"/>
    </row>
    <row r="63" spans="1:14" x14ac:dyDescent="0.2">
      <c r="A63" s="30">
        <v>2042</v>
      </c>
      <c r="C63" s="42">
        <v>37.947453000000003</v>
      </c>
      <c r="D63" s="42">
        <v>-7.107278</v>
      </c>
      <c r="E63" s="42">
        <v>-4.3423309999999997</v>
      </c>
      <c r="F63" s="42">
        <v>1.4498519999999999</v>
      </c>
      <c r="G63" s="42">
        <v>0</v>
      </c>
      <c r="H63" s="42">
        <f t="shared" si="3"/>
        <v>27.947696000000001</v>
      </c>
      <c r="I63" s="48">
        <f t="shared" si="2"/>
        <v>6.9117671536966796E-3</v>
      </c>
      <c r="J63" s="74"/>
      <c r="K63" s="43"/>
      <c r="L63" s="43"/>
      <c r="M63" s="43"/>
      <c r="N63" s="43"/>
    </row>
    <row r="64" spans="1:14" x14ac:dyDescent="0.2">
      <c r="A64" s="36">
        <v>2043</v>
      </c>
      <c r="C64" s="42">
        <v>38.060029</v>
      </c>
      <c r="D64" s="42">
        <v>-7.1659449999999998</v>
      </c>
      <c r="E64" s="42">
        <v>-4.3897890000000004</v>
      </c>
      <c r="F64" s="42">
        <v>1.657405</v>
      </c>
      <c r="G64" s="42">
        <v>0</v>
      </c>
      <c r="H64" s="42">
        <f t="shared" si="3"/>
        <v>28.1617</v>
      </c>
      <c r="I64" s="48">
        <f t="shared" si="2"/>
        <v>7.6573038435798768E-3</v>
      </c>
      <c r="J64" s="74"/>
      <c r="K64" s="43"/>
      <c r="L64" s="43"/>
      <c r="M64" s="43"/>
      <c r="N64" s="43"/>
    </row>
    <row r="65" spans="1:14" x14ac:dyDescent="0.2">
      <c r="A65" s="36">
        <v>2044</v>
      </c>
      <c r="C65" s="42">
        <v>38.255994999999999</v>
      </c>
      <c r="D65" s="42">
        <v>-7.2978399999999999</v>
      </c>
      <c r="E65" s="42">
        <v>-4.4416440000000001</v>
      </c>
      <c r="F65" s="42">
        <v>1.8689340000000001</v>
      </c>
      <c r="G65" s="42">
        <v>0</v>
      </c>
      <c r="H65" s="42">
        <f t="shared" si="3"/>
        <v>28.385444999999997</v>
      </c>
      <c r="I65" s="48">
        <f t="shared" si="2"/>
        <v>7.9450104219560558E-3</v>
      </c>
      <c r="J65" s="74"/>
      <c r="K65" s="43"/>
      <c r="L65" s="43"/>
      <c r="M65" s="43"/>
      <c r="N65" s="43"/>
    </row>
    <row r="66" spans="1:14" x14ac:dyDescent="0.2">
      <c r="A66" s="36">
        <v>2045</v>
      </c>
      <c r="C66" s="42">
        <v>38.301990000000004</v>
      </c>
      <c r="D66" s="42">
        <v>-7.3936760000000001</v>
      </c>
      <c r="E66" s="42">
        <v>-4.4828720000000004</v>
      </c>
      <c r="F66" s="42">
        <v>2.0947969999999998</v>
      </c>
      <c r="G66" s="42">
        <v>0</v>
      </c>
      <c r="H66" s="42">
        <f t="shared" si="3"/>
        <v>28.520239000000004</v>
      </c>
      <c r="I66" s="48">
        <f t="shared" si="2"/>
        <v>4.7487013150580015E-3</v>
      </c>
      <c r="J66" s="74"/>
      <c r="K66" s="43"/>
      <c r="L66" s="43"/>
      <c r="M66" s="43"/>
      <c r="N66" s="43"/>
    </row>
    <row r="67" spans="1:14" x14ac:dyDescent="0.2">
      <c r="A67" s="36">
        <v>2046</v>
      </c>
      <c r="C67" s="42">
        <v>38.422075</v>
      </c>
      <c r="D67" s="42">
        <v>-7.4447720000000004</v>
      </c>
      <c r="E67" s="42">
        <v>-4.5286600000000004</v>
      </c>
      <c r="F67" s="42">
        <v>2.3230979999999999</v>
      </c>
      <c r="G67" s="42">
        <v>0</v>
      </c>
      <c r="H67" s="42">
        <f t="shared" si="3"/>
        <v>28.771740999999999</v>
      </c>
      <c r="I67" s="48">
        <f t="shared" si="2"/>
        <v>8.8183692990790874E-3</v>
      </c>
      <c r="J67" s="74"/>
      <c r="K67" s="43"/>
      <c r="L67" s="43"/>
      <c r="M67" s="43"/>
      <c r="N67" s="43"/>
    </row>
    <row r="68" spans="1:14" x14ac:dyDescent="0.2">
      <c r="A68" s="36">
        <v>2047</v>
      </c>
      <c r="C68" s="42">
        <v>38.546263000000003</v>
      </c>
      <c r="D68" s="42">
        <v>-7.4901350000000004</v>
      </c>
      <c r="E68" s="42">
        <v>-4.5729490000000004</v>
      </c>
      <c r="F68" s="42">
        <v>2.5525929999999999</v>
      </c>
      <c r="G68" s="42">
        <v>0</v>
      </c>
      <c r="H68" s="42">
        <f t="shared" si="3"/>
        <v>29.035772000000001</v>
      </c>
      <c r="I68" s="48">
        <f t="shared" si="2"/>
        <v>9.1767474203248156E-3</v>
      </c>
      <c r="J68" s="74"/>
      <c r="K68" s="43"/>
      <c r="L68" s="43"/>
      <c r="M68" s="43"/>
      <c r="N68" s="43"/>
    </row>
    <row r="69" spans="1:14" x14ac:dyDescent="0.2">
      <c r="A69" s="36">
        <v>2048</v>
      </c>
      <c r="C69" s="42">
        <v>38.750033000000002</v>
      </c>
      <c r="D69" s="42">
        <v>-7.5538660000000002</v>
      </c>
      <c r="E69" s="42">
        <v>-4.6218719999999998</v>
      </c>
      <c r="F69" s="42">
        <v>2.7832810000000001</v>
      </c>
      <c r="G69" s="42">
        <v>0</v>
      </c>
      <c r="H69" s="42">
        <f t="shared" si="3"/>
        <v>29.357576000000002</v>
      </c>
      <c r="I69" s="48">
        <f t="shared" si="2"/>
        <v>1.1083018560691382E-2</v>
      </c>
      <c r="J69" s="74"/>
      <c r="K69" s="43"/>
      <c r="L69" s="43"/>
      <c r="M69" s="43"/>
      <c r="N69" s="43"/>
    </row>
    <row r="70" spans="1:14" x14ac:dyDescent="0.2">
      <c r="A70" s="36">
        <v>2049</v>
      </c>
      <c r="C70" s="42">
        <v>38.793135999999997</v>
      </c>
      <c r="D70" s="42">
        <v>-7.6374599999999999</v>
      </c>
      <c r="E70" s="42">
        <v>-4.6582189999999999</v>
      </c>
      <c r="F70" s="42">
        <v>3.0096949999999998</v>
      </c>
      <c r="G70" s="42">
        <v>0</v>
      </c>
      <c r="H70" s="42">
        <f t="shared" si="3"/>
        <v>29.507151999999998</v>
      </c>
      <c r="I70" s="48">
        <f t="shared" si="2"/>
        <v>5.094971056193387E-3</v>
      </c>
      <c r="J70" s="74"/>
      <c r="K70" s="43"/>
      <c r="L70" s="43"/>
      <c r="M70" s="43"/>
      <c r="N70" s="43"/>
    </row>
    <row r="71" spans="1:14" x14ac:dyDescent="0.2">
      <c r="A71" s="36">
        <v>2050</v>
      </c>
      <c r="C71" s="42">
        <v>38.912678</v>
      </c>
      <c r="D71" s="42">
        <v>-7.7357240000000003</v>
      </c>
      <c r="E71" s="42">
        <v>-4.6991949999999996</v>
      </c>
      <c r="F71" s="42">
        <v>3.2318009999999999</v>
      </c>
      <c r="G71" s="42">
        <v>0</v>
      </c>
      <c r="H71" s="42">
        <f t="shared" si="3"/>
        <v>29.70956</v>
      </c>
      <c r="I71" s="48">
        <f t="shared" si="2"/>
        <v>6.859625083437404E-3</v>
      </c>
      <c r="J71" s="74"/>
      <c r="K71" s="43"/>
      <c r="L71" s="43"/>
      <c r="M71" s="43"/>
      <c r="N71" s="43"/>
    </row>
  </sheetData>
  <pageMargins left="0.25" right="0.25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6110A-7101-4E2B-9AA9-398A98609CB5}">
  <sheetPr>
    <tabColor theme="5" tint="0.59999389629810485"/>
  </sheetPr>
  <dimension ref="A1:F63"/>
  <sheetViews>
    <sheetView workbookViewId="0"/>
  </sheetViews>
  <sheetFormatPr defaultColWidth="8.85546875" defaultRowHeight="15" x14ac:dyDescent="0.25"/>
  <cols>
    <col min="1" max="1" width="8.85546875" style="10"/>
    <col min="2" max="2" width="10.140625" style="10" customWidth="1"/>
    <col min="3" max="3" width="12.28515625" style="10" bestFit="1" customWidth="1"/>
    <col min="4" max="4" width="11" style="10" bestFit="1" customWidth="1"/>
    <col min="5" max="5" width="10.140625" style="10" customWidth="1"/>
    <col min="6" max="6" width="11.7109375" style="10" customWidth="1"/>
    <col min="7" max="16384" width="8.85546875" style="10"/>
  </cols>
  <sheetData>
    <row r="1" spans="1:6" x14ac:dyDescent="0.25">
      <c r="A1" s="9" t="s">
        <v>10</v>
      </c>
    </row>
    <row r="3" spans="1:6" ht="30" x14ac:dyDescent="0.25">
      <c r="A3" s="16" t="s">
        <v>0</v>
      </c>
      <c r="B3" s="17" t="s">
        <v>1</v>
      </c>
      <c r="C3" s="17" t="s">
        <v>2</v>
      </c>
      <c r="D3" s="17" t="s">
        <v>3</v>
      </c>
      <c r="E3" s="17" t="s">
        <v>5</v>
      </c>
      <c r="F3" s="18" t="s">
        <v>7</v>
      </c>
    </row>
    <row r="4" spans="1:6" x14ac:dyDescent="0.25">
      <c r="A4" s="12">
        <v>1991</v>
      </c>
      <c r="B4" s="13"/>
      <c r="C4" s="13"/>
      <c r="D4" s="13"/>
      <c r="E4" s="13"/>
      <c r="F4" s="13"/>
    </row>
    <row r="5" spans="1:6" x14ac:dyDescent="0.25">
      <c r="A5" s="12">
        <v>1992</v>
      </c>
      <c r="B5" s="13"/>
      <c r="C5" s="13"/>
      <c r="D5" s="13"/>
      <c r="E5" s="13"/>
      <c r="F5" s="13"/>
    </row>
    <row r="6" spans="1:6" x14ac:dyDescent="0.25">
      <c r="A6" s="12">
        <v>1993</v>
      </c>
      <c r="B6" s="25">
        <v>6.1</v>
      </c>
      <c r="C6" s="25"/>
      <c r="D6" s="25"/>
      <c r="E6" s="14"/>
      <c r="F6" s="14"/>
    </row>
    <row r="7" spans="1:6" x14ac:dyDescent="0.25">
      <c r="A7" s="12">
        <v>1994</v>
      </c>
      <c r="B7" s="25">
        <v>6.4</v>
      </c>
      <c r="C7" s="25"/>
      <c r="D7" s="25"/>
      <c r="E7" s="14">
        <f>B7/B6-1</f>
        <v>4.9180327868852514E-2</v>
      </c>
      <c r="F7" s="14"/>
    </row>
    <row r="8" spans="1:6" x14ac:dyDescent="0.25">
      <c r="A8" s="12">
        <v>1995</v>
      </c>
      <c r="B8" s="25">
        <v>7</v>
      </c>
      <c r="C8" s="25"/>
      <c r="D8" s="25"/>
      <c r="E8" s="14">
        <f t="shared" ref="E8:E31" si="0">B8/B7-1</f>
        <v>9.375E-2</v>
      </c>
      <c r="F8" s="14"/>
    </row>
    <row r="9" spans="1:6" x14ac:dyDescent="0.25">
      <c r="A9" s="12">
        <v>1996</v>
      </c>
      <c r="B9" s="25">
        <v>6.8</v>
      </c>
      <c r="C9" s="25"/>
      <c r="D9" s="25"/>
      <c r="E9" s="14">
        <f t="shared" si="0"/>
        <v>-2.8571428571428581E-2</v>
      </c>
      <c r="F9" s="14"/>
    </row>
    <row r="10" spans="1:6" x14ac:dyDescent="0.25">
      <c r="A10" s="12">
        <v>1997</v>
      </c>
      <c r="B10" s="25">
        <v>6.6</v>
      </c>
      <c r="C10" s="25"/>
      <c r="D10" s="25"/>
      <c r="E10" s="14">
        <f t="shared" si="0"/>
        <v>-2.9411764705882359E-2</v>
      </c>
      <c r="F10" s="14"/>
    </row>
    <row r="11" spans="1:6" x14ac:dyDescent="0.25">
      <c r="A11" s="12">
        <v>1998</v>
      </c>
      <c r="B11" s="25">
        <v>6.6</v>
      </c>
      <c r="C11" s="25"/>
      <c r="D11" s="25"/>
      <c r="E11" s="14">
        <f t="shared" si="0"/>
        <v>0</v>
      </c>
      <c r="F11" s="14"/>
    </row>
    <row r="12" spans="1:6" x14ac:dyDescent="0.25">
      <c r="A12" s="12">
        <v>1999</v>
      </c>
      <c r="B12" s="25">
        <v>7</v>
      </c>
      <c r="C12" s="25"/>
      <c r="D12" s="25"/>
      <c r="E12" s="14">
        <f t="shared" si="0"/>
        <v>6.0606060606060552E-2</v>
      </c>
      <c r="F12" s="14"/>
    </row>
    <row r="13" spans="1:6" x14ac:dyDescent="0.25">
      <c r="A13" s="12">
        <v>2000</v>
      </c>
      <c r="B13" s="25">
        <v>6.5</v>
      </c>
      <c r="C13" s="25"/>
      <c r="D13" s="25"/>
      <c r="E13" s="14">
        <f t="shared" si="0"/>
        <v>-7.1428571428571397E-2</v>
      </c>
      <c r="F13" s="14"/>
    </row>
    <row r="14" spans="1:6" x14ac:dyDescent="0.25">
      <c r="A14" s="12">
        <v>2001</v>
      </c>
      <c r="B14" s="25">
        <v>6.5</v>
      </c>
      <c r="C14" s="25"/>
      <c r="D14" s="25"/>
      <c r="E14" s="14">
        <f t="shared" si="0"/>
        <v>0</v>
      </c>
      <c r="F14" s="14"/>
    </row>
    <row r="15" spans="1:6" x14ac:dyDescent="0.25">
      <c r="A15" s="12">
        <v>2002</v>
      </c>
      <c r="B15" s="25">
        <v>6.6</v>
      </c>
      <c r="C15" s="25"/>
      <c r="D15" s="25"/>
      <c r="E15" s="14">
        <f t="shared" si="0"/>
        <v>1.538461538461533E-2</v>
      </c>
      <c r="F15" s="14"/>
    </row>
    <row r="16" spans="1:6" x14ac:dyDescent="0.25">
      <c r="A16" s="12">
        <v>2003</v>
      </c>
      <c r="B16" s="25">
        <v>6.6</v>
      </c>
      <c r="C16" s="25"/>
      <c r="D16" s="25"/>
      <c r="E16" s="14">
        <f t="shared" si="0"/>
        <v>0</v>
      </c>
      <c r="F16" s="14"/>
    </row>
    <row r="17" spans="1:6" x14ac:dyDescent="0.25">
      <c r="A17" s="12">
        <v>2004</v>
      </c>
      <c r="B17" s="25">
        <v>6.8</v>
      </c>
      <c r="C17" s="25"/>
      <c r="D17" s="25"/>
      <c r="E17" s="14">
        <f t="shared" si="0"/>
        <v>3.0303030303030276E-2</v>
      </c>
      <c r="F17" s="14"/>
    </row>
    <row r="18" spans="1:6" x14ac:dyDescent="0.25">
      <c r="A18" s="12">
        <v>2005</v>
      </c>
      <c r="B18" s="25">
        <v>6.4</v>
      </c>
      <c r="C18" s="25"/>
      <c r="D18" s="25"/>
      <c r="E18" s="14">
        <f t="shared" si="0"/>
        <v>-5.8823529411764608E-2</v>
      </c>
      <c r="F18" s="14"/>
    </row>
    <row r="19" spans="1:6" x14ac:dyDescent="0.25">
      <c r="A19" s="12">
        <v>2006</v>
      </c>
      <c r="B19" s="25">
        <v>6.3</v>
      </c>
      <c r="C19" s="25"/>
      <c r="D19" s="25"/>
      <c r="E19" s="14">
        <f t="shared" si="0"/>
        <v>-1.5625000000000111E-2</v>
      </c>
      <c r="F19" s="14"/>
    </row>
    <row r="20" spans="1:6" x14ac:dyDescent="0.25">
      <c r="A20" s="12">
        <v>2007</v>
      </c>
      <c r="B20" s="25">
        <v>6.4</v>
      </c>
      <c r="C20" s="25"/>
      <c r="D20" s="25"/>
      <c r="E20" s="14">
        <f t="shared" si="0"/>
        <v>1.5873015873016039E-2</v>
      </c>
      <c r="F20" s="14"/>
    </row>
    <row r="21" spans="1:6" x14ac:dyDescent="0.25">
      <c r="A21" s="12">
        <v>2008</v>
      </c>
      <c r="B21" s="25">
        <v>6</v>
      </c>
      <c r="C21" s="25"/>
      <c r="D21" s="25"/>
      <c r="E21" s="14">
        <f t="shared" si="0"/>
        <v>-6.25E-2</v>
      </c>
      <c r="F21" s="14"/>
    </row>
    <row r="22" spans="1:6" x14ac:dyDescent="0.25">
      <c r="A22" s="12">
        <v>2009</v>
      </c>
      <c r="B22" s="25">
        <v>6</v>
      </c>
      <c r="C22" s="25"/>
      <c r="D22" s="25"/>
      <c r="E22" s="14">
        <f t="shared" si="0"/>
        <v>0</v>
      </c>
      <c r="F22" s="14"/>
    </row>
    <row r="23" spans="1:6" x14ac:dyDescent="0.25">
      <c r="A23" s="12">
        <v>2010</v>
      </c>
      <c r="B23" s="25">
        <v>5.7</v>
      </c>
      <c r="C23" s="25"/>
      <c r="D23" s="25"/>
      <c r="E23" s="14">
        <f t="shared" si="0"/>
        <v>-4.9999999999999933E-2</v>
      </c>
      <c r="F23" s="14"/>
    </row>
    <row r="24" spans="1:6" x14ac:dyDescent="0.25">
      <c r="A24" s="12">
        <v>2011</v>
      </c>
      <c r="B24" s="25">
        <v>5.8</v>
      </c>
      <c r="C24" s="25"/>
      <c r="D24" s="25"/>
      <c r="E24" s="14">
        <f t="shared" si="0"/>
        <v>1.754385964912264E-2</v>
      </c>
      <c r="F24" s="14"/>
    </row>
    <row r="25" spans="1:6" x14ac:dyDescent="0.25">
      <c r="A25" s="15">
        <v>2012</v>
      </c>
      <c r="B25" s="25">
        <v>5.6</v>
      </c>
      <c r="C25" s="25"/>
      <c r="D25" s="25"/>
      <c r="E25" s="14">
        <f t="shared" si="0"/>
        <v>-3.4482758620689724E-2</v>
      </c>
      <c r="F25" s="14"/>
    </row>
    <row r="26" spans="1:6" x14ac:dyDescent="0.25">
      <c r="A26" s="15">
        <v>2013</v>
      </c>
      <c r="B26" s="25">
        <v>5.5</v>
      </c>
      <c r="C26" s="25"/>
      <c r="D26" s="25"/>
      <c r="E26" s="14">
        <f t="shared" si="0"/>
        <v>-1.7857142857142794E-2</v>
      </c>
      <c r="F26" s="14"/>
    </row>
    <row r="27" spans="1:6" x14ac:dyDescent="0.25">
      <c r="A27" s="15">
        <v>2014</v>
      </c>
      <c r="B27" s="25">
        <v>5.5</v>
      </c>
      <c r="C27" s="25"/>
      <c r="D27" s="25"/>
      <c r="E27" s="14">
        <f t="shared" si="0"/>
        <v>0</v>
      </c>
      <c r="F27" s="14"/>
    </row>
    <row r="28" spans="1:6" x14ac:dyDescent="0.25">
      <c r="A28" s="15">
        <v>2015</v>
      </c>
      <c r="B28" s="25">
        <v>5.6</v>
      </c>
      <c r="C28" s="25"/>
      <c r="D28" s="25"/>
      <c r="E28" s="14">
        <f t="shared" si="0"/>
        <v>1.8181818181818077E-2</v>
      </c>
      <c r="F28" s="14"/>
    </row>
    <row r="29" spans="1:6" x14ac:dyDescent="0.25">
      <c r="A29" s="15">
        <v>2016</v>
      </c>
      <c r="B29" s="25">
        <v>5.7</v>
      </c>
      <c r="C29" s="25"/>
      <c r="D29" s="25"/>
      <c r="E29" s="14">
        <f t="shared" si="0"/>
        <v>1.7857142857143016E-2</v>
      </c>
      <c r="F29" s="14"/>
    </row>
    <row r="30" spans="1:6" x14ac:dyDescent="0.25">
      <c r="A30" s="15">
        <v>2017</v>
      </c>
      <c r="B30" s="25">
        <v>5.7</v>
      </c>
      <c r="C30" s="25"/>
      <c r="D30" s="25"/>
      <c r="E30" s="14">
        <f t="shared" si="0"/>
        <v>0</v>
      </c>
      <c r="F30" s="14"/>
    </row>
    <row r="31" spans="1:6" x14ac:dyDescent="0.25">
      <c r="A31" s="15">
        <v>2018</v>
      </c>
      <c r="B31" s="25">
        <v>6</v>
      </c>
      <c r="C31" s="25"/>
      <c r="D31" s="25"/>
      <c r="E31" s="14">
        <f t="shared" si="0"/>
        <v>5.2631578947368363E-2</v>
      </c>
      <c r="F31" s="14"/>
    </row>
    <row r="32" spans="1:6" x14ac:dyDescent="0.25">
      <c r="A32" s="12">
        <v>2019</v>
      </c>
      <c r="B32" s="25">
        <v>6</v>
      </c>
      <c r="C32" s="25">
        <v>6</v>
      </c>
      <c r="D32" s="25">
        <v>6</v>
      </c>
      <c r="E32" s="14"/>
      <c r="F32" s="14">
        <f>D32/B31-1</f>
        <v>0</v>
      </c>
    </row>
    <row r="33" spans="1:6" x14ac:dyDescent="0.25">
      <c r="A33" s="12">
        <v>2020</v>
      </c>
      <c r="B33" s="25"/>
      <c r="C33" s="25">
        <v>6</v>
      </c>
      <c r="D33" s="25">
        <v>6</v>
      </c>
      <c r="E33" s="14"/>
      <c r="F33" s="14">
        <f>D33/D32-1</f>
        <v>0</v>
      </c>
    </row>
    <row r="34" spans="1:6" x14ac:dyDescent="0.25">
      <c r="A34" s="12">
        <v>2021</v>
      </c>
      <c r="B34" s="25"/>
      <c r="C34" s="25">
        <v>5.9</v>
      </c>
      <c r="D34" s="25">
        <v>5.9</v>
      </c>
      <c r="E34" s="14"/>
      <c r="F34" s="14">
        <f t="shared" ref="F34:F63" si="1">D34/D33-1</f>
        <v>-1.6666666666666607E-2</v>
      </c>
    </row>
    <row r="35" spans="1:6" x14ac:dyDescent="0.25">
      <c r="A35" s="12">
        <v>2022</v>
      </c>
      <c r="B35" s="25"/>
      <c r="C35" s="25">
        <v>5.9</v>
      </c>
      <c r="D35" s="25">
        <v>5.9</v>
      </c>
      <c r="E35" s="14"/>
      <c r="F35" s="14">
        <f t="shared" si="1"/>
        <v>0</v>
      </c>
    </row>
    <row r="36" spans="1:6" x14ac:dyDescent="0.25">
      <c r="A36" s="12">
        <v>2023</v>
      </c>
      <c r="B36" s="25"/>
      <c r="C36" s="25">
        <v>5.8</v>
      </c>
      <c r="D36" s="25">
        <v>5.8</v>
      </c>
      <c r="E36" s="14"/>
      <c r="F36" s="14">
        <f t="shared" si="1"/>
        <v>-1.6949152542372947E-2</v>
      </c>
    </row>
    <row r="37" spans="1:6" x14ac:dyDescent="0.25">
      <c r="A37" s="12">
        <v>2024</v>
      </c>
      <c r="B37" s="25"/>
      <c r="C37" s="25">
        <v>5.8</v>
      </c>
      <c r="D37" s="25">
        <v>5.8</v>
      </c>
      <c r="E37" s="14"/>
      <c r="F37" s="14">
        <f t="shared" si="1"/>
        <v>0</v>
      </c>
    </row>
    <row r="38" spans="1:6" x14ac:dyDescent="0.25">
      <c r="A38" s="12">
        <v>2025</v>
      </c>
      <c r="B38" s="25"/>
      <c r="C38" s="25">
        <v>5.8</v>
      </c>
      <c r="D38" s="25">
        <v>5.8</v>
      </c>
      <c r="E38" s="14"/>
      <c r="F38" s="14">
        <f t="shared" si="1"/>
        <v>0</v>
      </c>
    </row>
    <row r="39" spans="1:6" x14ac:dyDescent="0.25">
      <c r="A39" s="12">
        <v>2026</v>
      </c>
      <c r="B39" s="25"/>
      <c r="C39" s="25">
        <v>5.8</v>
      </c>
      <c r="D39" s="25">
        <v>5.8</v>
      </c>
      <c r="E39" s="14"/>
      <c r="F39" s="14">
        <f t="shared" si="1"/>
        <v>0</v>
      </c>
    </row>
    <row r="40" spans="1:6" x14ac:dyDescent="0.25">
      <c r="A40" s="12">
        <v>2027</v>
      </c>
      <c r="B40" s="25"/>
      <c r="C40" s="25">
        <v>5.7</v>
      </c>
      <c r="D40" s="25">
        <v>5.7</v>
      </c>
      <c r="E40" s="14"/>
      <c r="F40" s="14">
        <f t="shared" si="1"/>
        <v>-1.7241379310344751E-2</v>
      </c>
    </row>
    <row r="41" spans="1:6" x14ac:dyDescent="0.25">
      <c r="A41" s="12">
        <v>2028</v>
      </c>
      <c r="B41" s="25"/>
      <c r="C41" s="25">
        <v>5.7</v>
      </c>
      <c r="D41" s="25">
        <v>5.7</v>
      </c>
      <c r="E41" s="14"/>
      <c r="F41" s="14">
        <f t="shared" si="1"/>
        <v>0</v>
      </c>
    </row>
    <row r="42" spans="1:6" x14ac:dyDescent="0.25">
      <c r="A42" s="12">
        <v>2029</v>
      </c>
      <c r="B42" s="25"/>
      <c r="C42" s="25">
        <v>5.7</v>
      </c>
      <c r="D42" s="25">
        <v>5.7</v>
      </c>
      <c r="E42" s="14"/>
      <c r="F42" s="14">
        <f t="shared" si="1"/>
        <v>0</v>
      </c>
    </row>
    <row r="43" spans="1:6" x14ac:dyDescent="0.25">
      <c r="A43" s="12">
        <v>2030</v>
      </c>
      <c r="B43" s="25"/>
      <c r="C43" s="25">
        <v>5.7</v>
      </c>
      <c r="D43" s="25">
        <v>5.7</v>
      </c>
      <c r="E43" s="14"/>
      <c r="F43" s="14">
        <f t="shared" si="1"/>
        <v>0</v>
      </c>
    </row>
    <row r="44" spans="1:6" x14ac:dyDescent="0.25">
      <c r="A44" s="12">
        <v>2031</v>
      </c>
      <c r="B44" s="25"/>
      <c r="C44" s="25">
        <v>5.7</v>
      </c>
      <c r="D44" s="25">
        <v>5.7</v>
      </c>
      <c r="E44" s="14"/>
      <c r="F44" s="14">
        <f t="shared" si="1"/>
        <v>0</v>
      </c>
    </row>
    <row r="45" spans="1:6" x14ac:dyDescent="0.25">
      <c r="A45" s="12">
        <v>2032</v>
      </c>
      <c r="B45" s="25"/>
      <c r="C45" s="25">
        <v>5.7</v>
      </c>
      <c r="D45" s="25">
        <v>5.7</v>
      </c>
      <c r="E45" s="14"/>
      <c r="F45" s="14">
        <f t="shared" si="1"/>
        <v>0</v>
      </c>
    </row>
    <row r="46" spans="1:6" x14ac:dyDescent="0.25">
      <c r="A46" s="12">
        <v>2033</v>
      </c>
      <c r="B46" s="25"/>
      <c r="C46" s="25">
        <v>5.7</v>
      </c>
      <c r="D46" s="25">
        <v>5.7</v>
      </c>
      <c r="E46" s="14"/>
      <c r="F46" s="14">
        <f t="shared" si="1"/>
        <v>0</v>
      </c>
    </row>
    <row r="47" spans="1:6" x14ac:dyDescent="0.25">
      <c r="A47" s="12">
        <v>2034</v>
      </c>
      <c r="B47" s="25"/>
      <c r="C47" s="25">
        <v>5.7</v>
      </c>
      <c r="D47" s="25">
        <v>5.7</v>
      </c>
      <c r="E47" s="14"/>
      <c r="F47" s="14">
        <f t="shared" si="1"/>
        <v>0</v>
      </c>
    </row>
    <row r="48" spans="1:6" x14ac:dyDescent="0.25">
      <c r="A48" s="12">
        <v>2035</v>
      </c>
      <c r="B48" s="25"/>
      <c r="C48" s="25">
        <v>5.8</v>
      </c>
      <c r="D48" s="25">
        <v>5.8</v>
      </c>
      <c r="E48" s="14"/>
      <c r="F48" s="14">
        <f t="shared" si="1"/>
        <v>1.754385964912264E-2</v>
      </c>
    </row>
    <row r="49" spans="1:6" x14ac:dyDescent="0.25">
      <c r="A49" s="12">
        <v>2036</v>
      </c>
      <c r="B49" s="25"/>
      <c r="C49" s="25">
        <v>5.8</v>
      </c>
      <c r="D49" s="25">
        <v>5.8</v>
      </c>
      <c r="E49" s="14"/>
      <c r="F49" s="14">
        <f t="shared" si="1"/>
        <v>0</v>
      </c>
    </row>
    <row r="50" spans="1:6" x14ac:dyDescent="0.25">
      <c r="A50" s="12">
        <v>2037</v>
      </c>
      <c r="B50" s="25"/>
      <c r="C50" s="25">
        <v>5.8</v>
      </c>
      <c r="D50" s="25">
        <v>5.8</v>
      </c>
      <c r="E50" s="14"/>
      <c r="F50" s="14">
        <f t="shared" si="1"/>
        <v>0</v>
      </c>
    </row>
    <row r="51" spans="1:6" x14ac:dyDescent="0.25">
      <c r="A51" s="12">
        <v>2038</v>
      </c>
      <c r="B51" s="25"/>
      <c r="C51" s="25">
        <v>5.9</v>
      </c>
      <c r="D51" s="25">
        <v>5.9</v>
      </c>
      <c r="E51" s="14"/>
      <c r="F51" s="14">
        <f t="shared" si="1"/>
        <v>1.7241379310344973E-2</v>
      </c>
    </row>
    <row r="52" spans="1:6" x14ac:dyDescent="0.25">
      <c r="A52" s="12">
        <v>2039</v>
      </c>
      <c r="B52" s="25"/>
      <c r="C52" s="25">
        <v>5.9</v>
      </c>
      <c r="D52" s="25">
        <v>5.9</v>
      </c>
      <c r="E52" s="14"/>
      <c r="F52" s="14">
        <f t="shared" si="1"/>
        <v>0</v>
      </c>
    </row>
    <row r="53" spans="1:6" x14ac:dyDescent="0.25">
      <c r="A53" s="12">
        <v>2040</v>
      </c>
      <c r="B53" s="25"/>
      <c r="C53" s="25">
        <v>5.9</v>
      </c>
      <c r="D53" s="25">
        <v>5.9</v>
      </c>
      <c r="E53" s="14"/>
      <c r="F53" s="14">
        <f t="shared" si="1"/>
        <v>0</v>
      </c>
    </row>
    <row r="54" spans="1:6" x14ac:dyDescent="0.25">
      <c r="A54" s="12">
        <v>2041</v>
      </c>
      <c r="B54" s="25"/>
      <c r="C54" s="25">
        <v>5.9</v>
      </c>
      <c r="D54" s="25">
        <v>5.9</v>
      </c>
      <c r="E54" s="14"/>
      <c r="F54" s="14">
        <f t="shared" si="1"/>
        <v>0</v>
      </c>
    </row>
    <row r="55" spans="1:6" x14ac:dyDescent="0.25">
      <c r="A55" s="12">
        <v>2042</v>
      </c>
      <c r="B55" s="25"/>
      <c r="C55" s="25">
        <v>6</v>
      </c>
      <c r="D55" s="25">
        <v>6</v>
      </c>
      <c r="E55" s="14"/>
      <c r="F55" s="14">
        <f t="shared" si="1"/>
        <v>1.6949152542372836E-2</v>
      </c>
    </row>
    <row r="56" spans="1:6" x14ac:dyDescent="0.25">
      <c r="A56" s="12">
        <v>2043</v>
      </c>
      <c r="B56" s="25"/>
      <c r="C56" s="25">
        <v>6</v>
      </c>
      <c r="D56" s="25">
        <v>6</v>
      </c>
      <c r="E56" s="14"/>
      <c r="F56" s="14">
        <f t="shared" si="1"/>
        <v>0</v>
      </c>
    </row>
    <row r="57" spans="1:6" x14ac:dyDescent="0.25">
      <c r="A57" s="12">
        <v>2044</v>
      </c>
      <c r="B57" s="25"/>
      <c r="C57" s="25">
        <v>6.1</v>
      </c>
      <c r="D57" s="25">
        <v>6.1</v>
      </c>
      <c r="E57" s="14"/>
      <c r="F57" s="14">
        <f t="shared" si="1"/>
        <v>1.6666666666666607E-2</v>
      </c>
    </row>
    <row r="58" spans="1:6" x14ac:dyDescent="0.25">
      <c r="A58" s="12">
        <v>2045</v>
      </c>
      <c r="B58" s="25"/>
      <c r="C58" s="25">
        <v>6.1</v>
      </c>
      <c r="D58" s="25">
        <v>6.1</v>
      </c>
      <c r="E58" s="14"/>
      <c r="F58" s="14">
        <f t="shared" si="1"/>
        <v>0</v>
      </c>
    </row>
    <row r="59" spans="1:6" x14ac:dyDescent="0.25">
      <c r="A59" s="12">
        <v>2046</v>
      </c>
      <c r="B59" s="25"/>
      <c r="C59" s="25">
        <v>6.2</v>
      </c>
      <c r="D59" s="25">
        <v>6.2</v>
      </c>
      <c r="E59" s="14"/>
      <c r="F59" s="14">
        <f t="shared" si="1"/>
        <v>1.6393442622950838E-2</v>
      </c>
    </row>
    <row r="60" spans="1:6" x14ac:dyDescent="0.25">
      <c r="A60" s="12">
        <v>2047</v>
      </c>
      <c r="B60" s="25"/>
      <c r="C60" s="25">
        <v>6.3</v>
      </c>
      <c r="D60" s="25">
        <v>6.3</v>
      </c>
      <c r="E60" s="14"/>
      <c r="F60" s="14">
        <f t="shared" si="1"/>
        <v>1.6129032258064502E-2</v>
      </c>
    </row>
    <row r="61" spans="1:6" x14ac:dyDescent="0.25">
      <c r="A61" s="12">
        <v>2048</v>
      </c>
      <c r="B61" s="25"/>
      <c r="C61" s="25">
        <v>6.3</v>
      </c>
      <c r="D61" s="25">
        <v>6.3</v>
      </c>
      <c r="E61" s="14"/>
      <c r="F61" s="14">
        <f t="shared" si="1"/>
        <v>0</v>
      </c>
    </row>
    <row r="62" spans="1:6" x14ac:dyDescent="0.25">
      <c r="A62" s="12">
        <v>2049</v>
      </c>
      <c r="B62" s="25"/>
      <c r="C62" s="25">
        <v>6.4</v>
      </c>
      <c r="D62" s="25">
        <v>6.4</v>
      </c>
      <c r="E62" s="14"/>
      <c r="F62" s="14">
        <f t="shared" si="1"/>
        <v>1.5873015873016039E-2</v>
      </c>
    </row>
    <row r="63" spans="1:6" x14ac:dyDescent="0.25">
      <c r="A63" s="12">
        <v>2050</v>
      </c>
      <c r="B63" s="25"/>
      <c r="C63" s="25">
        <v>6.5</v>
      </c>
      <c r="D63" s="25">
        <v>6.5</v>
      </c>
      <c r="E63" s="14"/>
      <c r="F63" s="14">
        <f t="shared" si="1"/>
        <v>1.5625E-2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BD5AF-1B53-4C06-952F-F6D194634916}">
  <sheetPr>
    <tabColor theme="5" tint="0.59999389629810485"/>
    <pageSetUpPr fitToPage="1"/>
  </sheetPr>
  <dimension ref="A1:M63"/>
  <sheetViews>
    <sheetView zoomScale="85" zoomScaleNormal="85" workbookViewId="0"/>
  </sheetViews>
  <sheetFormatPr defaultColWidth="9.140625" defaultRowHeight="12.75" x14ac:dyDescent="0.2"/>
  <cols>
    <col min="1" max="1" width="9.140625" style="36"/>
    <col min="2" max="2" width="12.140625" style="42" customWidth="1"/>
    <col min="3" max="3" width="11.140625" style="42" bestFit="1" customWidth="1"/>
    <col min="4" max="4" width="17.28515625" style="42" bestFit="1" customWidth="1"/>
    <col min="5" max="5" width="16.28515625" style="42" bestFit="1" customWidth="1"/>
    <col min="6" max="6" width="21.140625" style="42" bestFit="1" customWidth="1"/>
    <col min="7" max="7" width="13.28515625" style="42" bestFit="1" customWidth="1"/>
    <col min="8" max="8" width="14.7109375" style="42" bestFit="1" customWidth="1"/>
    <col min="9" max="9" width="11.85546875" style="36" bestFit="1" customWidth="1"/>
    <col min="10" max="16384" width="9.140625" style="36"/>
  </cols>
  <sheetData>
    <row r="1" spans="1:10" ht="15" x14ac:dyDescent="0.25">
      <c r="A1" s="1" t="s">
        <v>26</v>
      </c>
      <c r="B1" s="36"/>
      <c r="C1" s="36"/>
      <c r="D1" s="36"/>
      <c r="E1" s="36"/>
      <c r="F1" s="37"/>
      <c r="G1" s="36"/>
      <c r="H1" s="36"/>
    </row>
    <row r="2" spans="1:10" x14ac:dyDescent="0.2">
      <c r="B2" s="36"/>
      <c r="C2" s="36"/>
      <c r="D2" s="36"/>
      <c r="E2" s="36"/>
      <c r="F2" s="36"/>
      <c r="G2" s="36"/>
      <c r="H2" s="36"/>
    </row>
    <row r="3" spans="1:10" s="41" customFormat="1" ht="15" x14ac:dyDescent="0.25">
      <c r="A3" s="38" t="s">
        <v>0</v>
      </c>
      <c r="B3" s="39" t="s">
        <v>22</v>
      </c>
      <c r="C3" s="39" t="s">
        <v>14</v>
      </c>
      <c r="D3" s="39" t="s">
        <v>15</v>
      </c>
      <c r="E3" s="39" t="s">
        <v>16</v>
      </c>
      <c r="F3" s="39" t="s">
        <v>17</v>
      </c>
      <c r="G3" s="39" t="s">
        <v>23</v>
      </c>
      <c r="H3" s="39" t="s">
        <v>24</v>
      </c>
      <c r="I3" s="40" t="s">
        <v>4</v>
      </c>
    </row>
    <row r="4" spans="1:10" x14ac:dyDescent="0.2">
      <c r="A4" s="30">
        <v>1991</v>
      </c>
    </row>
    <row r="5" spans="1:10" x14ac:dyDescent="0.2">
      <c r="A5" s="30">
        <v>1992</v>
      </c>
    </row>
    <row r="6" spans="1:10" x14ac:dyDescent="0.2">
      <c r="A6" s="30">
        <v>1993</v>
      </c>
      <c r="B6" s="42">
        <v>6.0579999999999998</v>
      </c>
      <c r="I6" s="44"/>
      <c r="J6" s="49"/>
    </row>
    <row r="7" spans="1:10" x14ac:dyDescent="0.2">
      <c r="A7" s="30">
        <v>1994</v>
      </c>
      <c r="B7" s="42">
        <v>6.35</v>
      </c>
      <c r="I7" s="44">
        <f t="shared" ref="I7:I31" si="0">+B7/B6-1</f>
        <v>4.8200726312314313E-2</v>
      </c>
    </row>
    <row r="8" spans="1:10" x14ac:dyDescent="0.2">
      <c r="A8" s="30">
        <v>1995</v>
      </c>
      <c r="B8" s="42">
        <v>7</v>
      </c>
      <c r="I8" s="44">
        <f t="shared" si="0"/>
        <v>0.10236220472440949</v>
      </c>
    </row>
    <row r="9" spans="1:10" x14ac:dyDescent="0.2">
      <c r="A9" s="30">
        <v>1996</v>
      </c>
      <c r="B9" s="42">
        <v>6.75</v>
      </c>
      <c r="I9" s="44">
        <f t="shared" si="0"/>
        <v>-3.5714285714285698E-2</v>
      </c>
    </row>
    <row r="10" spans="1:10" x14ac:dyDescent="0.2">
      <c r="A10" s="30">
        <v>1997</v>
      </c>
      <c r="B10" s="42">
        <v>6.6</v>
      </c>
      <c r="I10" s="44">
        <f t="shared" si="0"/>
        <v>-2.2222222222222254E-2</v>
      </c>
    </row>
    <row r="11" spans="1:10" x14ac:dyDescent="0.2">
      <c r="A11" s="30">
        <v>1998</v>
      </c>
      <c r="B11" s="42">
        <v>6.6</v>
      </c>
      <c r="I11" s="44">
        <f t="shared" si="0"/>
        <v>0</v>
      </c>
    </row>
    <row r="12" spans="1:10" x14ac:dyDescent="0.2">
      <c r="A12" s="30">
        <v>1999</v>
      </c>
      <c r="B12" s="42">
        <v>6.95</v>
      </c>
      <c r="I12" s="44">
        <f t="shared" si="0"/>
        <v>5.3030303030303205E-2</v>
      </c>
    </row>
    <row r="13" spans="1:10" x14ac:dyDescent="0.2">
      <c r="A13" s="30">
        <v>2000</v>
      </c>
      <c r="B13" s="42">
        <v>6.5</v>
      </c>
      <c r="I13" s="44">
        <f t="shared" si="0"/>
        <v>-6.4748201438848962E-2</v>
      </c>
    </row>
    <row r="14" spans="1:10" x14ac:dyDescent="0.2">
      <c r="A14" s="30">
        <v>2001</v>
      </c>
      <c r="B14" s="42">
        <v>6.45</v>
      </c>
      <c r="I14" s="44">
        <f t="shared" si="0"/>
        <v>-7.692307692307665E-3</v>
      </c>
    </row>
    <row r="15" spans="1:10" x14ac:dyDescent="0.2">
      <c r="A15" s="30">
        <v>2002</v>
      </c>
      <c r="B15" s="42">
        <v>6.6</v>
      </c>
      <c r="I15" s="44">
        <f t="shared" si="0"/>
        <v>2.3255813953488191E-2</v>
      </c>
    </row>
    <row r="16" spans="1:10" x14ac:dyDescent="0.2">
      <c r="A16" s="30">
        <v>2003</v>
      </c>
      <c r="B16" s="42">
        <v>6.6</v>
      </c>
      <c r="I16" s="44">
        <f t="shared" si="0"/>
        <v>0</v>
      </c>
    </row>
    <row r="17" spans="1:13" x14ac:dyDescent="0.2">
      <c r="A17" s="30">
        <v>2004</v>
      </c>
      <c r="B17" s="42">
        <v>6.8</v>
      </c>
      <c r="I17" s="44">
        <f t="shared" si="0"/>
        <v>3.0303030303030276E-2</v>
      </c>
    </row>
    <row r="18" spans="1:13" x14ac:dyDescent="0.2">
      <c r="A18" s="30">
        <v>2005</v>
      </c>
      <c r="B18" s="42">
        <v>6.35</v>
      </c>
      <c r="I18" s="44">
        <f t="shared" si="0"/>
        <v>-6.6176470588235281E-2</v>
      </c>
    </row>
    <row r="19" spans="1:13" x14ac:dyDescent="0.2">
      <c r="A19" s="30">
        <v>2006</v>
      </c>
      <c r="B19" s="42">
        <v>6.3</v>
      </c>
      <c r="I19" s="44">
        <f t="shared" si="0"/>
        <v>-7.8740157480314821E-3</v>
      </c>
    </row>
    <row r="20" spans="1:13" x14ac:dyDescent="0.2">
      <c r="A20" s="30">
        <v>2007</v>
      </c>
      <c r="B20" s="42">
        <v>6.35</v>
      </c>
      <c r="I20" s="44">
        <f t="shared" si="0"/>
        <v>7.9365079365079083E-3</v>
      </c>
    </row>
    <row r="21" spans="1:13" x14ac:dyDescent="0.2">
      <c r="A21" s="30">
        <v>2008</v>
      </c>
      <c r="B21" s="42">
        <v>6</v>
      </c>
      <c r="I21" s="44">
        <f t="shared" si="0"/>
        <v>-5.5118110236220375E-2</v>
      </c>
    </row>
    <row r="22" spans="1:13" x14ac:dyDescent="0.2">
      <c r="A22" s="30">
        <v>2009</v>
      </c>
      <c r="B22" s="42">
        <v>5.95</v>
      </c>
      <c r="I22" s="44">
        <f t="shared" si="0"/>
        <v>-8.3333333333333037E-3</v>
      </c>
    </row>
    <row r="23" spans="1:13" x14ac:dyDescent="0.2">
      <c r="A23" s="30">
        <v>2010</v>
      </c>
      <c r="B23" s="42">
        <v>5.7</v>
      </c>
      <c r="I23" s="44">
        <f t="shared" si="0"/>
        <v>-4.2016806722689037E-2</v>
      </c>
    </row>
    <row r="24" spans="1:13" x14ac:dyDescent="0.2">
      <c r="A24" s="30">
        <v>2011</v>
      </c>
      <c r="B24" s="42">
        <v>5.75</v>
      </c>
      <c r="I24" s="44">
        <f t="shared" si="0"/>
        <v>8.7719298245614308E-3</v>
      </c>
    </row>
    <row r="25" spans="1:13" x14ac:dyDescent="0.2">
      <c r="A25" s="34">
        <v>2012</v>
      </c>
      <c r="B25" s="42">
        <v>5.6</v>
      </c>
      <c r="I25" s="44">
        <f t="shared" si="0"/>
        <v>-2.6086956521739202E-2</v>
      </c>
    </row>
    <row r="26" spans="1:13" x14ac:dyDescent="0.2">
      <c r="A26" s="34">
        <v>2013</v>
      </c>
      <c r="B26" s="42">
        <v>5.5</v>
      </c>
      <c r="I26" s="44">
        <f t="shared" si="0"/>
        <v>-1.7857142857142794E-2</v>
      </c>
    </row>
    <row r="27" spans="1:13" x14ac:dyDescent="0.2">
      <c r="A27" s="34">
        <v>2014</v>
      </c>
      <c r="B27" s="42">
        <v>5.5</v>
      </c>
      <c r="I27" s="44">
        <f t="shared" si="0"/>
        <v>0</v>
      </c>
    </row>
    <row r="28" spans="1:13" x14ac:dyDescent="0.2">
      <c r="A28" s="34">
        <v>2015</v>
      </c>
      <c r="B28" s="42">
        <v>5.55</v>
      </c>
      <c r="I28" s="44">
        <f t="shared" si="0"/>
        <v>9.0909090909090384E-3</v>
      </c>
    </row>
    <row r="29" spans="1:13" x14ac:dyDescent="0.2">
      <c r="A29" s="34">
        <v>2016</v>
      </c>
      <c r="B29" s="42">
        <v>5.65</v>
      </c>
      <c r="I29" s="44">
        <f t="shared" si="0"/>
        <v>1.8018018018018056E-2</v>
      </c>
    </row>
    <row r="30" spans="1:13" x14ac:dyDescent="0.2">
      <c r="A30" s="34">
        <v>2017</v>
      </c>
      <c r="B30" s="42">
        <v>5.7</v>
      </c>
      <c r="I30" s="44">
        <f t="shared" si="0"/>
        <v>8.8495575221239076E-3</v>
      </c>
    </row>
    <row r="31" spans="1:13" x14ac:dyDescent="0.2">
      <c r="A31" s="35">
        <v>2018</v>
      </c>
      <c r="B31" s="45">
        <v>6</v>
      </c>
      <c r="C31" s="45"/>
      <c r="D31" s="45"/>
      <c r="E31" s="45"/>
      <c r="F31" s="45"/>
      <c r="G31" s="45"/>
      <c r="H31" s="45"/>
      <c r="I31" s="46">
        <f t="shared" si="0"/>
        <v>5.2631578947368363E-2</v>
      </c>
    </row>
    <row r="32" spans="1:13" x14ac:dyDescent="0.2">
      <c r="A32" s="30">
        <v>2019</v>
      </c>
      <c r="C32" s="42">
        <v>5.95</v>
      </c>
      <c r="D32" s="42">
        <v>0</v>
      </c>
      <c r="E32" s="42">
        <v>0</v>
      </c>
      <c r="F32" s="42">
        <v>0</v>
      </c>
      <c r="G32" s="42">
        <v>0</v>
      </c>
      <c r="H32" s="42">
        <f t="shared" ref="H32:H63" si="1">+SUM(C32:G32)</f>
        <v>5.95</v>
      </c>
      <c r="I32" s="44">
        <f>+H32/B31-1</f>
        <v>-8.3333333333333037E-3</v>
      </c>
      <c r="K32" s="43"/>
      <c r="L32" s="43"/>
      <c r="M32" s="43"/>
    </row>
    <row r="33" spans="1:13" x14ac:dyDescent="0.2">
      <c r="A33" s="30">
        <v>2020</v>
      </c>
      <c r="C33" s="59">
        <v>6</v>
      </c>
      <c r="D33" s="42">
        <v>0</v>
      </c>
      <c r="E33" s="42">
        <v>-0.1</v>
      </c>
      <c r="F33" s="42">
        <v>0.1</v>
      </c>
      <c r="G33" s="42">
        <v>0</v>
      </c>
      <c r="H33" s="42">
        <f t="shared" si="1"/>
        <v>6</v>
      </c>
      <c r="I33" s="44">
        <f t="shared" ref="I33:I63" si="2">+H33/H32-1</f>
        <v>8.4033613445377853E-3</v>
      </c>
      <c r="K33" s="43"/>
      <c r="L33" s="43"/>
      <c r="M33" s="43"/>
    </row>
    <row r="34" spans="1:13" x14ac:dyDescent="0.2">
      <c r="A34" s="30">
        <v>2021</v>
      </c>
      <c r="C34" s="42">
        <v>6</v>
      </c>
      <c r="D34" s="42">
        <v>0</v>
      </c>
      <c r="E34" s="42">
        <v>-0.1</v>
      </c>
      <c r="F34" s="42">
        <v>0</v>
      </c>
      <c r="G34" s="42">
        <v>0</v>
      </c>
      <c r="H34" s="42">
        <f t="shared" si="1"/>
        <v>5.9</v>
      </c>
      <c r="I34" s="44">
        <f t="shared" si="2"/>
        <v>-1.6666666666666607E-2</v>
      </c>
      <c r="K34" s="43"/>
      <c r="L34" s="43"/>
      <c r="M34" s="43"/>
    </row>
    <row r="35" spans="1:13" x14ac:dyDescent="0.2">
      <c r="A35" s="30">
        <v>2022</v>
      </c>
      <c r="C35" s="42">
        <v>5.9</v>
      </c>
      <c r="D35" s="42">
        <v>0</v>
      </c>
      <c r="E35" s="42">
        <v>-0.1</v>
      </c>
      <c r="F35" s="42">
        <v>0.1</v>
      </c>
      <c r="G35" s="42">
        <v>0</v>
      </c>
      <c r="H35" s="42">
        <f t="shared" si="1"/>
        <v>5.9</v>
      </c>
      <c r="I35" s="44">
        <f t="shared" si="2"/>
        <v>0</v>
      </c>
      <c r="K35" s="43"/>
      <c r="L35" s="43"/>
      <c r="M35" s="43"/>
    </row>
    <row r="36" spans="1:13" x14ac:dyDescent="0.2">
      <c r="A36" s="30">
        <v>2023</v>
      </c>
      <c r="C36" s="42">
        <v>5.9</v>
      </c>
      <c r="D36" s="42">
        <v>0</v>
      </c>
      <c r="E36" s="42">
        <v>-0.1</v>
      </c>
      <c r="F36" s="42">
        <v>0</v>
      </c>
      <c r="G36" s="42">
        <v>0</v>
      </c>
      <c r="H36" s="42">
        <f t="shared" si="1"/>
        <v>5.8000000000000007</v>
      </c>
      <c r="I36" s="44">
        <f t="shared" si="2"/>
        <v>-1.6949152542372836E-2</v>
      </c>
      <c r="K36" s="43"/>
      <c r="L36" s="43"/>
      <c r="M36" s="43"/>
    </row>
    <row r="37" spans="1:13" x14ac:dyDescent="0.2">
      <c r="A37" s="30">
        <v>2024</v>
      </c>
      <c r="C37" s="42">
        <v>5.9</v>
      </c>
      <c r="D37" s="42">
        <v>0</v>
      </c>
      <c r="E37" s="42">
        <v>-0.1</v>
      </c>
      <c r="F37" s="42">
        <v>0</v>
      </c>
      <c r="G37" s="42">
        <v>0</v>
      </c>
      <c r="H37" s="42">
        <f t="shared" si="1"/>
        <v>5.8000000000000007</v>
      </c>
      <c r="I37" s="44">
        <f t="shared" si="2"/>
        <v>0</v>
      </c>
      <c r="K37" s="43"/>
      <c r="L37" s="43"/>
      <c r="M37" s="43"/>
    </row>
    <row r="38" spans="1:13" x14ac:dyDescent="0.2">
      <c r="A38" s="30">
        <v>2025</v>
      </c>
      <c r="C38" s="42">
        <v>6</v>
      </c>
      <c r="D38" s="42">
        <v>-0.1</v>
      </c>
      <c r="E38" s="42">
        <v>-0.2</v>
      </c>
      <c r="F38" s="42">
        <v>0.1</v>
      </c>
      <c r="G38" s="42">
        <v>0</v>
      </c>
      <c r="H38" s="42">
        <f t="shared" si="1"/>
        <v>5.8</v>
      </c>
      <c r="I38" s="44">
        <f t="shared" si="2"/>
        <v>0</v>
      </c>
      <c r="K38" s="43"/>
      <c r="L38" s="43"/>
      <c r="M38" s="43"/>
    </row>
    <row r="39" spans="1:13" x14ac:dyDescent="0.2">
      <c r="A39" s="30">
        <v>2026</v>
      </c>
      <c r="C39" s="42">
        <v>6</v>
      </c>
      <c r="D39" s="42">
        <v>-0.1</v>
      </c>
      <c r="E39" s="42">
        <v>-0.2</v>
      </c>
      <c r="F39" s="42">
        <v>0.1</v>
      </c>
      <c r="G39" s="42">
        <v>0</v>
      </c>
      <c r="H39" s="42">
        <f t="shared" si="1"/>
        <v>5.8</v>
      </c>
      <c r="I39" s="44">
        <f t="shared" si="2"/>
        <v>0</v>
      </c>
      <c r="K39" s="43"/>
      <c r="L39" s="43"/>
      <c r="M39" s="43"/>
    </row>
    <row r="40" spans="1:13" x14ac:dyDescent="0.2">
      <c r="A40" s="30">
        <v>2027</v>
      </c>
      <c r="C40" s="42">
        <v>6</v>
      </c>
      <c r="D40" s="42">
        <v>-0.1</v>
      </c>
      <c r="E40" s="42">
        <v>-0.2</v>
      </c>
      <c r="F40" s="42">
        <v>0</v>
      </c>
      <c r="G40" s="42">
        <v>0</v>
      </c>
      <c r="H40" s="42">
        <f t="shared" si="1"/>
        <v>5.7</v>
      </c>
      <c r="I40" s="44">
        <f t="shared" si="2"/>
        <v>-1.7241379310344751E-2</v>
      </c>
      <c r="K40" s="43"/>
      <c r="L40" s="43"/>
      <c r="M40" s="43"/>
    </row>
    <row r="41" spans="1:13" x14ac:dyDescent="0.2">
      <c r="A41" s="30">
        <v>2028</v>
      </c>
      <c r="C41" s="42">
        <v>6</v>
      </c>
      <c r="D41" s="42">
        <v>-0.1</v>
      </c>
      <c r="E41" s="42">
        <v>-0.2</v>
      </c>
      <c r="F41" s="42">
        <v>0</v>
      </c>
      <c r="G41" s="42">
        <v>0</v>
      </c>
      <c r="H41" s="42">
        <f t="shared" si="1"/>
        <v>5.7</v>
      </c>
      <c r="I41" s="44">
        <f t="shared" si="2"/>
        <v>0</v>
      </c>
      <c r="K41" s="43"/>
      <c r="L41" s="43"/>
      <c r="M41" s="43"/>
    </row>
    <row r="42" spans="1:13" x14ac:dyDescent="0.2">
      <c r="A42" s="30">
        <v>2029</v>
      </c>
      <c r="C42" s="42">
        <v>6</v>
      </c>
      <c r="D42" s="42">
        <v>-0.1</v>
      </c>
      <c r="E42" s="42">
        <v>-0.2</v>
      </c>
      <c r="F42" s="42">
        <v>0</v>
      </c>
      <c r="G42" s="42">
        <v>0</v>
      </c>
      <c r="H42" s="42">
        <f t="shared" si="1"/>
        <v>5.7</v>
      </c>
      <c r="I42" s="44">
        <f t="shared" si="2"/>
        <v>0</v>
      </c>
      <c r="K42" s="43"/>
      <c r="L42" s="43"/>
      <c r="M42" s="43"/>
    </row>
    <row r="43" spans="1:13" x14ac:dyDescent="0.2">
      <c r="A43" s="30">
        <v>2030</v>
      </c>
      <c r="C43" s="42">
        <v>6</v>
      </c>
      <c r="D43" s="42">
        <v>-0.1</v>
      </c>
      <c r="E43" s="42">
        <v>-0.3</v>
      </c>
      <c r="F43" s="42">
        <v>0.1</v>
      </c>
      <c r="G43" s="42">
        <v>0</v>
      </c>
      <c r="H43" s="42">
        <f t="shared" si="1"/>
        <v>5.7</v>
      </c>
      <c r="I43" s="44">
        <f t="shared" si="2"/>
        <v>0</v>
      </c>
      <c r="K43" s="43"/>
      <c r="L43" s="43"/>
      <c r="M43" s="43"/>
    </row>
    <row r="44" spans="1:13" x14ac:dyDescent="0.2">
      <c r="A44" s="30">
        <v>2031</v>
      </c>
      <c r="C44" s="42">
        <v>6</v>
      </c>
      <c r="D44" s="42">
        <v>-0.1</v>
      </c>
      <c r="E44" s="42">
        <v>-0.3</v>
      </c>
      <c r="F44" s="42">
        <v>0.1</v>
      </c>
      <c r="G44" s="42">
        <v>0</v>
      </c>
      <c r="H44" s="42">
        <f t="shared" si="1"/>
        <v>5.7</v>
      </c>
      <c r="I44" s="44">
        <f t="shared" si="2"/>
        <v>0</v>
      </c>
      <c r="K44" s="43"/>
      <c r="L44" s="43"/>
      <c r="M44" s="43"/>
    </row>
    <row r="45" spans="1:13" x14ac:dyDescent="0.2">
      <c r="A45" s="30">
        <v>2032</v>
      </c>
      <c r="C45" s="42">
        <v>6.1</v>
      </c>
      <c r="D45" s="42">
        <v>-0.2</v>
      </c>
      <c r="E45" s="42">
        <v>-0.3</v>
      </c>
      <c r="F45" s="42">
        <v>0.1</v>
      </c>
      <c r="G45" s="42">
        <v>0</v>
      </c>
      <c r="H45" s="42">
        <f t="shared" si="1"/>
        <v>5.6999999999999993</v>
      </c>
      <c r="I45" s="44">
        <f t="shared" si="2"/>
        <v>0</v>
      </c>
      <c r="K45" s="43"/>
      <c r="L45" s="43"/>
      <c r="M45" s="43"/>
    </row>
    <row r="46" spans="1:13" x14ac:dyDescent="0.2">
      <c r="A46" s="30">
        <v>2033</v>
      </c>
      <c r="C46" s="42">
        <v>6.1</v>
      </c>
      <c r="D46" s="42">
        <v>-0.2</v>
      </c>
      <c r="E46" s="42">
        <v>-0.3</v>
      </c>
      <c r="F46" s="42">
        <v>0.1</v>
      </c>
      <c r="G46" s="42">
        <v>0</v>
      </c>
      <c r="H46" s="42">
        <f t="shared" si="1"/>
        <v>5.6999999999999993</v>
      </c>
      <c r="I46" s="44">
        <f t="shared" si="2"/>
        <v>0</v>
      </c>
      <c r="K46" s="43"/>
      <c r="L46" s="43"/>
      <c r="M46" s="43"/>
    </row>
    <row r="47" spans="1:13" x14ac:dyDescent="0.2">
      <c r="A47" s="30">
        <v>2034</v>
      </c>
      <c r="C47" s="42">
        <v>6.1</v>
      </c>
      <c r="D47" s="42">
        <v>-0.2</v>
      </c>
      <c r="E47" s="42">
        <v>-0.3</v>
      </c>
      <c r="F47" s="42">
        <v>0.1</v>
      </c>
      <c r="G47" s="42">
        <v>0</v>
      </c>
      <c r="H47" s="42">
        <f t="shared" si="1"/>
        <v>5.6999999999999993</v>
      </c>
      <c r="I47" s="44">
        <f t="shared" si="2"/>
        <v>0</v>
      </c>
      <c r="K47" s="43"/>
      <c r="L47" s="43"/>
      <c r="M47" s="43"/>
    </row>
    <row r="48" spans="1:13" x14ac:dyDescent="0.2">
      <c r="A48" s="30">
        <v>2035</v>
      </c>
      <c r="C48" s="42">
        <v>6.1</v>
      </c>
      <c r="D48" s="42">
        <v>-0.2</v>
      </c>
      <c r="E48" s="42">
        <v>-0.3</v>
      </c>
      <c r="F48" s="42">
        <v>0.2</v>
      </c>
      <c r="G48" s="42">
        <v>0</v>
      </c>
      <c r="H48" s="42">
        <f t="shared" si="1"/>
        <v>5.8</v>
      </c>
      <c r="I48" s="44">
        <f t="shared" si="2"/>
        <v>1.7543859649122862E-2</v>
      </c>
      <c r="K48" s="43"/>
      <c r="L48" s="43"/>
      <c r="M48" s="43"/>
    </row>
    <row r="49" spans="1:13" x14ac:dyDescent="0.2">
      <c r="A49" s="30">
        <v>2036</v>
      </c>
      <c r="C49" s="42">
        <v>6.2</v>
      </c>
      <c r="D49" s="42">
        <v>-0.3</v>
      </c>
      <c r="E49" s="42">
        <v>-0.3</v>
      </c>
      <c r="F49" s="42">
        <v>0.2</v>
      </c>
      <c r="G49" s="42">
        <v>0</v>
      </c>
      <c r="H49" s="42">
        <f t="shared" si="1"/>
        <v>5.8000000000000007</v>
      </c>
      <c r="I49" s="44">
        <f t="shared" si="2"/>
        <v>0</v>
      </c>
      <c r="K49" s="43"/>
      <c r="L49" s="43"/>
      <c r="M49" s="43"/>
    </row>
    <row r="50" spans="1:13" x14ac:dyDescent="0.2">
      <c r="A50" s="30">
        <v>2037</v>
      </c>
      <c r="C50" s="42">
        <v>6.2</v>
      </c>
      <c r="D50" s="42">
        <v>-0.3</v>
      </c>
      <c r="E50" s="42">
        <v>-0.3</v>
      </c>
      <c r="F50" s="42">
        <v>0.2</v>
      </c>
      <c r="G50" s="42">
        <v>0</v>
      </c>
      <c r="H50" s="42">
        <f t="shared" si="1"/>
        <v>5.8000000000000007</v>
      </c>
      <c r="I50" s="44">
        <f t="shared" si="2"/>
        <v>0</v>
      </c>
      <c r="K50" s="43"/>
      <c r="L50" s="43"/>
      <c r="M50" s="43"/>
    </row>
    <row r="51" spans="1:13" x14ac:dyDescent="0.2">
      <c r="A51" s="30">
        <v>2038</v>
      </c>
      <c r="C51" s="42">
        <v>6.2</v>
      </c>
      <c r="D51" s="42">
        <v>-0.3</v>
      </c>
      <c r="E51" s="42">
        <v>-0.3</v>
      </c>
      <c r="F51" s="42">
        <v>0.3</v>
      </c>
      <c r="G51" s="42">
        <v>0</v>
      </c>
      <c r="H51" s="42">
        <f t="shared" si="1"/>
        <v>5.9</v>
      </c>
      <c r="I51" s="44">
        <f t="shared" si="2"/>
        <v>1.7241379310344751E-2</v>
      </c>
      <c r="K51" s="43"/>
      <c r="L51" s="43"/>
      <c r="M51" s="43"/>
    </row>
    <row r="52" spans="1:13" x14ac:dyDescent="0.2">
      <c r="A52" s="30">
        <v>2039</v>
      </c>
      <c r="C52" s="42">
        <v>6.2</v>
      </c>
      <c r="D52" s="42">
        <v>-0.3</v>
      </c>
      <c r="E52" s="42">
        <v>-0.3</v>
      </c>
      <c r="F52" s="42">
        <v>0.3</v>
      </c>
      <c r="G52" s="42">
        <v>0</v>
      </c>
      <c r="H52" s="42">
        <f t="shared" si="1"/>
        <v>5.9</v>
      </c>
      <c r="I52" s="44">
        <f t="shared" si="2"/>
        <v>0</v>
      </c>
      <c r="K52" s="43"/>
      <c r="L52" s="43"/>
      <c r="M52" s="43"/>
    </row>
    <row r="53" spans="1:13" x14ac:dyDescent="0.2">
      <c r="A53" s="30">
        <v>2040</v>
      </c>
      <c r="C53" s="42">
        <v>6.3</v>
      </c>
      <c r="D53" s="42">
        <v>-0.4</v>
      </c>
      <c r="E53" s="42">
        <v>-0.3</v>
      </c>
      <c r="F53" s="42">
        <v>0.3</v>
      </c>
      <c r="G53" s="42">
        <v>0</v>
      </c>
      <c r="H53" s="42">
        <f t="shared" si="1"/>
        <v>5.8999999999999995</v>
      </c>
      <c r="I53" s="44">
        <f t="shared" si="2"/>
        <v>0</v>
      </c>
      <c r="K53" s="43"/>
      <c r="L53" s="43"/>
      <c r="M53" s="43"/>
    </row>
    <row r="54" spans="1:13" x14ac:dyDescent="0.2">
      <c r="A54" s="30">
        <v>2041</v>
      </c>
      <c r="C54" s="42">
        <v>6.3</v>
      </c>
      <c r="D54" s="42">
        <v>-0.4</v>
      </c>
      <c r="E54" s="42">
        <v>-0.3</v>
      </c>
      <c r="F54" s="42">
        <v>0.3</v>
      </c>
      <c r="G54" s="42">
        <v>0</v>
      </c>
      <c r="H54" s="42">
        <f t="shared" si="1"/>
        <v>5.8999999999999995</v>
      </c>
      <c r="I54" s="44">
        <f t="shared" si="2"/>
        <v>0</v>
      </c>
      <c r="K54" s="43"/>
      <c r="L54" s="43"/>
      <c r="M54" s="43"/>
    </row>
    <row r="55" spans="1:13" x14ac:dyDescent="0.2">
      <c r="A55" s="30">
        <v>2042</v>
      </c>
      <c r="C55" s="42">
        <v>6.3</v>
      </c>
      <c r="D55" s="42">
        <v>-0.4</v>
      </c>
      <c r="E55" s="42">
        <v>-0.3</v>
      </c>
      <c r="F55" s="42">
        <v>0.4</v>
      </c>
      <c r="G55" s="42">
        <v>0</v>
      </c>
      <c r="H55" s="42">
        <f t="shared" si="1"/>
        <v>6</v>
      </c>
      <c r="I55" s="44">
        <f t="shared" si="2"/>
        <v>1.6949152542373058E-2</v>
      </c>
      <c r="K55" s="43"/>
      <c r="L55" s="43"/>
      <c r="M55" s="43"/>
    </row>
    <row r="56" spans="1:13" x14ac:dyDescent="0.2">
      <c r="A56" s="30">
        <v>2043</v>
      </c>
      <c r="C56" s="42">
        <v>6.3</v>
      </c>
      <c r="D56" s="42">
        <v>-0.4</v>
      </c>
      <c r="E56" s="42">
        <v>-0.3</v>
      </c>
      <c r="F56" s="42">
        <v>0.4</v>
      </c>
      <c r="G56" s="42">
        <v>0</v>
      </c>
      <c r="H56" s="42">
        <f t="shared" si="1"/>
        <v>6</v>
      </c>
      <c r="I56" s="44">
        <f t="shared" si="2"/>
        <v>0</v>
      </c>
      <c r="K56" s="43"/>
      <c r="L56" s="43"/>
      <c r="M56" s="43"/>
    </row>
    <row r="57" spans="1:13" x14ac:dyDescent="0.2">
      <c r="A57" s="30">
        <v>2044</v>
      </c>
      <c r="C57" s="42">
        <v>6.3</v>
      </c>
      <c r="D57" s="42">
        <v>-0.4</v>
      </c>
      <c r="E57" s="42">
        <v>-0.3</v>
      </c>
      <c r="F57" s="42">
        <v>0.5</v>
      </c>
      <c r="G57" s="42">
        <v>0</v>
      </c>
      <c r="H57" s="42">
        <f t="shared" si="1"/>
        <v>6.1</v>
      </c>
      <c r="I57" s="44">
        <f t="shared" si="2"/>
        <v>1.6666666666666607E-2</v>
      </c>
      <c r="K57" s="43"/>
      <c r="L57" s="43"/>
      <c r="M57" s="43"/>
    </row>
    <row r="58" spans="1:13" x14ac:dyDescent="0.2">
      <c r="A58" s="30">
        <v>2045</v>
      </c>
      <c r="C58" s="42">
        <v>6.4</v>
      </c>
      <c r="D58" s="42">
        <v>-0.4</v>
      </c>
      <c r="E58" s="42">
        <v>-0.4</v>
      </c>
      <c r="F58" s="42">
        <v>0.5</v>
      </c>
      <c r="G58" s="42">
        <v>0</v>
      </c>
      <c r="H58" s="42">
        <f t="shared" si="1"/>
        <v>6.1</v>
      </c>
      <c r="I58" s="44">
        <f t="shared" si="2"/>
        <v>0</v>
      </c>
      <c r="K58" s="43"/>
      <c r="L58" s="43"/>
      <c r="M58" s="43"/>
    </row>
    <row r="59" spans="1:13" x14ac:dyDescent="0.2">
      <c r="A59" s="30">
        <v>2046</v>
      </c>
      <c r="C59" s="42">
        <v>6.4</v>
      </c>
      <c r="D59" s="42">
        <v>-0.4</v>
      </c>
      <c r="E59" s="42">
        <v>-0.4</v>
      </c>
      <c r="F59" s="42">
        <v>0.6</v>
      </c>
      <c r="G59" s="42">
        <v>0</v>
      </c>
      <c r="H59" s="42">
        <f t="shared" si="1"/>
        <v>6.1999999999999993</v>
      </c>
      <c r="I59" s="44">
        <f t="shared" si="2"/>
        <v>1.6393442622950838E-2</v>
      </c>
      <c r="K59" s="43"/>
      <c r="L59" s="43"/>
      <c r="M59" s="43"/>
    </row>
    <row r="60" spans="1:13" x14ac:dyDescent="0.2">
      <c r="A60" s="30">
        <v>2047</v>
      </c>
      <c r="C60" s="42">
        <v>6.4</v>
      </c>
      <c r="D60" s="42">
        <v>-0.4</v>
      </c>
      <c r="E60" s="42">
        <v>-0.4</v>
      </c>
      <c r="F60" s="42">
        <v>0.7</v>
      </c>
      <c r="G60" s="42">
        <v>0</v>
      </c>
      <c r="H60" s="42">
        <f t="shared" si="1"/>
        <v>6.3</v>
      </c>
      <c r="I60" s="44">
        <f t="shared" si="2"/>
        <v>1.6129032258064502E-2</v>
      </c>
      <c r="K60" s="43"/>
      <c r="L60" s="43"/>
      <c r="M60" s="43"/>
    </row>
    <row r="61" spans="1:13" x14ac:dyDescent="0.2">
      <c r="A61" s="30">
        <v>2048</v>
      </c>
      <c r="C61" s="42">
        <v>6.4</v>
      </c>
      <c r="D61" s="42">
        <v>-0.4</v>
      </c>
      <c r="E61" s="42">
        <v>-0.4</v>
      </c>
      <c r="F61" s="42">
        <v>0.7</v>
      </c>
      <c r="G61" s="42">
        <v>0</v>
      </c>
      <c r="H61" s="42">
        <f t="shared" si="1"/>
        <v>6.3</v>
      </c>
      <c r="I61" s="44">
        <f t="shared" si="2"/>
        <v>0</v>
      </c>
      <c r="K61" s="43"/>
      <c r="L61" s="43"/>
      <c r="M61" s="43"/>
    </row>
    <row r="62" spans="1:13" x14ac:dyDescent="0.2">
      <c r="A62" s="30">
        <v>2049</v>
      </c>
      <c r="C62" s="42">
        <v>6.4</v>
      </c>
      <c r="D62" s="42">
        <v>-0.4</v>
      </c>
      <c r="E62" s="42">
        <v>-0.4</v>
      </c>
      <c r="F62" s="42">
        <v>0.8</v>
      </c>
      <c r="G62" s="42">
        <v>0</v>
      </c>
      <c r="H62" s="42">
        <f t="shared" si="1"/>
        <v>6.3999999999999995</v>
      </c>
      <c r="I62" s="44">
        <f t="shared" si="2"/>
        <v>1.5873015873015817E-2</v>
      </c>
      <c r="K62" s="43"/>
      <c r="L62" s="43"/>
      <c r="M62" s="43"/>
    </row>
    <row r="63" spans="1:13" x14ac:dyDescent="0.2">
      <c r="A63" s="30">
        <v>2050</v>
      </c>
      <c r="C63" s="42">
        <v>6.5</v>
      </c>
      <c r="D63" s="42">
        <v>-0.5</v>
      </c>
      <c r="E63" s="42">
        <v>-0.4</v>
      </c>
      <c r="F63" s="42">
        <v>0.9</v>
      </c>
      <c r="G63" s="42">
        <v>0</v>
      </c>
      <c r="H63" s="42">
        <f t="shared" si="1"/>
        <v>6.5</v>
      </c>
      <c r="I63" s="44">
        <f t="shared" si="2"/>
        <v>1.5625E-2</v>
      </c>
      <c r="K63" s="43"/>
      <c r="L63" s="43"/>
      <c r="M63" s="43"/>
    </row>
  </sheetData>
  <pageMargins left="0.25" right="0.25" top="0.75" bottom="0.75" header="0.3" footer="0.3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58EE8-8863-4CE3-9012-4D7CE6DE3FE1}">
  <sheetPr>
    <tabColor theme="9" tint="0.59999389629810485"/>
  </sheetPr>
  <dimension ref="A1:F71"/>
  <sheetViews>
    <sheetView zoomScale="85" zoomScaleNormal="85" workbookViewId="0">
      <selection activeCell="C74" sqref="C74"/>
    </sheetView>
  </sheetViews>
  <sheetFormatPr defaultColWidth="12.42578125" defaultRowHeight="15" x14ac:dyDescent="0.25"/>
  <cols>
    <col min="1" max="1" width="12.42578125" style="21"/>
    <col min="2" max="2" width="11.140625" style="21" customWidth="1"/>
    <col min="3" max="16384" width="12.42578125" style="21"/>
  </cols>
  <sheetData>
    <row r="1" spans="1:6" x14ac:dyDescent="0.25">
      <c r="A1" s="20" t="s">
        <v>11</v>
      </c>
    </row>
    <row r="3" spans="1:6" ht="30" x14ac:dyDescent="0.25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3" t="s">
        <v>7</v>
      </c>
    </row>
    <row r="4" spans="1:6" x14ac:dyDescent="0.25">
      <c r="A4" s="12">
        <v>1983</v>
      </c>
      <c r="B4" s="24"/>
      <c r="C4" s="24"/>
      <c r="D4" s="24"/>
      <c r="E4" s="22"/>
      <c r="F4" s="22"/>
    </row>
    <row r="5" spans="1:6" x14ac:dyDescent="0.25">
      <c r="A5" s="12">
        <v>1984</v>
      </c>
      <c r="B5" s="24"/>
      <c r="C5" s="24"/>
      <c r="D5" s="24"/>
      <c r="E5" s="26"/>
      <c r="F5" s="22"/>
    </row>
    <row r="6" spans="1:6" x14ac:dyDescent="0.25">
      <c r="A6" s="12">
        <v>1985</v>
      </c>
      <c r="B6" s="27">
        <v>5.5</v>
      </c>
      <c r="C6" s="27"/>
      <c r="D6" s="27"/>
      <c r="E6" s="26"/>
      <c r="F6" s="22"/>
    </row>
    <row r="7" spans="1:6" x14ac:dyDescent="0.25">
      <c r="A7" s="12">
        <v>1986</v>
      </c>
      <c r="B7" s="27">
        <v>5.7</v>
      </c>
      <c r="C7" s="27"/>
      <c r="D7" s="27"/>
      <c r="E7" s="26">
        <f>B7/B6-1</f>
        <v>3.6363636363636376E-2</v>
      </c>
      <c r="F7" s="22"/>
    </row>
    <row r="8" spans="1:6" x14ac:dyDescent="0.25">
      <c r="A8" s="12">
        <v>1987</v>
      </c>
      <c r="B8" s="27">
        <v>5.8</v>
      </c>
      <c r="C8" s="27"/>
      <c r="D8" s="27"/>
      <c r="E8" s="26">
        <f t="shared" ref="E8:E40" si="0">B8/B7-1</f>
        <v>1.754385964912264E-2</v>
      </c>
      <c r="F8" s="22"/>
    </row>
    <row r="9" spans="1:6" x14ac:dyDescent="0.25">
      <c r="A9" s="12">
        <v>1988</v>
      </c>
      <c r="B9" s="27">
        <v>8.5</v>
      </c>
      <c r="C9" s="27"/>
      <c r="D9" s="27"/>
      <c r="E9" s="26">
        <f t="shared" si="0"/>
        <v>0.4655172413793105</v>
      </c>
      <c r="F9" s="22"/>
    </row>
    <row r="10" spans="1:6" x14ac:dyDescent="0.25">
      <c r="A10" s="12">
        <v>1989</v>
      </c>
      <c r="B10" s="27">
        <v>11.9</v>
      </c>
      <c r="C10" s="27"/>
      <c r="D10" s="27"/>
      <c r="E10" s="26">
        <f t="shared" si="0"/>
        <v>0.40000000000000013</v>
      </c>
      <c r="F10" s="22"/>
    </row>
    <row r="11" spans="1:6" x14ac:dyDescent="0.25">
      <c r="A11" s="12">
        <v>1990</v>
      </c>
      <c r="B11" s="27">
        <v>15.4</v>
      </c>
      <c r="C11" s="27"/>
      <c r="D11" s="27"/>
      <c r="E11" s="26">
        <f t="shared" si="0"/>
        <v>0.29411764705882359</v>
      </c>
      <c r="F11" s="22"/>
    </row>
    <row r="12" spans="1:6" x14ac:dyDescent="0.25">
      <c r="A12" s="12">
        <v>1991</v>
      </c>
      <c r="B12" s="27">
        <v>19.8</v>
      </c>
      <c r="C12" s="27"/>
      <c r="D12" s="27"/>
      <c r="E12" s="26">
        <f t="shared" si="0"/>
        <v>0.28571428571428581</v>
      </c>
      <c r="F12" s="22"/>
    </row>
    <row r="13" spans="1:6" x14ac:dyDescent="0.25">
      <c r="A13" s="12">
        <v>1992</v>
      </c>
      <c r="B13" s="27">
        <v>23.3</v>
      </c>
      <c r="C13" s="27"/>
      <c r="D13" s="27"/>
      <c r="E13" s="26">
        <f t="shared" si="0"/>
        <v>0.17676767676767668</v>
      </c>
      <c r="F13" s="22"/>
    </row>
    <row r="14" spans="1:6" x14ac:dyDescent="0.25">
      <c r="A14" s="12">
        <v>1993</v>
      </c>
      <c r="B14" s="27">
        <v>23.9</v>
      </c>
      <c r="C14" s="27"/>
      <c r="D14" s="27"/>
      <c r="E14" s="26">
        <f t="shared" si="0"/>
        <v>2.5751072961373245E-2</v>
      </c>
      <c r="F14" s="22"/>
    </row>
    <row r="15" spans="1:6" x14ac:dyDescent="0.25">
      <c r="A15" s="12">
        <v>1994</v>
      </c>
      <c r="B15" s="27">
        <v>25.8</v>
      </c>
      <c r="C15" s="27"/>
      <c r="D15" s="27"/>
      <c r="E15" s="26">
        <f t="shared" si="0"/>
        <v>7.9497907949790836E-2</v>
      </c>
      <c r="F15" s="22"/>
    </row>
    <row r="16" spans="1:6" x14ac:dyDescent="0.25">
      <c r="A16" s="12">
        <v>1995</v>
      </c>
      <c r="B16" s="27">
        <v>26.1</v>
      </c>
      <c r="C16" s="27"/>
      <c r="D16" s="27"/>
      <c r="E16" s="26">
        <f t="shared" si="0"/>
        <v>1.1627906976744207E-2</v>
      </c>
      <c r="F16" s="22"/>
    </row>
    <row r="17" spans="1:6" x14ac:dyDescent="0.25">
      <c r="A17" s="12">
        <v>1996</v>
      </c>
      <c r="B17" s="27">
        <v>26.4</v>
      </c>
      <c r="C17" s="27"/>
      <c r="D17" s="27"/>
      <c r="E17" s="26">
        <f t="shared" si="0"/>
        <v>1.1494252873563093E-2</v>
      </c>
      <c r="F17" s="22"/>
    </row>
    <row r="18" spans="1:6" x14ac:dyDescent="0.25">
      <c r="A18" s="12">
        <v>1997</v>
      </c>
      <c r="B18" s="27">
        <v>26.1</v>
      </c>
      <c r="C18" s="27"/>
      <c r="D18" s="27"/>
      <c r="E18" s="26">
        <f t="shared" si="0"/>
        <v>-1.1363636363636243E-2</v>
      </c>
      <c r="F18" s="22"/>
    </row>
    <row r="19" spans="1:6" x14ac:dyDescent="0.25">
      <c r="A19" s="12">
        <v>1998</v>
      </c>
      <c r="B19" s="27">
        <v>26.1</v>
      </c>
      <c r="C19" s="27"/>
      <c r="D19" s="27"/>
      <c r="E19" s="26">
        <f t="shared" si="0"/>
        <v>0</v>
      </c>
    </row>
    <row r="20" spans="1:6" x14ac:dyDescent="0.25">
      <c r="A20" s="12">
        <v>1999</v>
      </c>
      <c r="B20" s="27">
        <v>26.6</v>
      </c>
      <c r="C20" s="27"/>
      <c r="D20" s="27"/>
      <c r="E20" s="26">
        <f t="shared" si="0"/>
        <v>1.9157088122605304E-2</v>
      </c>
    </row>
    <row r="21" spans="1:6" x14ac:dyDescent="0.25">
      <c r="A21" s="12">
        <v>2000</v>
      </c>
      <c r="B21" s="27">
        <v>27.1</v>
      </c>
      <c r="C21" s="27"/>
      <c r="D21" s="27"/>
      <c r="E21" s="26">
        <f t="shared" si="0"/>
        <v>1.8796992481203034E-2</v>
      </c>
    </row>
    <row r="22" spans="1:6" x14ac:dyDescent="0.25">
      <c r="A22" s="12">
        <v>2001</v>
      </c>
      <c r="B22" s="27">
        <v>26.9</v>
      </c>
      <c r="C22" s="27"/>
      <c r="D22" s="27"/>
      <c r="E22" s="26">
        <f t="shared" si="0"/>
        <v>-7.3800738007381295E-3</v>
      </c>
    </row>
    <row r="23" spans="1:6" x14ac:dyDescent="0.25">
      <c r="A23" s="12">
        <v>2002</v>
      </c>
      <c r="B23" s="27">
        <v>27</v>
      </c>
      <c r="C23" s="27"/>
      <c r="D23" s="27"/>
      <c r="E23" s="26">
        <f t="shared" si="0"/>
        <v>3.7174721189592308E-3</v>
      </c>
    </row>
    <row r="24" spans="1:6" x14ac:dyDescent="0.25">
      <c r="A24" s="12">
        <v>2003</v>
      </c>
      <c r="B24" s="27">
        <v>28.1</v>
      </c>
      <c r="C24" s="27"/>
      <c r="D24" s="27"/>
      <c r="E24" s="26">
        <f t="shared" si="0"/>
        <v>4.0740740740740744E-2</v>
      </c>
    </row>
    <row r="25" spans="1:6" x14ac:dyDescent="0.25">
      <c r="A25" s="12">
        <v>2004</v>
      </c>
      <c r="B25" s="27">
        <v>27.8</v>
      </c>
      <c r="C25" s="27"/>
      <c r="D25" s="27"/>
      <c r="E25" s="26">
        <f t="shared" si="0"/>
        <v>-1.067615658362997E-2</v>
      </c>
    </row>
    <row r="26" spans="1:6" x14ac:dyDescent="0.25">
      <c r="A26" s="12">
        <v>2005</v>
      </c>
      <c r="B26" s="27">
        <v>27.9</v>
      </c>
      <c r="C26" s="27"/>
      <c r="D26" s="27"/>
      <c r="E26" s="26">
        <f t="shared" si="0"/>
        <v>3.597122302158251E-3</v>
      </c>
    </row>
    <row r="27" spans="1:6" x14ac:dyDescent="0.25">
      <c r="A27" s="12">
        <v>2006</v>
      </c>
      <c r="B27" s="27">
        <v>28.7</v>
      </c>
      <c r="C27" s="27"/>
      <c r="D27" s="27"/>
      <c r="E27" s="26">
        <f t="shared" si="0"/>
        <v>2.8673835125448077E-2</v>
      </c>
    </row>
    <row r="28" spans="1:6" x14ac:dyDescent="0.25">
      <c r="A28" s="12">
        <v>2007</v>
      </c>
      <c r="B28" s="27">
        <v>30.7</v>
      </c>
      <c r="C28" s="27"/>
      <c r="D28" s="27"/>
      <c r="E28" s="26">
        <f t="shared" si="0"/>
        <v>6.9686411149825878E-2</v>
      </c>
    </row>
    <row r="29" spans="1:6" x14ac:dyDescent="0.25">
      <c r="A29" s="12">
        <v>2008</v>
      </c>
      <c r="B29" s="27">
        <v>29.1</v>
      </c>
      <c r="C29" s="27"/>
      <c r="D29" s="27"/>
      <c r="E29" s="26">
        <f t="shared" si="0"/>
        <v>-5.2117263843648121E-2</v>
      </c>
    </row>
    <row r="30" spans="1:6" x14ac:dyDescent="0.25">
      <c r="A30" s="12">
        <v>2009</v>
      </c>
      <c r="B30" s="27">
        <v>26.1</v>
      </c>
      <c r="C30" s="27"/>
      <c r="D30" s="27"/>
      <c r="E30" s="26">
        <f t="shared" si="0"/>
        <v>-0.10309278350515461</v>
      </c>
    </row>
    <row r="31" spans="1:6" x14ac:dyDescent="0.25">
      <c r="A31" s="12">
        <v>2010</v>
      </c>
      <c r="B31" s="27">
        <v>25</v>
      </c>
      <c r="C31" s="27"/>
      <c r="D31" s="27"/>
      <c r="E31" s="26">
        <f t="shared" si="0"/>
        <v>-4.2145593869731823E-2</v>
      </c>
    </row>
    <row r="32" spans="1:6" x14ac:dyDescent="0.25">
      <c r="A32" s="12">
        <v>2011</v>
      </c>
      <c r="B32" s="27">
        <v>24.8</v>
      </c>
      <c r="C32" s="27"/>
      <c r="D32" s="27"/>
      <c r="E32" s="26">
        <f t="shared" si="0"/>
        <v>-8.0000000000000071E-3</v>
      </c>
    </row>
    <row r="33" spans="1:6" x14ac:dyDescent="0.25">
      <c r="A33" s="15">
        <v>2012</v>
      </c>
      <c r="B33" s="27">
        <v>24.7</v>
      </c>
      <c r="C33" s="27"/>
      <c r="D33" s="27"/>
      <c r="E33" s="26">
        <f t="shared" si="0"/>
        <v>-4.0322580645162365E-3</v>
      </c>
    </row>
    <row r="34" spans="1:6" x14ac:dyDescent="0.25">
      <c r="A34" s="15">
        <v>2013</v>
      </c>
      <c r="B34" s="27">
        <v>25.6</v>
      </c>
      <c r="C34" s="27"/>
      <c r="D34" s="27"/>
      <c r="E34" s="26">
        <f t="shared" si="0"/>
        <v>3.6437246963562764E-2</v>
      </c>
    </row>
    <row r="35" spans="1:6" x14ac:dyDescent="0.25">
      <c r="A35" s="15">
        <v>2014</v>
      </c>
      <c r="B35" s="27">
        <v>26.5</v>
      </c>
      <c r="C35" s="27"/>
      <c r="D35" s="27"/>
      <c r="E35" s="26">
        <f t="shared" si="0"/>
        <v>3.515625E-2</v>
      </c>
      <c r="F35" s="22"/>
    </row>
    <row r="36" spans="1:6" x14ac:dyDescent="0.25">
      <c r="A36" s="15">
        <v>2015</v>
      </c>
      <c r="B36" s="27">
        <v>25.8</v>
      </c>
      <c r="C36" s="27"/>
      <c r="D36" s="27"/>
      <c r="E36" s="26">
        <f t="shared" si="0"/>
        <v>-2.6415094339622636E-2</v>
      </c>
      <c r="F36" s="22"/>
    </row>
    <row r="37" spans="1:6" x14ac:dyDescent="0.25">
      <c r="A37" s="15">
        <v>2016</v>
      </c>
      <c r="B37" s="27">
        <v>30</v>
      </c>
      <c r="C37" s="27"/>
      <c r="D37" s="27"/>
      <c r="E37" s="26">
        <f t="shared" si="0"/>
        <v>0.16279069767441867</v>
      </c>
      <c r="F37" s="22"/>
    </row>
    <row r="38" spans="1:6" x14ac:dyDescent="0.25">
      <c r="A38" s="15">
        <v>2017</v>
      </c>
      <c r="B38" s="27">
        <v>29.9</v>
      </c>
      <c r="C38" s="27"/>
      <c r="D38" s="27"/>
      <c r="E38" s="26">
        <f t="shared" si="0"/>
        <v>-3.3333333333334103E-3</v>
      </c>
      <c r="F38" s="22"/>
    </row>
    <row r="39" spans="1:6" x14ac:dyDescent="0.25">
      <c r="A39" s="15">
        <v>2018</v>
      </c>
      <c r="B39" s="27">
        <v>29.3</v>
      </c>
      <c r="C39" s="27"/>
      <c r="D39" s="27"/>
      <c r="E39" s="26">
        <f t="shared" si="0"/>
        <v>-2.0066889632106899E-2</v>
      </c>
      <c r="F39" s="22"/>
    </row>
    <row r="40" spans="1:6" x14ac:dyDescent="0.25">
      <c r="A40" s="12">
        <v>2019</v>
      </c>
      <c r="B40" s="27">
        <v>32.975321999999998</v>
      </c>
      <c r="C40" s="27">
        <v>32.975321999999998</v>
      </c>
      <c r="D40" s="27">
        <v>32.975321999999998</v>
      </c>
      <c r="E40" s="26">
        <f t="shared" si="0"/>
        <v>0.12543761092150163</v>
      </c>
      <c r="F40" s="26"/>
    </row>
    <row r="41" spans="1:6" x14ac:dyDescent="0.25">
      <c r="A41" s="12">
        <v>2020</v>
      </c>
      <c r="B41" s="27"/>
      <c r="C41" s="27">
        <v>36.799999999999997</v>
      </c>
      <c r="D41" s="27">
        <v>31.9</v>
      </c>
      <c r="E41" s="22"/>
      <c r="F41" s="26">
        <f>D41/D40-1</f>
        <v>-3.2609901428710786E-2</v>
      </c>
    </row>
    <row r="42" spans="1:6" x14ac:dyDescent="0.25">
      <c r="A42" s="12">
        <v>2021</v>
      </c>
      <c r="B42" s="27"/>
      <c r="C42" s="27">
        <v>37.5</v>
      </c>
      <c r="D42" s="27">
        <v>37.5</v>
      </c>
      <c r="E42" s="22"/>
      <c r="F42" s="26">
        <f t="shared" ref="F42:F71" si="1">D42/D41-1</f>
        <v>0.17554858934169282</v>
      </c>
    </row>
    <row r="43" spans="1:6" x14ac:dyDescent="0.25">
      <c r="A43" s="12">
        <v>2022</v>
      </c>
      <c r="B43" s="27"/>
      <c r="C43" s="27">
        <v>37.4</v>
      </c>
      <c r="D43" s="27">
        <v>37.4</v>
      </c>
      <c r="E43" s="22"/>
      <c r="F43" s="26">
        <f t="shared" si="1"/>
        <v>-2.666666666666706E-3</v>
      </c>
    </row>
    <row r="44" spans="1:6" x14ac:dyDescent="0.25">
      <c r="A44" s="12">
        <v>2023</v>
      </c>
      <c r="B44" s="27"/>
      <c r="C44" s="27">
        <v>37.4</v>
      </c>
      <c r="D44" s="27">
        <v>37.4</v>
      </c>
      <c r="E44" s="22"/>
      <c r="F44" s="26">
        <f t="shared" si="1"/>
        <v>0</v>
      </c>
    </row>
    <row r="45" spans="1:6" x14ac:dyDescent="0.25">
      <c r="A45" s="12">
        <v>2024</v>
      </c>
      <c r="B45" s="27"/>
      <c r="C45" s="27">
        <v>37.700000000000003</v>
      </c>
      <c r="D45" s="27">
        <v>37.700000000000003</v>
      </c>
      <c r="E45" s="22"/>
      <c r="F45" s="26">
        <f t="shared" si="1"/>
        <v>8.0213903743315829E-3</v>
      </c>
    </row>
    <row r="46" spans="1:6" x14ac:dyDescent="0.25">
      <c r="A46" s="12">
        <v>2025</v>
      </c>
      <c r="B46" s="27"/>
      <c r="C46" s="27">
        <v>37.700000000000003</v>
      </c>
      <c r="D46" s="27">
        <v>37.700000000000003</v>
      </c>
      <c r="E46" s="22"/>
      <c r="F46" s="26">
        <f t="shared" si="1"/>
        <v>0</v>
      </c>
    </row>
    <row r="47" spans="1:6" x14ac:dyDescent="0.25">
      <c r="A47" s="12">
        <v>2026</v>
      </c>
      <c r="B47" s="27"/>
      <c r="C47" s="27">
        <v>37.799999999999997</v>
      </c>
      <c r="D47" s="27">
        <v>37.799999999999997</v>
      </c>
      <c r="E47" s="22"/>
      <c r="F47" s="26">
        <f t="shared" si="1"/>
        <v>2.6525198938991412E-3</v>
      </c>
    </row>
    <row r="48" spans="1:6" x14ac:dyDescent="0.25">
      <c r="A48" s="12">
        <v>2027</v>
      </c>
      <c r="B48" s="27"/>
      <c r="C48" s="27">
        <v>38.1</v>
      </c>
      <c r="D48" s="27">
        <v>38.1</v>
      </c>
      <c r="E48" s="22"/>
      <c r="F48" s="26">
        <f t="shared" si="1"/>
        <v>7.9365079365081304E-3</v>
      </c>
    </row>
    <row r="49" spans="1:6" x14ac:dyDescent="0.25">
      <c r="A49" s="12">
        <v>2028</v>
      </c>
      <c r="B49" s="27"/>
      <c r="C49" s="27">
        <v>38.4</v>
      </c>
      <c r="D49" s="27">
        <v>38.4</v>
      </c>
      <c r="E49" s="22"/>
      <c r="F49" s="26">
        <f t="shared" si="1"/>
        <v>7.8740157480314821E-3</v>
      </c>
    </row>
    <row r="50" spans="1:6" x14ac:dyDescent="0.25">
      <c r="A50" s="12">
        <v>2029</v>
      </c>
      <c r="B50" s="27"/>
      <c r="C50" s="27">
        <v>38.5</v>
      </c>
      <c r="D50" s="27">
        <v>38.5</v>
      </c>
      <c r="E50" s="22"/>
      <c r="F50" s="26">
        <f t="shared" si="1"/>
        <v>2.6041666666667407E-3</v>
      </c>
    </row>
    <row r="51" spans="1:6" x14ac:dyDescent="0.25">
      <c r="A51" s="12">
        <v>2030</v>
      </c>
      <c r="B51" s="27"/>
      <c r="C51" s="27">
        <v>38.5</v>
      </c>
      <c r="D51" s="27">
        <v>38.5</v>
      </c>
      <c r="E51" s="22"/>
      <c r="F51" s="26">
        <f t="shared" si="1"/>
        <v>0</v>
      </c>
    </row>
    <row r="52" spans="1:6" x14ac:dyDescent="0.25">
      <c r="A52" s="12">
        <v>2031</v>
      </c>
      <c r="B52" s="27"/>
      <c r="C52" s="27">
        <v>38.5</v>
      </c>
      <c r="D52" s="27">
        <v>38.5</v>
      </c>
      <c r="E52" s="22"/>
      <c r="F52" s="26">
        <f t="shared" si="1"/>
        <v>0</v>
      </c>
    </row>
    <row r="53" spans="1:6" x14ac:dyDescent="0.25">
      <c r="A53" s="12">
        <v>2032</v>
      </c>
      <c r="B53" s="27"/>
      <c r="C53" s="27">
        <v>38.700000000000003</v>
      </c>
      <c r="D53" s="27">
        <v>38.700000000000003</v>
      </c>
      <c r="E53" s="22"/>
      <c r="F53" s="26">
        <f t="shared" si="1"/>
        <v>5.1948051948051965E-3</v>
      </c>
    </row>
    <row r="54" spans="1:6" x14ac:dyDescent="0.25">
      <c r="A54" s="12">
        <v>2033</v>
      </c>
      <c r="B54" s="27"/>
      <c r="C54" s="27">
        <v>38.700000000000003</v>
      </c>
      <c r="D54" s="27">
        <v>38.700000000000003</v>
      </c>
      <c r="E54" s="22"/>
      <c r="F54" s="26">
        <f t="shared" si="1"/>
        <v>0</v>
      </c>
    </row>
    <row r="55" spans="1:6" x14ac:dyDescent="0.25">
      <c r="A55" s="12">
        <v>2034</v>
      </c>
      <c r="B55" s="27"/>
      <c r="C55" s="27">
        <v>38.799999999999997</v>
      </c>
      <c r="D55" s="27">
        <v>38.799999999999997</v>
      </c>
      <c r="E55" s="22"/>
      <c r="F55" s="26">
        <f t="shared" si="1"/>
        <v>2.5839793281652312E-3</v>
      </c>
    </row>
    <row r="56" spans="1:6" x14ac:dyDescent="0.25">
      <c r="A56" s="12">
        <v>2035</v>
      </c>
      <c r="B56" s="27"/>
      <c r="C56" s="27">
        <v>38.9</v>
      </c>
      <c r="D56" s="27">
        <v>38.9</v>
      </c>
      <c r="E56" s="22"/>
      <c r="F56" s="26">
        <f t="shared" si="1"/>
        <v>2.5773195876288568E-3</v>
      </c>
    </row>
    <row r="57" spans="1:6" x14ac:dyDescent="0.25">
      <c r="A57" s="12">
        <v>2036</v>
      </c>
      <c r="B57" s="27"/>
      <c r="C57" s="27">
        <v>39.1</v>
      </c>
      <c r="D57" s="27">
        <v>39.1</v>
      </c>
      <c r="E57" s="22"/>
      <c r="F57" s="26">
        <f t="shared" si="1"/>
        <v>5.1413881748072487E-3</v>
      </c>
    </row>
    <row r="58" spans="1:6" x14ac:dyDescent="0.25">
      <c r="A58" s="12">
        <v>2037</v>
      </c>
      <c r="B58" s="27"/>
      <c r="C58" s="27">
        <v>39.200000000000003</v>
      </c>
      <c r="D58" s="27">
        <v>39.200000000000003</v>
      </c>
      <c r="E58" s="22"/>
      <c r="F58" s="26">
        <f t="shared" si="1"/>
        <v>2.5575447570331811E-3</v>
      </c>
    </row>
    <row r="59" spans="1:6" x14ac:dyDescent="0.25">
      <c r="A59" s="12">
        <v>2038</v>
      </c>
      <c r="B59" s="27"/>
      <c r="C59" s="27">
        <v>39.299999999999997</v>
      </c>
      <c r="D59" s="27">
        <v>39.299999999999997</v>
      </c>
      <c r="E59" s="22"/>
      <c r="F59" s="26">
        <f t="shared" si="1"/>
        <v>2.5510204081631294E-3</v>
      </c>
    </row>
    <row r="60" spans="1:6" x14ac:dyDescent="0.25">
      <c r="A60" s="12">
        <v>2039</v>
      </c>
      <c r="B60" s="27"/>
      <c r="C60" s="27">
        <v>39.5</v>
      </c>
      <c r="D60" s="27">
        <v>39.5</v>
      </c>
      <c r="E60" s="22"/>
      <c r="F60" s="26">
        <f t="shared" si="1"/>
        <v>5.0890585241731845E-3</v>
      </c>
    </row>
    <row r="61" spans="1:6" x14ac:dyDescent="0.25">
      <c r="A61" s="12">
        <v>2040</v>
      </c>
      <c r="B61" s="27"/>
      <c r="C61" s="27">
        <v>39.700000000000003</v>
      </c>
      <c r="D61" s="27">
        <v>39.700000000000003</v>
      </c>
      <c r="E61" s="22"/>
      <c r="F61" s="26">
        <f t="shared" si="1"/>
        <v>5.0632911392405333E-3</v>
      </c>
    </row>
    <row r="62" spans="1:6" x14ac:dyDescent="0.25">
      <c r="A62" s="12">
        <v>2041</v>
      </c>
      <c r="B62" s="27"/>
      <c r="C62" s="27">
        <v>39.6</v>
      </c>
      <c r="D62" s="27">
        <v>39.6</v>
      </c>
      <c r="E62" s="22"/>
      <c r="F62" s="26">
        <f t="shared" si="1"/>
        <v>-2.5188916876575096E-3</v>
      </c>
    </row>
    <row r="63" spans="1:6" x14ac:dyDescent="0.25">
      <c r="A63" s="12">
        <v>2042</v>
      </c>
      <c r="B63" s="27"/>
      <c r="C63" s="27">
        <v>39.799999999999997</v>
      </c>
      <c r="D63" s="27">
        <v>39.799999999999997</v>
      </c>
      <c r="E63" s="22"/>
      <c r="F63" s="26">
        <f t="shared" si="1"/>
        <v>5.050505050504972E-3</v>
      </c>
    </row>
    <row r="64" spans="1:6" x14ac:dyDescent="0.25">
      <c r="A64" s="12">
        <v>2043</v>
      </c>
      <c r="B64" s="27"/>
      <c r="C64" s="27">
        <v>40</v>
      </c>
      <c r="D64" s="27">
        <v>40</v>
      </c>
      <c r="E64" s="22"/>
      <c r="F64" s="26">
        <f t="shared" si="1"/>
        <v>5.0251256281408363E-3</v>
      </c>
    </row>
    <row r="65" spans="1:6" x14ac:dyDescent="0.25">
      <c r="A65" s="12">
        <v>2044</v>
      </c>
      <c r="B65" s="27"/>
      <c r="C65" s="27">
        <v>40.299999999999997</v>
      </c>
      <c r="D65" s="27">
        <v>40.299999999999997</v>
      </c>
      <c r="E65" s="22"/>
      <c r="F65" s="26">
        <f t="shared" si="1"/>
        <v>7.4999999999998401E-3</v>
      </c>
    </row>
    <row r="66" spans="1:6" x14ac:dyDescent="0.25">
      <c r="A66" s="12">
        <v>2045</v>
      </c>
      <c r="B66" s="27"/>
      <c r="C66" s="27">
        <v>40.4</v>
      </c>
      <c r="D66" s="27">
        <v>40.4</v>
      </c>
      <c r="E66" s="22"/>
      <c r="F66" s="26">
        <f t="shared" si="1"/>
        <v>2.4813895781639062E-3</v>
      </c>
    </row>
    <row r="67" spans="1:6" x14ac:dyDescent="0.25">
      <c r="A67" s="12">
        <v>2046</v>
      </c>
      <c r="B67" s="27"/>
      <c r="C67" s="27">
        <v>40.5</v>
      </c>
      <c r="D67" s="27">
        <v>40.5</v>
      </c>
      <c r="E67" s="22"/>
      <c r="F67" s="26">
        <f t="shared" si="1"/>
        <v>2.4752475247524774E-3</v>
      </c>
    </row>
    <row r="68" spans="1:6" x14ac:dyDescent="0.25">
      <c r="A68" s="12">
        <v>2047</v>
      </c>
      <c r="B68" s="27"/>
      <c r="C68" s="27">
        <v>40.700000000000003</v>
      </c>
      <c r="D68" s="27">
        <v>40.700000000000003</v>
      </c>
      <c r="E68" s="22"/>
      <c r="F68" s="26">
        <f t="shared" si="1"/>
        <v>4.9382716049384268E-3</v>
      </c>
    </row>
    <row r="69" spans="1:6" x14ac:dyDescent="0.25">
      <c r="A69" s="12">
        <v>2048</v>
      </c>
      <c r="B69" s="27"/>
      <c r="C69" s="27">
        <v>41.1</v>
      </c>
      <c r="D69" s="27">
        <v>41.1</v>
      </c>
      <c r="E69" s="22"/>
      <c r="F69" s="26">
        <f t="shared" si="1"/>
        <v>9.8280098280096873E-3</v>
      </c>
    </row>
    <row r="70" spans="1:6" x14ac:dyDescent="0.25">
      <c r="A70" s="12">
        <v>2049</v>
      </c>
      <c r="B70" s="27"/>
      <c r="C70" s="27">
        <v>41.2</v>
      </c>
      <c r="D70" s="27">
        <v>41.2</v>
      </c>
      <c r="E70" s="22"/>
      <c r="F70" s="26">
        <f t="shared" si="1"/>
        <v>2.4330900243310083E-3</v>
      </c>
    </row>
    <row r="71" spans="1:6" x14ac:dyDescent="0.25">
      <c r="A71" s="12">
        <v>2050</v>
      </c>
      <c r="B71" s="27"/>
      <c r="C71" s="27">
        <v>41.3</v>
      </c>
      <c r="D71" s="27">
        <v>41.3</v>
      </c>
      <c r="E71" s="22"/>
      <c r="F71" s="26">
        <f t="shared" si="1"/>
        <v>2.4271844660193054E-3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_x0020_Classification xmlns="3c194807-ed71-4349-902d-1632284b062d" xsi:nil="true"/>
    <Data_x0020_Retention_x0020_Classification xmlns="3c194807-ed71-4349-902d-1632284b062d" xsi:nil="true"/>
    <Workspaces_ID xmlns="3c194807-ed71-4349-902d-1632284b062d" xsi:nil="true"/>
    <_dlc_DocId xmlns="af428d80-3882-4973-ab5f-e9b3cff85303">HZQXMC4YCWRY-119189593-645</_dlc_DocId>
    <_dlc_DocIdUrl xmlns="af428d80-3882-4973-ab5f-e9b3cff85303">
      <Url>http://sharepoint/depts/HE-CorpPln/Forecasting/Consolidated/_layouts/15/DocIdRedir.aspx?ID=HZQXMC4YCWRY-119189593-645</Url>
      <Description>HZQXMC4YCWRY-119189593-645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CD065F9F20EC4ABDFF5DF53F43C13A" ma:contentTypeVersion="3" ma:contentTypeDescription="Create a new document." ma:contentTypeScope="" ma:versionID="3435950bef85570ba280d43650b7db49">
  <xsd:schema xmlns:xsd="http://www.w3.org/2001/XMLSchema" xmlns:xs="http://www.w3.org/2001/XMLSchema" xmlns:p="http://schemas.microsoft.com/office/2006/metadata/properties" xmlns:ns2="af428d80-3882-4973-ab5f-e9b3cff85303" xmlns:ns3="3c194807-ed71-4349-902d-1632284b062d" targetNamespace="http://schemas.microsoft.com/office/2006/metadata/properties" ma:root="true" ma:fieldsID="ea091d9bf7ca0363b712ef72bb568046" ns2:_="" ns3:_="">
    <xsd:import namespace="af428d80-3882-4973-ab5f-e9b3cff85303"/>
    <xsd:import namespace="3c194807-ed71-4349-902d-1632284b06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nfidential_x0020_Classification" minOccurs="0"/>
                <xsd:element ref="ns3:Data_x0020_Retention_x0020_Classification" minOccurs="0"/>
                <xsd:element ref="ns3:Workspaces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28d80-3882-4973-ab5f-e9b3cff853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94807-ed71-4349-902d-1632284b062d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1" nillable="true" ma:displayName="Information Classification" ma:description="Information Classification (per Information Resource Master Policy 01-04-00)" ma:format="Dropdown" ma:internalName="Confidential_x0020_Classification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2" nillable="true" ma:displayName="Data Retention Classification" ma:description="Data Retention Classification (per Information Resource Master Policy 01-07-00)" ma:format="Dropdown" ma:internalName="Data_x0020_Retention_x0020_Classification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3" nillable="true" ma:displayName="Workspaces_ID" ma:internalName="Workspaces_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BD0CDD-87B0-4635-9746-D098A2EC7EA4}">
  <ds:schemaRefs>
    <ds:schemaRef ds:uri="http://schemas.microsoft.com/office/infopath/2007/PartnerControls"/>
    <ds:schemaRef ds:uri="http://purl.org/dc/terms/"/>
    <ds:schemaRef ds:uri="af428d80-3882-4973-ab5f-e9b3cff85303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3c194807-ed71-4349-902d-1632284b062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3914C8-0467-4558-BF1B-1EDD1C41BD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28d80-3882-4973-ab5f-e9b3cff85303"/>
    <ds:schemaRef ds:uri="3c194807-ed71-4349-902d-1632284b0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EBA7C8-E97F-4927-8F20-FB17B225373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9137475-2EEC-4EB5-8228-480CFE766E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Slide 9 graph data</vt:lpstr>
      <vt:lpstr>Slide 9 by Layers</vt:lpstr>
      <vt:lpstr>Slide 10 graph data</vt:lpstr>
      <vt:lpstr>Slide 10 by layer</vt:lpstr>
      <vt:lpstr>Slide 11 graph data</vt:lpstr>
      <vt:lpstr>Slide 11 by layer</vt:lpstr>
      <vt:lpstr>Slide 12 graph data</vt:lpstr>
      <vt:lpstr>Slide 12 by layer</vt:lpstr>
      <vt:lpstr>Slide 13 graph data</vt:lpstr>
      <vt:lpstr>Slide 13 by Layers</vt:lpstr>
      <vt:lpstr>Slide 14 graph data</vt:lpstr>
      <vt:lpstr>Slide 14 by layer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Klaty</dc:creator>
  <cp:lastModifiedBy>Joanne Ide</cp:lastModifiedBy>
  <dcterms:created xsi:type="dcterms:W3CDTF">2020-08-31T23:56:59Z</dcterms:created>
  <dcterms:modified xsi:type="dcterms:W3CDTF">2020-09-14T16:41:41Z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0x0101004ECD065F9F20EC4ABDFF5DF53F43C13A</vt:lpwstr>
  </property>
  <property fmtid="{D5CDD505-2E9C-101B-9397-08002B2CF9AE}" pid="3" name="_dlc_DocIdItemGuid">
    <vt:lpwstr>5ba8f4ec-9779-40c3-bf48-2e26da10302b</vt:lpwstr>
  </property>
  <property fmtid="{D5CDD505-2E9C-101B-9397-08002B2CF9AE}" pid="4" name="{A44787D4-0540-4523-9961-78E4036D8C6D}">
    <vt:lpwstr>{8E966B85-8D1E-4489-8AD8-A7E63A88F7F9}</vt:lpwstr>
  </property>
</Properties>
</file>