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D58DEA29-2B09-454D-89D7-C0D627CC84BB}" xr6:coauthVersionLast="44" xr6:coauthVersionMax="44" xr10:uidLastSave="{00000000-0000-0000-0000-000000000000}"/>
  <bookViews>
    <workbookView xWindow="-110" yWindow="-110" windowWidth="19420" windowHeight="10420" tabRatio="837" xr2:uid="{1FBC0796-3CB4-47E4-9299-D110858B4FE3}"/>
  </bookViews>
  <sheets>
    <sheet name="Original Potential" sheetId="2" r:id="rId1"/>
    <sheet name="Extended Potential" sheetId="3" r:id="rId2"/>
    <sheet name="Extended Potential - Adjusted" sheetId="17" r:id="rId3"/>
    <sheet name="Net-to-Gross Ratios" sheetId="6" r:id="rId4"/>
    <sheet name="Extended Potential Incremental" sheetId="4" r:id="rId5"/>
    <sheet name="Oʻahu FC - BAU" sheetId="7" r:id="rId6"/>
    <sheet name="Hawai‘i Island FC - BAU" sheetId="8" r:id="rId7"/>
    <sheet name="Maui FC - BAU" sheetId="9" r:id="rId8"/>
    <sheet name="Molokaʻi FC - BAU" sheetId="11" r:id="rId9"/>
    <sheet name="Lānaʻi FC - BAU" sheetId="10" r:id="rId10"/>
    <sheet name="Oʻahu FC - C&amp;S" sheetId="13" r:id="rId11"/>
    <sheet name="Hawai‘i Island FC - C&amp;S" sheetId="12" r:id="rId12"/>
    <sheet name="Maui FC - C&amp;S" sheetId="14" r:id="rId13"/>
    <sheet name="Molokaʻi FC - C&amp;S" sheetId="15" r:id="rId14"/>
    <sheet name="Lānaʻi FC - C&amp;S" sheetId="16" r:id="rId15"/>
  </sheets>
  <definedNames>
    <definedName name="__KEY2" localSheetId="6" hidden="1">#REF!</definedName>
    <definedName name="__KEY2" localSheetId="11" hidden="1">#REF!</definedName>
    <definedName name="__KEY2" localSheetId="9" hidden="1">#REF!</definedName>
    <definedName name="__KEY2" localSheetId="14" hidden="1">#REF!</definedName>
    <definedName name="__KEY2" localSheetId="7" hidden="1">#REF!</definedName>
    <definedName name="__KEY2" localSheetId="12" hidden="1">#REF!</definedName>
    <definedName name="__KEY2" localSheetId="8" hidden="1">#REF!</definedName>
    <definedName name="__KEY2" localSheetId="13" hidden="1">#REF!</definedName>
    <definedName name="__KEY2" localSheetId="5" hidden="1">#REF!</definedName>
    <definedName name="__KEY2" localSheetId="10" hidden="1">#REF!</definedName>
    <definedName name="__KEY2" hidden="1">#REF!</definedName>
    <definedName name="_Fill" localSheetId="6" hidden="1">#REF!</definedName>
    <definedName name="_Fill" localSheetId="11" hidden="1">#REF!</definedName>
    <definedName name="_Fill" localSheetId="9" hidden="1">#REF!</definedName>
    <definedName name="_Fill" localSheetId="14" hidden="1">#REF!</definedName>
    <definedName name="_Fill" localSheetId="7" hidden="1">#REF!</definedName>
    <definedName name="_Fill" localSheetId="12" hidden="1">#REF!</definedName>
    <definedName name="_Fill" localSheetId="8" hidden="1">#REF!</definedName>
    <definedName name="_Fill" localSheetId="13" hidden="1">#REF!</definedName>
    <definedName name="_Fill" localSheetId="5" hidden="1">#REF!</definedName>
    <definedName name="_Fill" localSheetId="10" hidden="1">#REF!</definedName>
    <definedName name="_Fill" hidden="1">#REF!</definedName>
    <definedName name="_Key1" localSheetId="6" hidden="1">#REF!</definedName>
    <definedName name="_Key1" localSheetId="11" hidden="1">#REF!</definedName>
    <definedName name="_Key1" localSheetId="9" hidden="1">#REF!</definedName>
    <definedName name="_Key1" localSheetId="14" hidden="1">#REF!</definedName>
    <definedName name="_Key1" localSheetId="7" hidden="1">#REF!</definedName>
    <definedName name="_Key1" localSheetId="12" hidden="1">#REF!</definedName>
    <definedName name="_Key1" localSheetId="8" hidden="1">#REF!</definedName>
    <definedName name="_Key1" localSheetId="13" hidden="1">#REF!</definedName>
    <definedName name="_Key1" localSheetId="5" hidden="1">#REF!</definedName>
    <definedName name="_Key1" localSheetId="10" hidden="1">#REF!</definedName>
    <definedName name="_Key1" hidden="1">#REF!</definedName>
    <definedName name="_KEY2" localSheetId="6" hidden="1">#REF!</definedName>
    <definedName name="_KEY2" localSheetId="11" hidden="1">#REF!</definedName>
    <definedName name="_KEY2" localSheetId="9" hidden="1">#REF!</definedName>
    <definedName name="_KEY2" localSheetId="14" hidden="1">#REF!</definedName>
    <definedName name="_KEY2" localSheetId="7" hidden="1">#REF!</definedName>
    <definedName name="_KEY2" localSheetId="12" hidden="1">#REF!</definedName>
    <definedName name="_KEY2" localSheetId="8" hidden="1">#REF!</definedName>
    <definedName name="_KEY2" localSheetId="13" hidden="1">#REF!</definedName>
    <definedName name="_KEY2" localSheetId="5" hidden="1">#REF!</definedName>
    <definedName name="_KEY2" localSheetId="10" hidden="1">#REF!</definedName>
    <definedName name="_KEY2" hidden="1">#REF!</definedName>
    <definedName name="_Order1" hidden="1">0</definedName>
    <definedName name="_Sort" localSheetId="6" hidden="1">#REF!</definedName>
    <definedName name="_Sort" localSheetId="11" hidden="1">#REF!</definedName>
    <definedName name="_Sort" localSheetId="9" hidden="1">#REF!</definedName>
    <definedName name="_Sort" localSheetId="14" hidden="1">#REF!</definedName>
    <definedName name="_Sort" localSheetId="7" hidden="1">#REF!</definedName>
    <definedName name="_Sort" localSheetId="12" hidden="1">#REF!</definedName>
    <definedName name="_Sort" localSheetId="8" hidden="1">#REF!</definedName>
    <definedName name="_Sort" localSheetId="13" hidden="1">#REF!</definedName>
    <definedName name="_Sort" localSheetId="5" hidden="1">#REF!</definedName>
    <definedName name="_Sort" localSheetId="10" hidden="1">#REF!</definedName>
    <definedName name="_Sort" hidden="1">#REF!</definedName>
    <definedName name="_Table2_In1" localSheetId="6" hidden="1">#REF!</definedName>
    <definedName name="_Table2_In1" localSheetId="11" hidden="1">#REF!</definedName>
    <definedName name="_Table2_In1" localSheetId="9" hidden="1">#REF!</definedName>
    <definedName name="_Table2_In1" localSheetId="14" hidden="1">#REF!</definedName>
    <definedName name="_Table2_In1" localSheetId="7" hidden="1">#REF!</definedName>
    <definedName name="_Table2_In1" localSheetId="12" hidden="1">#REF!</definedName>
    <definedName name="_Table2_In1" localSheetId="8" hidden="1">#REF!</definedName>
    <definedName name="_Table2_In1" localSheetId="13" hidden="1">#REF!</definedName>
    <definedName name="_Table2_In1" localSheetId="5" hidden="1">#REF!</definedName>
    <definedName name="_Table2_In1" localSheetId="10" hidden="1">#REF!</definedName>
    <definedName name="_Table2_In1" hidden="1">#REF!</definedName>
    <definedName name="_Table2_In2" localSheetId="6" hidden="1">#REF!</definedName>
    <definedName name="_Table2_In2" localSheetId="11" hidden="1">#REF!</definedName>
    <definedName name="_Table2_In2" localSheetId="9" hidden="1">#REF!</definedName>
    <definedName name="_Table2_In2" localSheetId="14" hidden="1">#REF!</definedName>
    <definedName name="_Table2_In2" localSheetId="7" hidden="1">#REF!</definedName>
    <definedName name="_Table2_In2" localSheetId="12" hidden="1">#REF!</definedName>
    <definedName name="_Table2_In2" localSheetId="8" hidden="1">#REF!</definedName>
    <definedName name="_Table2_In2" localSheetId="13" hidden="1">#REF!</definedName>
    <definedName name="_Table2_In2" localSheetId="5" hidden="1">#REF!</definedName>
    <definedName name="_Table2_In2" localSheetId="10" hidden="1">#REF!</definedName>
    <definedName name="_Table2_In2" hidden="1">#REF!</definedName>
    <definedName name="_Table2_Out" localSheetId="6" hidden="1">#REF!</definedName>
    <definedName name="_Table2_Out" localSheetId="11" hidden="1">#REF!</definedName>
    <definedName name="_Table2_Out" localSheetId="9" hidden="1">#REF!</definedName>
    <definedName name="_Table2_Out" localSheetId="14" hidden="1">#REF!</definedName>
    <definedName name="_Table2_Out" localSheetId="7" hidden="1">#REF!</definedName>
    <definedName name="_Table2_Out" localSheetId="12" hidden="1">#REF!</definedName>
    <definedName name="_Table2_Out" localSheetId="8" hidden="1">#REF!</definedName>
    <definedName name="_Table2_Out" localSheetId="13" hidden="1">#REF!</definedName>
    <definedName name="_Table2_Out" localSheetId="5" hidden="1">#REF!</definedName>
    <definedName name="_Table2_Out" localSheetId="10" hidden="1">#REF!</definedName>
    <definedName name="_Table2_Out" hidden="1">#REF!</definedName>
    <definedName name="FIXED" localSheetId="6" hidden="1">#REF!</definedName>
    <definedName name="FIXED" localSheetId="11" hidden="1">#REF!</definedName>
    <definedName name="FIXED" localSheetId="9" hidden="1">#REF!</definedName>
    <definedName name="FIXED" localSheetId="14" hidden="1">#REF!</definedName>
    <definedName name="FIXED" localSheetId="7" hidden="1">#REF!</definedName>
    <definedName name="FIXED" localSheetId="12" hidden="1">#REF!</definedName>
    <definedName name="FIXED" localSheetId="8" hidden="1">#REF!</definedName>
    <definedName name="FIXED" localSheetId="13" hidden="1">#REF!</definedName>
    <definedName name="FIXED" localSheetId="5" hidden="1">#REF!</definedName>
    <definedName name="FIXED" localSheetId="10" hidden="1">#REF!</definedName>
    <definedName name="FIXED" hidden="1">#REF!</definedName>
    <definedName name="PRICE" localSheetId="6" hidden="1">#REF!</definedName>
    <definedName name="PRICE" localSheetId="11" hidden="1">#REF!</definedName>
    <definedName name="PRICE" localSheetId="9" hidden="1">#REF!</definedName>
    <definedName name="PRICE" localSheetId="14" hidden="1">#REF!</definedName>
    <definedName name="PRICE" localSheetId="7" hidden="1">#REF!</definedName>
    <definedName name="PRICE" localSheetId="12" hidden="1">#REF!</definedName>
    <definedName name="PRICE" localSheetId="8" hidden="1">#REF!</definedName>
    <definedName name="PRICE" localSheetId="13" hidden="1">#REF!</definedName>
    <definedName name="PRICE" localSheetId="5" hidden="1">#REF!</definedName>
    <definedName name="PRICE" localSheetId="10" hidden="1">#REF!</definedName>
    <definedName name="PRICE" hidden="1">#REF!</definedName>
    <definedName name="t" localSheetId="6" hidden="1">#REF!</definedName>
    <definedName name="t" localSheetId="11" hidden="1">#REF!</definedName>
    <definedName name="t" localSheetId="9" hidden="1">#REF!</definedName>
    <definedName name="t" localSheetId="14" hidden="1">#REF!</definedName>
    <definedName name="t" localSheetId="7" hidden="1">#REF!</definedName>
    <definedName name="t" localSheetId="12" hidden="1">#REF!</definedName>
    <definedName name="t" localSheetId="8" hidden="1">#REF!</definedName>
    <definedName name="t" localSheetId="13" hidden="1">#REF!</definedName>
    <definedName name="t" localSheetId="5" hidden="1">#REF!</definedName>
    <definedName name="t" localSheetId="10" hidden="1">#REF!</definedName>
    <definedName name="t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30" i="3" l="1"/>
  <c r="AL31" i="3"/>
  <c r="AL32" i="3"/>
  <c r="AL33" i="3"/>
  <c r="AL34" i="3"/>
  <c r="AL35" i="3"/>
  <c r="AL36" i="3"/>
  <c r="AL37" i="3"/>
  <c r="AL38" i="3"/>
  <c r="AL29" i="3"/>
  <c r="AK30" i="3"/>
  <c r="AH30" i="3" s="1"/>
  <c r="AK31" i="3"/>
  <c r="AF31" i="3" s="1"/>
  <c r="AK32" i="3"/>
  <c r="AH32" i="3" s="1"/>
  <c r="AK33" i="3"/>
  <c r="AF33" i="3" s="1"/>
  <c r="AK34" i="3"/>
  <c r="AH34" i="3" s="1"/>
  <c r="AK35" i="3"/>
  <c r="AF35" i="3" s="1"/>
  <c r="AK36" i="3"/>
  <c r="AH36" i="3" s="1"/>
  <c r="AK37" i="3"/>
  <c r="AF37" i="3" s="1"/>
  <c r="AK38" i="3"/>
  <c r="AH38" i="3" s="1"/>
  <c r="AK29" i="3"/>
  <c r="AF29" i="3" s="1"/>
  <c r="AC29" i="3" l="1"/>
  <c r="AG29" i="3"/>
  <c r="AE30" i="3"/>
  <c r="AC31" i="3"/>
  <c r="AC31" i="17" s="1"/>
  <c r="AG31" i="3"/>
  <c r="AE32" i="3"/>
  <c r="AC33" i="3"/>
  <c r="AG33" i="3"/>
  <c r="AG33" i="17" s="1"/>
  <c r="AE34" i="3"/>
  <c r="AC35" i="3"/>
  <c r="AG35" i="3"/>
  <c r="AE36" i="3"/>
  <c r="AC37" i="3"/>
  <c r="AG37" i="3"/>
  <c r="AE38" i="3"/>
  <c r="AD29" i="3"/>
  <c r="AD29" i="17" s="1"/>
  <c r="AH29" i="3"/>
  <c r="AF30" i="3"/>
  <c r="AD31" i="3"/>
  <c r="AH31" i="3"/>
  <c r="AF32" i="3"/>
  <c r="AD33" i="3"/>
  <c r="AH33" i="3"/>
  <c r="AF34" i="3"/>
  <c r="AF34" i="17" s="1"/>
  <c r="AD35" i="3"/>
  <c r="AH35" i="3"/>
  <c r="AF36" i="3"/>
  <c r="AD37" i="3"/>
  <c r="AD37" i="17" s="1"/>
  <c r="AH37" i="3"/>
  <c r="AF38" i="3"/>
  <c r="AE29" i="3"/>
  <c r="AC30" i="3"/>
  <c r="AG30" i="3"/>
  <c r="AE31" i="3"/>
  <c r="AC32" i="3"/>
  <c r="AG32" i="3"/>
  <c r="AG32" i="17" s="1"/>
  <c r="AE33" i="3"/>
  <c r="AC34" i="3"/>
  <c r="AG34" i="3"/>
  <c r="AE35" i="3"/>
  <c r="AE35" i="17" s="1"/>
  <c r="AC36" i="3"/>
  <c r="AG36" i="3"/>
  <c r="AE37" i="3"/>
  <c r="AC38" i="3"/>
  <c r="AG38" i="3"/>
  <c r="AD30" i="3"/>
  <c r="AD32" i="3"/>
  <c r="AD34" i="3"/>
  <c r="AD34" i="17" s="1"/>
  <c r="AD36" i="3"/>
  <c r="AD38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AH37" i="17"/>
  <c r="AG37" i="17"/>
  <c r="AF37" i="17"/>
  <c r="AE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AH35" i="17"/>
  <c r="AG35" i="17"/>
  <c r="AF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AB13" i="17"/>
  <c r="AA13" i="17"/>
  <c r="Z13" i="17"/>
  <c r="Y13" i="17"/>
  <c r="X13" i="17"/>
  <c r="W13" i="17"/>
  <c r="V13" i="17"/>
  <c r="U13" i="17"/>
  <c r="AN13" i="17" s="1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AB12" i="17"/>
  <c r="AB62" i="17" s="1"/>
  <c r="AA12" i="17"/>
  <c r="AA62" i="17" s="1"/>
  <c r="Z12" i="17"/>
  <c r="Z62" i="17" s="1"/>
  <c r="Y12" i="17"/>
  <c r="Y62" i="17" s="1"/>
  <c r="X12" i="17"/>
  <c r="X62" i="17" s="1"/>
  <c r="W12" i="17"/>
  <c r="V12" i="17"/>
  <c r="V62" i="17" s="1"/>
  <c r="U12" i="17"/>
  <c r="U62" i="17" s="1"/>
  <c r="T12" i="17"/>
  <c r="T62" i="17" s="1"/>
  <c r="S12" i="17"/>
  <c r="R12" i="17"/>
  <c r="R62" i="17" s="1"/>
  <c r="Q12" i="17"/>
  <c r="Q62" i="17" s="1"/>
  <c r="P12" i="17"/>
  <c r="P62" i="17" s="1"/>
  <c r="O12" i="17"/>
  <c r="O62" i="17" s="1"/>
  <c r="N12" i="17"/>
  <c r="N62" i="17" s="1"/>
  <c r="M12" i="17"/>
  <c r="M62" i="17" s="1"/>
  <c r="L12" i="17"/>
  <c r="L62" i="17" s="1"/>
  <c r="K12" i="17"/>
  <c r="K62" i="17" s="1"/>
  <c r="J12" i="17"/>
  <c r="J62" i="17" s="1"/>
  <c r="I12" i="17"/>
  <c r="I62" i="17" s="1"/>
  <c r="H12" i="17"/>
  <c r="H62" i="17" s="1"/>
  <c r="G12" i="17"/>
  <c r="G62" i="17" s="1"/>
  <c r="F12" i="17"/>
  <c r="E12" i="17"/>
  <c r="E62" i="17" s="1"/>
  <c r="D12" i="17"/>
  <c r="D62" i="17" s="1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AB10" i="17"/>
  <c r="AA10" i="17"/>
  <c r="AA60" i="17" s="1"/>
  <c r="Z10" i="17"/>
  <c r="Z60" i="17" s="1"/>
  <c r="Y10" i="17"/>
  <c r="Y60" i="17" s="1"/>
  <c r="X10" i="17"/>
  <c r="W10" i="17"/>
  <c r="W60" i="17" s="1"/>
  <c r="V10" i="17"/>
  <c r="V60" i="17" s="1"/>
  <c r="U10" i="17"/>
  <c r="T10" i="17"/>
  <c r="S10" i="17"/>
  <c r="S60" i="17" s="1"/>
  <c r="R10" i="17"/>
  <c r="R60" i="17" s="1"/>
  <c r="Q10" i="17"/>
  <c r="P10" i="17"/>
  <c r="O10" i="17"/>
  <c r="O60" i="17" s="1"/>
  <c r="N10" i="17"/>
  <c r="N60" i="17" s="1"/>
  <c r="M10" i="17"/>
  <c r="M60" i="17" s="1"/>
  <c r="L10" i="17"/>
  <c r="K10" i="17"/>
  <c r="K60" i="17" s="1"/>
  <c r="J10" i="17"/>
  <c r="J60" i="17" s="1"/>
  <c r="I10" i="17"/>
  <c r="H10" i="17"/>
  <c r="G10" i="17"/>
  <c r="G60" i="17" s="1"/>
  <c r="F10" i="17"/>
  <c r="F60" i="17" s="1"/>
  <c r="E10" i="17"/>
  <c r="E60" i="17" s="1"/>
  <c r="D10" i="17"/>
  <c r="D60" i="17" s="1"/>
  <c r="AH34" i="17"/>
  <c r="AG34" i="17"/>
  <c r="AE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AH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AH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AH31" i="17"/>
  <c r="AG31" i="17"/>
  <c r="AF31" i="17"/>
  <c r="AE31" i="17"/>
  <c r="AD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AH29" i="17"/>
  <c r="AG29" i="17"/>
  <c r="AF29" i="17"/>
  <c r="AE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AB9" i="17"/>
  <c r="AB59" i="17" s="1"/>
  <c r="AA9" i="17"/>
  <c r="Z9" i="17"/>
  <c r="Z59" i="17" s="1"/>
  <c r="Y9" i="17"/>
  <c r="Y59" i="17" s="1"/>
  <c r="X9" i="17"/>
  <c r="W9" i="17"/>
  <c r="V9" i="17"/>
  <c r="V59" i="17" s="1"/>
  <c r="U9" i="17"/>
  <c r="U59" i="17" s="1"/>
  <c r="T9" i="17"/>
  <c r="T59" i="17" s="1"/>
  <c r="S9" i="17"/>
  <c r="R9" i="17"/>
  <c r="R59" i="17" s="1"/>
  <c r="Q9" i="17"/>
  <c r="Q59" i="17" s="1"/>
  <c r="P9" i="17"/>
  <c r="O9" i="17"/>
  <c r="N9" i="17"/>
  <c r="N59" i="17" s="1"/>
  <c r="M9" i="17"/>
  <c r="M59" i="17" s="1"/>
  <c r="L9" i="17"/>
  <c r="L59" i="17" s="1"/>
  <c r="K9" i="17"/>
  <c r="J9" i="17"/>
  <c r="I9" i="17"/>
  <c r="I59" i="17" s="1"/>
  <c r="H9" i="17"/>
  <c r="G9" i="17"/>
  <c r="F9" i="17"/>
  <c r="F59" i="17" s="1"/>
  <c r="E9" i="17"/>
  <c r="E59" i="17" s="1"/>
  <c r="D9" i="17"/>
  <c r="D59" i="17" s="1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AB7" i="17"/>
  <c r="AB57" i="17" s="1"/>
  <c r="AA7" i="17"/>
  <c r="AA57" i="17" s="1"/>
  <c r="Z7" i="17"/>
  <c r="Z57" i="17" s="1"/>
  <c r="Y7" i="17"/>
  <c r="Y57" i="17" s="1"/>
  <c r="X7" i="17"/>
  <c r="X57" i="17" s="1"/>
  <c r="W7" i="17"/>
  <c r="W57" i="17" s="1"/>
  <c r="V7" i="17"/>
  <c r="U7" i="17"/>
  <c r="U57" i="17" s="1"/>
  <c r="T7" i="17"/>
  <c r="T57" i="17" s="1"/>
  <c r="S7" i="17"/>
  <c r="S57" i="17" s="1"/>
  <c r="R7" i="17"/>
  <c r="R57" i="17" s="1"/>
  <c r="Q7" i="17"/>
  <c r="Q57" i="17" s="1"/>
  <c r="P7" i="17"/>
  <c r="P57" i="17" s="1"/>
  <c r="O7" i="17"/>
  <c r="O57" i="17" s="1"/>
  <c r="N7" i="17"/>
  <c r="M7" i="17"/>
  <c r="M57" i="17" s="1"/>
  <c r="L7" i="17"/>
  <c r="L57" i="17" s="1"/>
  <c r="K7" i="17"/>
  <c r="K57" i="17" s="1"/>
  <c r="J7" i="17"/>
  <c r="J57" i="17" s="1"/>
  <c r="I7" i="17"/>
  <c r="I57" i="17" s="1"/>
  <c r="H7" i="17"/>
  <c r="H57" i="17" s="1"/>
  <c r="G7" i="17"/>
  <c r="G57" i="17" s="1"/>
  <c r="F7" i="17"/>
  <c r="E7" i="17"/>
  <c r="E57" i="17" s="1"/>
  <c r="D7" i="17"/>
  <c r="D57" i="17" s="1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AB5" i="17"/>
  <c r="AA5" i="17"/>
  <c r="AA55" i="17" s="1"/>
  <c r="Z5" i="17"/>
  <c r="Z55" i="17" s="1"/>
  <c r="Y5" i="17"/>
  <c r="X5" i="17"/>
  <c r="W5" i="17"/>
  <c r="W55" i="17" s="1"/>
  <c r="V5" i="17"/>
  <c r="V55" i="17" s="1"/>
  <c r="U5" i="17"/>
  <c r="U55" i="17" s="1"/>
  <c r="T5" i="17"/>
  <c r="T55" i="17" s="1"/>
  <c r="S5" i="17"/>
  <c r="S55" i="17" s="1"/>
  <c r="R5" i="17"/>
  <c r="R55" i="17" s="1"/>
  <c r="Q5" i="17"/>
  <c r="P5" i="17"/>
  <c r="O5" i="17"/>
  <c r="O55" i="17" s="1"/>
  <c r="N5" i="17"/>
  <c r="N55" i="17" s="1"/>
  <c r="M5" i="17"/>
  <c r="M55" i="17" s="1"/>
  <c r="L5" i="17"/>
  <c r="K5" i="17"/>
  <c r="K55" i="17" s="1"/>
  <c r="J5" i="17"/>
  <c r="J55" i="17" s="1"/>
  <c r="I5" i="17"/>
  <c r="I55" i="17" s="1"/>
  <c r="H5" i="17"/>
  <c r="G5" i="17"/>
  <c r="G55" i="17" s="1"/>
  <c r="F5" i="17"/>
  <c r="F55" i="17" s="1"/>
  <c r="E5" i="17"/>
  <c r="E55" i="17" s="1"/>
  <c r="D5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AD67" i="17"/>
  <c r="AE67" i="17" s="1"/>
  <c r="AF67" i="17" s="1"/>
  <c r="AG67" i="17" s="1"/>
  <c r="AH67" i="17" s="1"/>
  <c r="J59" i="17"/>
  <c r="AD53" i="17"/>
  <c r="AE53" i="17" s="1"/>
  <c r="AF53" i="17" s="1"/>
  <c r="AG53" i="17" s="1"/>
  <c r="AH53" i="17" s="1"/>
  <c r="AD42" i="17"/>
  <c r="AE42" i="17" s="1"/>
  <c r="AF42" i="17" s="1"/>
  <c r="AG42" i="17" s="1"/>
  <c r="AH42" i="17" s="1"/>
  <c r="AE28" i="17"/>
  <c r="AF28" i="17" s="1"/>
  <c r="AG28" i="17" s="1"/>
  <c r="AH28" i="17" s="1"/>
  <c r="AD28" i="17"/>
  <c r="AI23" i="17"/>
  <c r="AE17" i="17"/>
  <c r="AF17" i="17" s="1"/>
  <c r="AG17" i="17" s="1"/>
  <c r="AH17" i="17" s="1"/>
  <c r="AD17" i="17"/>
  <c r="AD3" i="17"/>
  <c r="E54" i="17" l="1"/>
  <c r="AR5" i="17"/>
  <c r="G56" i="17"/>
  <c r="AA56" i="17"/>
  <c r="AP7" i="17"/>
  <c r="M58" i="17"/>
  <c r="AN9" i="17"/>
  <c r="AR4" i="17"/>
  <c r="AN8" i="17"/>
  <c r="K54" i="17"/>
  <c r="E56" i="17"/>
  <c r="I54" i="17"/>
  <c r="Q54" i="17"/>
  <c r="U54" i="17"/>
  <c r="K56" i="17"/>
  <c r="O56" i="17"/>
  <c r="W56" i="17"/>
  <c r="E58" i="17"/>
  <c r="I58" i="17"/>
  <c r="U58" i="17"/>
  <c r="Y58" i="17"/>
  <c r="S54" i="17"/>
  <c r="AT6" i="17"/>
  <c r="AL9" i="17"/>
  <c r="AP9" i="17"/>
  <c r="AT9" i="17"/>
  <c r="M54" i="17"/>
  <c r="Y54" i="17"/>
  <c r="S56" i="17"/>
  <c r="Q58" i="17"/>
  <c r="D61" i="17"/>
  <c r="H61" i="17"/>
  <c r="L61" i="17"/>
  <c r="P61" i="17"/>
  <c r="T61" i="17"/>
  <c r="X61" i="17"/>
  <c r="AB61" i="17"/>
  <c r="F63" i="17"/>
  <c r="J63" i="17"/>
  <c r="N63" i="17"/>
  <c r="R63" i="17"/>
  <c r="V63" i="17"/>
  <c r="Z63" i="17"/>
  <c r="AL10" i="17"/>
  <c r="AR12" i="17"/>
  <c r="AL4" i="17"/>
  <c r="AP4" i="17"/>
  <c r="AT4" i="17"/>
  <c r="AK5" i="17"/>
  <c r="AS5" i="17"/>
  <c r="AL8" i="17"/>
  <c r="AP8" i="17"/>
  <c r="AT8" i="17"/>
  <c r="AN11" i="17"/>
  <c r="AU13" i="17"/>
  <c r="F61" i="17"/>
  <c r="J61" i="17"/>
  <c r="N61" i="17"/>
  <c r="V61" i="17"/>
  <c r="D63" i="17"/>
  <c r="H63" i="17"/>
  <c r="L63" i="17"/>
  <c r="P63" i="17"/>
  <c r="T63" i="17"/>
  <c r="X63" i="17"/>
  <c r="AB63" i="17"/>
  <c r="AQ7" i="17"/>
  <c r="BB7" i="17" s="1"/>
  <c r="AO9" i="17"/>
  <c r="AZ9" i="17" s="1"/>
  <c r="AP10" i="17"/>
  <c r="AL7" i="17"/>
  <c r="AT7" i="17"/>
  <c r="AR9" i="17"/>
  <c r="Q55" i="17"/>
  <c r="H54" i="17"/>
  <c r="L54" i="17"/>
  <c r="P54" i="17"/>
  <c r="X54" i="17"/>
  <c r="AB54" i="17"/>
  <c r="F56" i="17"/>
  <c r="J56" i="17"/>
  <c r="N56" i="17"/>
  <c r="R56" i="17"/>
  <c r="V56" i="17"/>
  <c r="Z56" i="17"/>
  <c r="D58" i="17"/>
  <c r="H58" i="17"/>
  <c r="L58" i="17"/>
  <c r="P58" i="17"/>
  <c r="T58" i="17"/>
  <c r="X58" i="17"/>
  <c r="AB58" i="17"/>
  <c r="G61" i="17"/>
  <c r="K61" i="17"/>
  <c r="O61" i="17"/>
  <c r="S61" i="17"/>
  <c r="W61" i="17"/>
  <c r="AA61" i="17"/>
  <c r="E63" i="17"/>
  <c r="I63" i="17"/>
  <c r="M63" i="17"/>
  <c r="Q63" i="17"/>
  <c r="U63" i="17"/>
  <c r="Y63" i="17"/>
  <c r="AT10" i="17"/>
  <c r="Z54" i="17"/>
  <c r="T54" i="17"/>
  <c r="AN5" i="17"/>
  <c r="AM7" i="17"/>
  <c r="AX7" i="17" s="1"/>
  <c r="AK9" i="17"/>
  <c r="AS9" i="17"/>
  <c r="AN12" i="17"/>
  <c r="AK10" i="17"/>
  <c r="AO10" i="17"/>
  <c r="AM12" i="17"/>
  <c r="AQ12" i="17"/>
  <c r="AL5" i="17"/>
  <c r="AT5" i="17"/>
  <c r="AU8" i="17"/>
  <c r="BF8" i="17" s="1"/>
  <c r="AM11" i="17"/>
  <c r="AY11" i="17" s="1"/>
  <c r="AO12" i="17"/>
  <c r="AO13" i="17"/>
  <c r="AZ13" i="17" s="1"/>
  <c r="G54" i="17"/>
  <c r="O54" i="17"/>
  <c r="W54" i="17"/>
  <c r="AA54" i="17"/>
  <c r="D55" i="17"/>
  <c r="H55" i="17"/>
  <c r="L55" i="17"/>
  <c r="P55" i="17"/>
  <c r="X55" i="17"/>
  <c r="AB55" i="17"/>
  <c r="I56" i="17"/>
  <c r="M56" i="17"/>
  <c r="Q56" i="17"/>
  <c r="U56" i="17"/>
  <c r="Y56" i="17"/>
  <c r="F57" i="17"/>
  <c r="N57" i="17"/>
  <c r="V57" i="17"/>
  <c r="G58" i="17"/>
  <c r="K58" i="17"/>
  <c r="O58" i="17"/>
  <c r="S58" i="17"/>
  <c r="W58" i="17"/>
  <c r="AA58" i="17"/>
  <c r="H59" i="17"/>
  <c r="P59" i="17"/>
  <c r="X59" i="17"/>
  <c r="AL6" i="17"/>
  <c r="AQ11" i="17"/>
  <c r="AR13" i="17"/>
  <c r="J54" i="17"/>
  <c r="N54" i="17"/>
  <c r="H56" i="17"/>
  <c r="L56" i="17"/>
  <c r="X56" i="17"/>
  <c r="F58" i="17"/>
  <c r="J58" i="17"/>
  <c r="N58" i="17"/>
  <c r="R58" i="17"/>
  <c r="V58" i="17"/>
  <c r="Z58" i="17"/>
  <c r="E61" i="17"/>
  <c r="I61" i="17"/>
  <c r="M61" i="17"/>
  <c r="Y61" i="17"/>
  <c r="O63" i="17"/>
  <c r="AA63" i="17"/>
  <c r="AQ8" i="17"/>
  <c r="AN4" i="17"/>
  <c r="AP5" i="17"/>
  <c r="AP6" i="17"/>
  <c r="AM8" i="17"/>
  <c r="AY8" i="17" s="1"/>
  <c r="AR8" i="17"/>
  <c r="AU11" i="17"/>
  <c r="AK13" i="17"/>
  <c r="AS13" i="17"/>
  <c r="AL11" i="17"/>
  <c r="AT11" i="17"/>
  <c r="Q60" i="17"/>
  <c r="R61" i="17"/>
  <c r="S62" i="17"/>
  <c r="AS10" i="17"/>
  <c r="AP11" i="17"/>
  <c r="BB11" i="17" s="1"/>
  <c r="AU12" i="17"/>
  <c r="U60" i="17"/>
  <c r="W62" i="17"/>
  <c r="D54" i="17"/>
  <c r="D14" i="17"/>
  <c r="D18" i="17" s="1"/>
  <c r="I60" i="17"/>
  <c r="Z61" i="17"/>
  <c r="E14" i="17"/>
  <c r="E20" i="17" s="1"/>
  <c r="I14" i="17"/>
  <c r="I18" i="17" s="1"/>
  <c r="M14" i="17"/>
  <c r="M20" i="17" s="1"/>
  <c r="U14" i="17"/>
  <c r="U19" i="17" s="1"/>
  <c r="Y14" i="17"/>
  <c r="Y19" i="17" s="1"/>
  <c r="Q14" i="17"/>
  <c r="Q22" i="17" s="1"/>
  <c r="Y55" i="17"/>
  <c r="D39" i="17"/>
  <c r="D45" i="17" s="1"/>
  <c r="H39" i="17"/>
  <c r="H46" i="17" s="1"/>
  <c r="L39" i="17"/>
  <c r="L47" i="17" s="1"/>
  <c r="P39" i="17"/>
  <c r="P47" i="17" s="1"/>
  <c r="T39" i="17"/>
  <c r="T43" i="17" s="1"/>
  <c r="AB39" i="17"/>
  <c r="AB45" i="17" s="1"/>
  <c r="AF39" i="17"/>
  <c r="AF46" i="17" s="1"/>
  <c r="E39" i="17"/>
  <c r="E43" i="17" s="1"/>
  <c r="I39" i="17"/>
  <c r="I43" i="17" s="1"/>
  <c r="M39" i="17"/>
  <c r="M47" i="17" s="1"/>
  <c r="Q39" i="17"/>
  <c r="Q46" i="17" s="1"/>
  <c r="U39" i="17"/>
  <c r="U47" i="17" s="1"/>
  <c r="Y39" i="17"/>
  <c r="Y46" i="17" s="1"/>
  <c r="AC39" i="17"/>
  <c r="AC47" i="17" s="1"/>
  <c r="AG39" i="17"/>
  <c r="AG44" i="17" s="1"/>
  <c r="H14" i="17"/>
  <c r="H22" i="17" s="1"/>
  <c r="L14" i="17"/>
  <c r="L22" i="17" s="1"/>
  <c r="P14" i="17"/>
  <c r="P18" i="17" s="1"/>
  <c r="T14" i="17"/>
  <c r="T22" i="17" s="1"/>
  <c r="X14" i="17"/>
  <c r="X20" i="17" s="1"/>
  <c r="AB14" i="17"/>
  <c r="AB22" i="17" s="1"/>
  <c r="F14" i="17"/>
  <c r="F19" i="17" s="1"/>
  <c r="G14" i="17"/>
  <c r="G18" i="17" s="1"/>
  <c r="K14" i="17"/>
  <c r="K21" i="17" s="1"/>
  <c r="S14" i="17"/>
  <c r="S22" i="17" s="1"/>
  <c r="W14" i="17"/>
  <c r="W18" i="17" s="1"/>
  <c r="H60" i="17"/>
  <c r="L60" i="17"/>
  <c r="P60" i="17"/>
  <c r="T60" i="17"/>
  <c r="X60" i="17"/>
  <c r="AB60" i="17"/>
  <c r="Q61" i="17"/>
  <c r="U61" i="17"/>
  <c r="F62" i="17"/>
  <c r="G63" i="17"/>
  <c r="K63" i="17"/>
  <c r="S63" i="17"/>
  <c r="W63" i="17"/>
  <c r="F39" i="17"/>
  <c r="F44" i="17" s="1"/>
  <c r="J39" i="17"/>
  <c r="J43" i="17" s="1"/>
  <c r="N39" i="17"/>
  <c r="N47" i="17" s="1"/>
  <c r="R39" i="17"/>
  <c r="R44" i="17" s="1"/>
  <c r="V39" i="17"/>
  <c r="V43" i="17" s="1"/>
  <c r="Z39" i="17"/>
  <c r="Z45" i="17" s="1"/>
  <c r="AD39" i="17"/>
  <c r="AD45" i="17" s="1"/>
  <c r="AH39" i="17"/>
  <c r="AH44" i="17" s="1"/>
  <c r="G39" i="17"/>
  <c r="G46" i="17" s="1"/>
  <c r="K39" i="17"/>
  <c r="K45" i="17" s="1"/>
  <c r="O39" i="17"/>
  <c r="O44" i="17" s="1"/>
  <c r="S39" i="17"/>
  <c r="S47" i="17" s="1"/>
  <c r="W39" i="17"/>
  <c r="W45" i="17" s="1"/>
  <c r="AA39" i="17"/>
  <c r="AA47" i="17" s="1"/>
  <c r="AE39" i="17"/>
  <c r="AE44" i="17" s="1"/>
  <c r="X39" i="17"/>
  <c r="X43" i="17" s="1"/>
  <c r="S21" i="17"/>
  <c r="AW10" i="17"/>
  <c r="AQ13" i="17"/>
  <c r="H19" i="17"/>
  <c r="T19" i="17"/>
  <c r="J14" i="17"/>
  <c r="J22" i="17" s="1"/>
  <c r="N14" i="17"/>
  <c r="N19" i="17" s="1"/>
  <c r="R14" i="17"/>
  <c r="R18" i="17" s="1"/>
  <c r="V14" i="17"/>
  <c r="V19" i="17" s="1"/>
  <c r="Z14" i="17"/>
  <c r="Z20" i="17" s="1"/>
  <c r="AR10" i="17"/>
  <c r="AK12" i="17"/>
  <c r="AN10" i="17"/>
  <c r="AR11" i="17"/>
  <c r="BC11" i="17" s="1"/>
  <c r="AM13" i="17"/>
  <c r="AY13" i="17" s="1"/>
  <c r="O14" i="17"/>
  <c r="O18" i="17" s="1"/>
  <c r="AA14" i="17"/>
  <c r="AA22" i="17" s="1"/>
  <c r="AS12" i="17"/>
  <c r="BD12" i="17" s="1"/>
  <c r="J44" i="17"/>
  <c r="J45" i="17"/>
  <c r="D43" i="17"/>
  <c r="H45" i="17"/>
  <c r="P46" i="17"/>
  <c r="P43" i="17"/>
  <c r="T47" i="17"/>
  <c r="V47" i="17"/>
  <c r="E47" i="17"/>
  <c r="I45" i="17"/>
  <c r="U46" i="17"/>
  <c r="U43" i="17"/>
  <c r="U45" i="17"/>
  <c r="Y44" i="17"/>
  <c r="S19" i="17"/>
  <c r="G59" i="17"/>
  <c r="K59" i="17"/>
  <c r="O59" i="17"/>
  <c r="S59" i="17"/>
  <c r="W59" i="17"/>
  <c r="AA59" i="17"/>
  <c r="AM4" i="17"/>
  <c r="AX4" i="17" s="1"/>
  <c r="AQ4" i="17"/>
  <c r="AU4" i="17"/>
  <c r="AM5" i="17"/>
  <c r="AQ5" i="17"/>
  <c r="BC5" i="17" s="1"/>
  <c r="AU5" i="17"/>
  <c r="AM6" i="17"/>
  <c r="AQ6" i="17"/>
  <c r="AU6" i="17"/>
  <c r="BF6" i="17" s="1"/>
  <c r="AU7" i="17"/>
  <c r="AM9" i="17"/>
  <c r="AQ9" i="17"/>
  <c r="BB9" i="17" s="1"/>
  <c r="AU9" i="17"/>
  <c r="BF9" i="17" s="1"/>
  <c r="AM10" i="17"/>
  <c r="AQ10" i="17"/>
  <c r="AU10" i="17"/>
  <c r="AK11" i="17"/>
  <c r="AO11" i="17"/>
  <c r="AZ11" i="17" s="1"/>
  <c r="AS11" i="17"/>
  <c r="AL13" i="17"/>
  <c r="AP13" i="17"/>
  <c r="AT13" i="17"/>
  <c r="X21" i="17"/>
  <c r="F54" i="17"/>
  <c r="V54" i="17"/>
  <c r="D56" i="17"/>
  <c r="T56" i="17"/>
  <c r="P56" i="17"/>
  <c r="BD5" i="17"/>
  <c r="AN6" i="17"/>
  <c r="AR6" i="17"/>
  <c r="AN7" i="17"/>
  <c r="AR7" i="17"/>
  <c r="R54" i="17"/>
  <c r="AK4" i="17"/>
  <c r="AW4" i="17" s="1"/>
  <c r="AO4" i="17"/>
  <c r="AS4" i="17"/>
  <c r="AO5" i="17"/>
  <c r="AK6" i="17"/>
  <c r="AO6" i="17"/>
  <c r="AS6" i="17"/>
  <c r="AK7" i="17"/>
  <c r="AO7" i="17"/>
  <c r="AS7" i="17"/>
  <c r="BE7" i="17" s="1"/>
  <c r="AK8" i="17"/>
  <c r="AO8" i="17"/>
  <c r="AZ8" i="17" s="1"/>
  <c r="AS8" i="17"/>
  <c r="AL12" i="17"/>
  <c r="AP12" i="17"/>
  <c r="AT12" i="17"/>
  <c r="AB56" i="17"/>
  <c r="AE3" i="17"/>
  <c r="Y20" i="17" l="1"/>
  <c r="AZ5" i="17"/>
  <c r="L20" i="17"/>
  <c r="AY9" i="17"/>
  <c r="I46" i="17"/>
  <c r="Z44" i="17"/>
  <c r="AA45" i="17"/>
  <c r="S18" i="17"/>
  <c r="AW8" i="17"/>
  <c r="BF13" i="17"/>
  <c r="S20" i="17"/>
  <c r="Z43" i="17"/>
  <c r="K47" i="17"/>
  <c r="BF10" i="17"/>
  <c r="AX5" i="17"/>
  <c r="AA64" i="17"/>
  <c r="AA69" i="17" s="1"/>
  <c r="AC46" i="17"/>
  <c r="E19" i="17"/>
  <c r="BE10" i="17"/>
  <c r="AY7" i="17"/>
  <c r="BC4" i="17"/>
  <c r="Y22" i="17"/>
  <c r="E21" i="17"/>
  <c r="BA12" i="17"/>
  <c r="AW9" i="17"/>
  <c r="E64" i="17"/>
  <c r="E71" i="17" s="1"/>
  <c r="BA9" i="17"/>
  <c r="I20" i="17"/>
  <c r="BE6" i="17"/>
  <c r="R20" i="17"/>
  <c r="E22" i="17"/>
  <c r="Z19" i="17"/>
  <c r="Q44" i="17"/>
  <c r="E44" i="17"/>
  <c r="Z47" i="17"/>
  <c r="J47" i="17"/>
  <c r="K46" i="17"/>
  <c r="Y18" i="17"/>
  <c r="AF44" i="17"/>
  <c r="W22" i="17"/>
  <c r="M45" i="17"/>
  <c r="Z46" i="17"/>
  <c r="J46" i="17"/>
  <c r="AA46" i="17"/>
  <c r="BC13" i="17"/>
  <c r="E18" i="17"/>
  <c r="AY5" i="17"/>
  <c r="AE43" i="17"/>
  <c r="AA44" i="17"/>
  <c r="K44" i="17"/>
  <c r="AA43" i="17"/>
  <c r="K43" i="17"/>
  <c r="AW11" i="17"/>
  <c r="AY12" i="17"/>
  <c r="BD13" i="17"/>
  <c r="BB8" i="17"/>
  <c r="BC12" i="17"/>
  <c r="P21" i="17"/>
  <c r="D20" i="17"/>
  <c r="BE4" i="17"/>
  <c r="D21" i="17"/>
  <c r="R21" i="17"/>
  <c r="H18" i="17"/>
  <c r="AX6" i="17"/>
  <c r="BF4" i="17"/>
  <c r="AC45" i="17"/>
  <c r="U44" i="17"/>
  <c r="U48" i="17" s="1"/>
  <c r="E45" i="17"/>
  <c r="E46" i="17"/>
  <c r="P44" i="17"/>
  <c r="P45" i="17"/>
  <c r="N44" i="17"/>
  <c r="D22" i="17"/>
  <c r="AZ12" i="17"/>
  <c r="BC9" i="17"/>
  <c r="X22" i="17"/>
  <c r="Q19" i="17"/>
  <c r="BC6" i="17"/>
  <c r="V64" i="17"/>
  <c r="V68" i="17" s="1"/>
  <c r="O21" i="17"/>
  <c r="O23" i="17" s="1"/>
  <c r="X64" i="17"/>
  <c r="X69" i="17" s="1"/>
  <c r="J64" i="17"/>
  <c r="J72" i="17" s="1"/>
  <c r="BE9" i="17"/>
  <c r="BA10" i="17"/>
  <c r="AW5" i="17"/>
  <c r="G21" i="17"/>
  <c r="I64" i="17"/>
  <c r="I72" i="17" s="1"/>
  <c r="BF11" i="17"/>
  <c r="BB6" i="17"/>
  <c r="U64" i="17"/>
  <c r="U71" i="17" s="1"/>
  <c r="H64" i="17"/>
  <c r="H69" i="17" s="1"/>
  <c r="BF5" i="17"/>
  <c r="AZ10" i="17"/>
  <c r="Q64" i="17"/>
  <c r="Q69" i="17" s="1"/>
  <c r="AF45" i="17"/>
  <c r="AW12" i="17"/>
  <c r="F21" i="17"/>
  <c r="T18" i="17"/>
  <c r="O20" i="17"/>
  <c r="M46" i="17"/>
  <c r="AH43" i="17"/>
  <c r="AB43" i="17"/>
  <c r="L46" i="17"/>
  <c r="BD10" i="17"/>
  <c r="F18" i="17"/>
  <c r="F22" i="17"/>
  <c r="BD9" i="17"/>
  <c r="AW7" i="17"/>
  <c r="O19" i="17"/>
  <c r="G20" i="17"/>
  <c r="BB5" i="17"/>
  <c r="R22" i="17"/>
  <c r="R19" i="17"/>
  <c r="T21" i="17"/>
  <c r="AY4" i="17"/>
  <c r="M21" i="17"/>
  <c r="AW13" i="17"/>
  <c r="AX8" i="17"/>
  <c r="G22" i="17"/>
  <c r="T20" i="17"/>
  <c r="O22" i="17"/>
  <c r="W64" i="17"/>
  <c r="W69" i="17" s="1"/>
  <c r="G19" i="17"/>
  <c r="AG47" i="17"/>
  <c r="X47" i="17"/>
  <c r="H44" i="17"/>
  <c r="R43" i="17"/>
  <c r="S46" i="17"/>
  <c r="Y21" i="17"/>
  <c r="L64" i="17"/>
  <c r="L69" i="17" s="1"/>
  <c r="BC8" i="17"/>
  <c r="N18" i="17"/>
  <c r="BF7" i="17"/>
  <c r="BE5" i="17"/>
  <c r="H20" i="17"/>
  <c r="Y47" i="17"/>
  <c r="I44" i="17"/>
  <c r="F43" i="17"/>
  <c r="T46" i="17"/>
  <c r="D47" i="17"/>
  <c r="W47" i="17"/>
  <c r="G45" i="17"/>
  <c r="K18" i="17"/>
  <c r="BA6" i="17"/>
  <c r="I22" i="17"/>
  <c r="H21" i="17"/>
  <c r="X18" i="17"/>
  <c r="BA13" i="17"/>
  <c r="Y43" i="17"/>
  <c r="I47" i="17"/>
  <c r="T44" i="17"/>
  <c r="T45" i="17"/>
  <c r="D46" i="17"/>
  <c r="W44" i="17"/>
  <c r="X19" i="17"/>
  <c r="D64" i="17"/>
  <c r="D69" i="17" s="1"/>
  <c r="Y64" i="17"/>
  <c r="Y72" i="17" s="1"/>
  <c r="N64" i="17"/>
  <c r="N68" i="17" s="1"/>
  <c r="P64" i="17"/>
  <c r="P68" i="17" s="1"/>
  <c r="O64" i="17"/>
  <c r="O69" i="17" s="1"/>
  <c r="AX11" i="17"/>
  <c r="N20" i="17"/>
  <c r="I19" i="17"/>
  <c r="AA20" i="17"/>
  <c r="AA18" i="17"/>
  <c r="Y45" i="17"/>
  <c r="V46" i="17"/>
  <c r="D44" i="17"/>
  <c r="Z64" i="17"/>
  <c r="Z72" i="17" s="1"/>
  <c r="AZ4" i="17"/>
  <c r="U22" i="17"/>
  <c r="F20" i="17"/>
  <c r="BE13" i="17"/>
  <c r="AY10" i="17"/>
  <c r="W20" i="17"/>
  <c r="AG43" i="17"/>
  <c r="Q47" i="17"/>
  <c r="AF43" i="17"/>
  <c r="L44" i="17"/>
  <c r="L45" i="17"/>
  <c r="AE46" i="17"/>
  <c r="P20" i="17"/>
  <c r="BD8" i="17"/>
  <c r="AW6" i="17"/>
  <c r="AG45" i="17"/>
  <c r="AG46" i="17"/>
  <c r="Q43" i="17"/>
  <c r="AF47" i="17"/>
  <c r="L43" i="17"/>
  <c r="O43" i="17"/>
  <c r="AD44" i="17"/>
  <c r="P19" i="17"/>
  <c r="P22" i="17"/>
  <c r="G64" i="17"/>
  <c r="G70" i="17" s="1"/>
  <c r="U21" i="17"/>
  <c r="W19" i="17"/>
  <c r="BD4" i="17"/>
  <c r="V20" i="17"/>
  <c r="W21" i="17"/>
  <c r="Q45" i="17"/>
  <c r="O46" i="17"/>
  <c r="N45" i="17"/>
  <c r="AX13" i="17"/>
  <c r="M19" i="17"/>
  <c r="L19" i="17"/>
  <c r="BD7" i="17"/>
  <c r="K19" i="17"/>
  <c r="AC44" i="17"/>
  <c r="M44" i="17"/>
  <c r="V45" i="17"/>
  <c r="F46" i="17"/>
  <c r="F47" i="17"/>
  <c r="AB47" i="17"/>
  <c r="H43" i="17"/>
  <c r="W43" i="17"/>
  <c r="G47" i="17"/>
  <c r="G44" i="17"/>
  <c r="AB21" i="17"/>
  <c r="K22" i="17"/>
  <c r="Q18" i="17"/>
  <c r="Q20" i="17"/>
  <c r="D19" i="17"/>
  <c r="BB4" i="17"/>
  <c r="N21" i="17"/>
  <c r="AB20" i="17"/>
  <c r="AB18" i="17"/>
  <c r="L18" i="17"/>
  <c r="S23" i="17"/>
  <c r="K20" i="17"/>
  <c r="AC43" i="17"/>
  <c r="M43" i="17"/>
  <c r="V44" i="17"/>
  <c r="F45" i="17"/>
  <c r="AB46" i="17"/>
  <c r="H47" i="17"/>
  <c r="W46" i="17"/>
  <c r="G43" i="17"/>
  <c r="L21" i="17"/>
  <c r="AZ6" i="17"/>
  <c r="AX10" i="17"/>
  <c r="AZ7" i="17"/>
  <c r="BA8" i="17"/>
  <c r="M22" i="17"/>
  <c r="BC10" i="17"/>
  <c r="AB44" i="17"/>
  <c r="AD43" i="17"/>
  <c r="M18" i="17"/>
  <c r="AB19" i="17"/>
  <c r="Q21" i="17"/>
  <c r="U20" i="17"/>
  <c r="U18" i="17"/>
  <c r="I21" i="17"/>
  <c r="AH47" i="17"/>
  <c r="X46" i="17"/>
  <c r="R46" i="17"/>
  <c r="AB64" i="17"/>
  <c r="AB72" i="17" s="1"/>
  <c r="AH45" i="17"/>
  <c r="X44" i="17"/>
  <c r="X45" i="17"/>
  <c r="R45" i="17"/>
  <c r="AE45" i="17"/>
  <c r="S43" i="17"/>
  <c r="S44" i="17"/>
  <c r="O45" i="17"/>
  <c r="AD46" i="17"/>
  <c r="AD47" i="17"/>
  <c r="N43" i="17"/>
  <c r="AH46" i="17"/>
  <c r="R47" i="17"/>
  <c r="S45" i="17"/>
  <c r="R64" i="17"/>
  <c r="R69" i="17" s="1"/>
  <c r="T64" i="17"/>
  <c r="T72" i="17" s="1"/>
  <c r="AE47" i="17"/>
  <c r="O47" i="17"/>
  <c r="N46" i="17"/>
  <c r="J19" i="17"/>
  <c r="J20" i="17"/>
  <c r="Z21" i="17"/>
  <c r="F64" i="17"/>
  <c r="F68" i="17" s="1"/>
  <c r="BD11" i="17"/>
  <c r="Z22" i="17"/>
  <c r="Z18" i="17"/>
  <c r="J21" i="17"/>
  <c r="K64" i="17"/>
  <c r="K68" i="17" s="1"/>
  <c r="AA21" i="17"/>
  <c r="AA19" i="17"/>
  <c r="V18" i="17"/>
  <c r="BB13" i="17"/>
  <c r="BE12" i="17"/>
  <c r="V21" i="17"/>
  <c r="J18" i="17"/>
  <c r="N22" i="17"/>
  <c r="V22" i="17"/>
  <c r="L71" i="17"/>
  <c r="S64" i="17"/>
  <c r="S68" i="17" s="1"/>
  <c r="E70" i="17"/>
  <c r="BE11" i="17"/>
  <c r="BF12" i="17"/>
  <c r="M64" i="17"/>
  <c r="M72" i="17" s="1"/>
  <c r="W70" i="17"/>
  <c r="BD6" i="17"/>
  <c r="BA5" i="17"/>
  <c r="BE8" i="17"/>
  <c r="E68" i="17"/>
  <c r="BB10" i="17"/>
  <c r="BC7" i="17"/>
  <c r="AX9" i="17"/>
  <c r="BA11" i="17"/>
  <c r="AY6" i="17"/>
  <c r="BB12" i="17"/>
  <c r="AX12" i="17"/>
  <c r="BA4" i="17"/>
  <c r="BA7" i="17"/>
  <c r="Q70" i="17"/>
  <c r="AA72" i="17"/>
  <c r="AF3" i="17"/>
  <c r="O68" i="17"/>
  <c r="J71" i="17"/>
  <c r="AA71" i="17"/>
  <c r="N69" i="17"/>
  <c r="AA70" i="17"/>
  <c r="W68" i="17"/>
  <c r="J69" i="17"/>
  <c r="D70" i="17" l="1"/>
  <c r="G23" i="17"/>
  <c r="K48" i="17"/>
  <c r="AA68" i="17"/>
  <c r="W72" i="17"/>
  <c r="G68" i="17"/>
  <c r="Q72" i="17"/>
  <c r="U69" i="17"/>
  <c r="L70" i="17"/>
  <c r="I48" i="17"/>
  <c r="E48" i="17"/>
  <c r="G69" i="17"/>
  <c r="K70" i="17"/>
  <c r="Y69" i="17"/>
  <c r="I70" i="17"/>
  <c r="E69" i="17"/>
  <c r="E73" i="17" s="1"/>
  <c r="U70" i="17"/>
  <c r="N72" i="17"/>
  <c r="E72" i="17"/>
  <c r="X68" i="17"/>
  <c r="Z70" i="17"/>
  <c r="BG9" i="17"/>
  <c r="Y70" i="17"/>
  <c r="X71" i="17"/>
  <c r="Z68" i="17"/>
  <c r="AA48" i="17"/>
  <c r="J48" i="17"/>
  <c r="E23" i="17"/>
  <c r="P48" i="17"/>
  <c r="Z48" i="17"/>
  <c r="H71" i="17"/>
  <c r="H68" i="17"/>
  <c r="I68" i="17"/>
  <c r="I69" i="17"/>
  <c r="V70" i="17"/>
  <c r="BG5" i="17"/>
  <c r="H72" i="17"/>
  <c r="P69" i="17"/>
  <c r="G72" i="17"/>
  <c r="Q68" i="17"/>
  <c r="Q71" i="17"/>
  <c r="V71" i="17"/>
  <c r="H70" i="17"/>
  <c r="P72" i="17"/>
  <c r="J70" i="17"/>
  <c r="U68" i="17"/>
  <c r="L68" i="17"/>
  <c r="G71" i="17"/>
  <c r="W71" i="17"/>
  <c r="Y23" i="17"/>
  <c r="J68" i="17"/>
  <c r="V72" i="17"/>
  <c r="N70" i="17"/>
  <c r="V69" i="17"/>
  <c r="Y68" i="17"/>
  <c r="N71" i="17"/>
  <c r="I71" i="17"/>
  <c r="Y71" i="17"/>
  <c r="Z69" i="17"/>
  <c r="Z71" i="17"/>
  <c r="U72" i="17"/>
  <c r="L72" i="17"/>
  <c r="Q48" i="17"/>
  <c r="AF48" i="17"/>
  <c r="F23" i="17"/>
  <c r="AC48" i="17"/>
  <c r="D48" i="17"/>
  <c r="Y48" i="17"/>
  <c r="T23" i="17"/>
  <c r="R23" i="17"/>
  <c r="M48" i="17"/>
  <c r="X72" i="17"/>
  <c r="L23" i="17"/>
  <c r="W48" i="17"/>
  <c r="F48" i="17"/>
  <c r="V48" i="17"/>
  <c r="H23" i="17"/>
  <c r="D23" i="17"/>
  <c r="X70" i="17"/>
  <c r="BG6" i="17"/>
  <c r="U23" i="17"/>
  <c r="W23" i="17"/>
  <c r="T48" i="17"/>
  <c r="X23" i="17"/>
  <c r="O72" i="17"/>
  <c r="O70" i="17"/>
  <c r="D68" i="17"/>
  <c r="AD48" i="17"/>
  <c r="I23" i="17"/>
  <c r="AB48" i="17"/>
  <c r="G48" i="17"/>
  <c r="D72" i="17"/>
  <c r="D71" i="17"/>
  <c r="O71" i="17"/>
  <c r="AA23" i="17"/>
  <c r="N48" i="17"/>
  <c r="AH48" i="17"/>
  <c r="P23" i="17"/>
  <c r="AG48" i="17"/>
  <c r="M23" i="17"/>
  <c r="K23" i="17"/>
  <c r="L48" i="17"/>
  <c r="P70" i="17"/>
  <c r="P71" i="17"/>
  <c r="BG8" i="17"/>
  <c r="T68" i="17"/>
  <c r="BG7" i="17"/>
  <c r="X48" i="17"/>
  <c r="BG10" i="17"/>
  <c r="Q23" i="17"/>
  <c r="T69" i="17"/>
  <c r="T71" i="17"/>
  <c r="N23" i="17"/>
  <c r="T70" i="17"/>
  <c r="BG4" i="17"/>
  <c r="BG13" i="17"/>
  <c r="AB23" i="17"/>
  <c r="H48" i="17"/>
  <c r="AE48" i="17"/>
  <c r="Z23" i="17"/>
  <c r="S48" i="17"/>
  <c r="O48" i="17"/>
  <c r="R48" i="17"/>
  <c r="R70" i="17"/>
  <c r="AB71" i="17"/>
  <c r="R72" i="17"/>
  <c r="R68" i="17"/>
  <c r="R71" i="17"/>
  <c r="AB68" i="17"/>
  <c r="AB70" i="17"/>
  <c r="AB69" i="17"/>
  <c r="K72" i="17"/>
  <c r="W73" i="17"/>
  <c r="K71" i="17"/>
  <c r="J23" i="17"/>
  <c r="BG12" i="17"/>
  <c r="F69" i="17"/>
  <c r="K69" i="17"/>
  <c r="V23" i="17"/>
  <c r="F71" i="17"/>
  <c r="F72" i="17"/>
  <c r="F70" i="17"/>
  <c r="BG11" i="17"/>
  <c r="S72" i="17"/>
  <c r="S70" i="17"/>
  <c r="M71" i="17"/>
  <c r="M68" i="17"/>
  <c r="M69" i="17"/>
  <c r="M70" i="17"/>
  <c r="S69" i="17"/>
  <c r="S71" i="17"/>
  <c r="AG3" i="17"/>
  <c r="AA73" i="17"/>
  <c r="N73" i="17" l="1"/>
  <c r="Q73" i="17"/>
  <c r="O73" i="17"/>
  <c r="H73" i="17"/>
  <c r="L73" i="17"/>
  <c r="X73" i="17"/>
  <c r="Z73" i="17"/>
  <c r="G73" i="17"/>
  <c r="I73" i="17"/>
  <c r="V73" i="17"/>
  <c r="Y73" i="17"/>
  <c r="U73" i="17"/>
  <c r="J73" i="17"/>
  <c r="T73" i="17"/>
  <c r="P73" i="17"/>
  <c r="D73" i="17"/>
  <c r="AB73" i="17"/>
  <c r="F73" i="17"/>
  <c r="R73" i="17"/>
  <c r="K73" i="17"/>
  <c r="S73" i="17"/>
  <c r="M73" i="17"/>
  <c r="AH3" i="17"/>
  <c r="A41" i="16" l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24" i="16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C17" i="16"/>
  <c r="D17" i="16" s="1"/>
  <c r="E17" i="16" s="1"/>
  <c r="F17" i="16" s="1"/>
  <c r="G17" i="16" s="1"/>
  <c r="H17" i="16" s="1"/>
  <c r="I17" i="16" s="1"/>
  <c r="J17" i="16" s="1"/>
  <c r="K17" i="16" s="1"/>
  <c r="L17" i="16" s="1"/>
  <c r="M17" i="16" s="1"/>
  <c r="N17" i="16" s="1"/>
  <c r="O17" i="16" s="1"/>
  <c r="P17" i="16" s="1"/>
  <c r="Q17" i="16" s="1"/>
  <c r="R17" i="16" s="1"/>
  <c r="S17" i="16" s="1"/>
  <c r="T17" i="16" s="1"/>
  <c r="U17" i="16" s="1"/>
  <c r="V17" i="16" s="1"/>
  <c r="W17" i="16" s="1"/>
  <c r="X17" i="16" s="1"/>
  <c r="Y17" i="16" s="1"/>
  <c r="Z17" i="16" s="1"/>
  <c r="AA17" i="16" s="1"/>
  <c r="AB17" i="16" s="1"/>
  <c r="AC17" i="16" s="1"/>
  <c r="AD17" i="16" s="1"/>
  <c r="AE17" i="16" s="1"/>
  <c r="AF17" i="16" s="1"/>
  <c r="AG17" i="16" s="1"/>
  <c r="I15" i="16"/>
  <c r="G14" i="16"/>
  <c r="B14" i="16"/>
  <c r="G13" i="16"/>
  <c r="B13" i="16"/>
  <c r="G12" i="16"/>
  <c r="B12" i="16"/>
  <c r="G11" i="16"/>
  <c r="B11" i="16"/>
  <c r="G10" i="16"/>
  <c r="B10" i="16"/>
  <c r="G9" i="16"/>
  <c r="B9" i="16"/>
  <c r="G8" i="16"/>
  <c r="B8" i="16"/>
  <c r="G7" i="16"/>
  <c r="B7" i="16"/>
  <c r="G6" i="16"/>
  <c r="B6" i="16"/>
  <c r="H5" i="16"/>
  <c r="I5" i="16" s="1"/>
  <c r="J5" i="16" s="1"/>
  <c r="G5" i="16"/>
  <c r="B5" i="16"/>
  <c r="G4" i="16"/>
  <c r="B4" i="16"/>
  <c r="C5" i="16" s="1"/>
  <c r="D5" i="16" s="1"/>
  <c r="E5" i="16" s="1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H3" i="16"/>
  <c r="I3" i="16" s="1"/>
  <c r="J3" i="16" s="1"/>
  <c r="G3" i="16"/>
  <c r="C3" i="16"/>
  <c r="D3" i="16" s="1"/>
  <c r="E3" i="16" s="1"/>
  <c r="B3" i="16"/>
  <c r="A41" i="15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24" i="15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C17" i="15"/>
  <c r="D17" i="15" s="1"/>
  <c r="E17" i="15" s="1"/>
  <c r="F17" i="15" s="1"/>
  <c r="G17" i="15" s="1"/>
  <c r="H17" i="15" s="1"/>
  <c r="I17" i="15" s="1"/>
  <c r="J17" i="15" s="1"/>
  <c r="K17" i="15" s="1"/>
  <c r="L17" i="15" s="1"/>
  <c r="M17" i="15" s="1"/>
  <c r="N17" i="15" s="1"/>
  <c r="O17" i="15" s="1"/>
  <c r="P17" i="15" s="1"/>
  <c r="Q17" i="15" s="1"/>
  <c r="R17" i="15" s="1"/>
  <c r="S17" i="15" s="1"/>
  <c r="T17" i="15" s="1"/>
  <c r="U17" i="15" s="1"/>
  <c r="V17" i="15" s="1"/>
  <c r="W17" i="15" s="1"/>
  <c r="X17" i="15" s="1"/>
  <c r="Y17" i="15" s="1"/>
  <c r="Z17" i="15" s="1"/>
  <c r="AA17" i="15" s="1"/>
  <c r="AB17" i="15" s="1"/>
  <c r="AC17" i="15" s="1"/>
  <c r="AD17" i="15" s="1"/>
  <c r="AE17" i="15" s="1"/>
  <c r="AF17" i="15" s="1"/>
  <c r="AG17" i="15" s="1"/>
  <c r="I15" i="15"/>
  <c r="C21" i="15" s="1"/>
  <c r="G14" i="15"/>
  <c r="B14" i="15"/>
  <c r="G13" i="15"/>
  <c r="B13" i="15"/>
  <c r="G12" i="15"/>
  <c r="B12" i="15"/>
  <c r="G11" i="15"/>
  <c r="B11" i="15"/>
  <c r="G10" i="15"/>
  <c r="B10" i="15"/>
  <c r="G9" i="15"/>
  <c r="B9" i="15"/>
  <c r="G8" i="15"/>
  <c r="B8" i="15"/>
  <c r="G7" i="15"/>
  <c r="B7" i="15"/>
  <c r="G6" i="15"/>
  <c r="B6" i="15"/>
  <c r="G5" i="15"/>
  <c r="B5" i="15"/>
  <c r="G4" i="15"/>
  <c r="B4" i="15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G3" i="15"/>
  <c r="B3" i="15"/>
  <c r="A41" i="14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C38" i="14"/>
  <c r="A24" i="14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C17" i="14"/>
  <c r="D17" i="14" s="1"/>
  <c r="E17" i="14" s="1"/>
  <c r="F17" i="14" s="1"/>
  <c r="G17" i="14" s="1"/>
  <c r="H17" i="14" s="1"/>
  <c r="I17" i="14" s="1"/>
  <c r="J17" i="14" s="1"/>
  <c r="K17" i="14" s="1"/>
  <c r="L17" i="14" s="1"/>
  <c r="M17" i="14" s="1"/>
  <c r="N17" i="14" s="1"/>
  <c r="O17" i="14" s="1"/>
  <c r="P17" i="14" s="1"/>
  <c r="Q17" i="14" s="1"/>
  <c r="R17" i="14" s="1"/>
  <c r="S17" i="14" s="1"/>
  <c r="T17" i="14" s="1"/>
  <c r="U17" i="14" s="1"/>
  <c r="V17" i="14" s="1"/>
  <c r="W17" i="14" s="1"/>
  <c r="X17" i="14" s="1"/>
  <c r="Y17" i="14" s="1"/>
  <c r="Z17" i="14" s="1"/>
  <c r="AA17" i="14" s="1"/>
  <c r="AB17" i="14" s="1"/>
  <c r="AC17" i="14" s="1"/>
  <c r="AD17" i="14" s="1"/>
  <c r="AE17" i="14" s="1"/>
  <c r="AF17" i="14" s="1"/>
  <c r="AG17" i="14" s="1"/>
  <c r="I15" i="14"/>
  <c r="C21" i="14" s="1"/>
  <c r="G14" i="14"/>
  <c r="B14" i="14"/>
  <c r="G13" i="14"/>
  <c r="B13" i="14"/>
  <c r="G12" i="14"/>
  <c r="B12" i="14"/>
  <c r="G11" i="14"/>
  <c r="B11" i="14"/>
  <c r="G10" i="14"/>
  <c r="B10" i="14"/>
  <c r="G9" i="14"/>
  <c r="B9" i="14"/>
  <c r="G8" i="14"/>
  <c r="B8" i="14"/>
  <c r="G7" i="14"/>
  <c r="B7" i="14"/>
  <c r="G6" i="14"/>
  <c r="B6" i="14"/>
  <c r="G5" i="14"/>
  <c r="B5" i="14"/>
  <c r="G4" i="14"/>
  <c r="B4" i="14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G3" i="14"/>
  <c r="B3" i="14"/>
  <c r="A41" i="13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24" i="13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C17" i="13"/>
  <c r="D17" i="13" s="1"/>
  <c r="E17" i="13" s="1"/>
  <c r="F17" i="13" s="1"/>
  <c r="G17" i="13" s="1"/>
  <c r="H17" i="13" s="1"/>
  <c r="I17" i="13" s="1"/>
  <c r="J17" i="13" s="1"/>
  <c r="K17" i="13" s="1"/>
  <c r="L17" i="13" s="1"/>
  <c r="M17" i="13" s="1"/>
  <c r="N17" i="13" s="1"/>
  <c r="O17" i="13" s="1"/>
  <c r="P17" i="13" s="1"/>
  <c r="Q17" i="13" s="1"/>
  <c r="R17" i="13" s="1"/>
  <c r="S17" i="13" s="1"/>
  <c r="T17" i="13" s="1"/>
  <c r="U17" i="13" s="1"/>
  <c r="V17" i="13" s="1"/>
  <c r="W17" i="13" s="1"/>
  <c r="X17" i="13" s="1"/>
  <c r="Y17" i="13" s="1"/>
  <c r="Z17" i="13" s="1"/>
  <c r="AA17" i="13" s="1"/>
  <c r="AB17" i="13" s="1"/>
  <c r="AC17" i="13" s="1"/>
  <c r="AD17" i="13" s="1"/>
  <c r="AE17" i="13" s="1"/>
  <c r="AF17" i="13" s="1"/>
  <c r="AG17" i="13" s="1"/>
  <c r="I15" i="13"/>
  <c r="G14" i="13"/>
  <c r="B14" i="13"/>
  <c r="G13" i="13"/>
  <c r="B13" i="13"/>
  <c r="G12" i="13"/>
  <c r="B12" i="13"/>
  <c r="G11" i="13"/>
  <c r="B11" i="13"/>
  <c r="G10" i="13"/>
  <c r="B10" i="13"/>
  <c r="G9" i="13"/>
  <c r="B9" i="13"/>
  <c r="G8" i="13"/>
  <c r="B8" i="13"/>
  <c r="G7" i="13"/>
  <c r="B7" i="13"/>
  <c r="G6" i="13"/>
  <c r="B6" i="13"/>
  <c r="G5" i="13"/>
  <c r="B5" i="13"/>
  <c r="G4" i="13"/>
  <c r="B4" i="13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H3" i="13"/>
  <c r="I3" i="13" s="1"/>
  <c r="G3" i="13"/>
  <c r="B3" i="13"/>
  <c r="C7" i="13" s="1"/>
  <c r="D7" i="13" s="1"/>
  <c r="A41" i="12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24" i="12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C17" i="12"/>
  <c r="D17" i="12" s="1"/>
  <c r="E17" i="12" s="1"/>
  <c r="F17" i="12" s="1"/>
  <c r="G17" i="12" s="1"/>
  <c r="H17" i="12" s="1"/>
  <c r="I17" i="12" s="1"/>
  <c r="J17" i="12" s="1"/>
  <c r="K17" i="12" s="1"/>
  <c r="L17" i="12" s="1"/>
  <c r="M17" i="12" s="1"/>
  <c r="N17" i="12" s="1"/>
  <c r="O17" i="12" s="1"/>
  <c r="P17" i="12" s="1"/>
  <c r="Q17" i="12" s="1"/>
  <c r="R17" i="12" s="1"/>
  <c r="S17" i="12" s="1"/>
  <c r="T17" i="12" s="1"/>
  <c r="U17" i="12" s="1"/>
  <c r="V17" i="12" s="1"/>
  <c r="W17" i="12" s="1"/>
  <c r="X17" i="12" s="1"/>
  <c r="Y17" i="12" s="1"/>
  <c r="Z17" i="12" s="1"/>
  <c r="AA17" i="12" s="1"/>
  <c r="AB17" i="12" s="1"/>
  <c r="AC17" i="12" s="1"/>
  <c r="AD17" i="12" s="1"/>
  <c r="AE17" i="12" s="1"/>
  <c r="AF17" i="12" s="1"/>
  <c r="AG17" i="12" s="1"/>
  <c r="I15" i="12"/>
  <c r="C21" i="12" s="1"/>
  <c r="G14" i="12"/>
  <c r="B14" i="12"/>
  <c r="G13" i="12"/>
  <c r="B13" i="12"/>
  <c r="G12" i="12"/>
  <c r="B12" i="12"/>
  <c r="G11" i="12"/>
  <c r="B11" i="12"/>
  <c r="G10" i="12"/>
  <c r="B10" i="12"/>
  <c r="G9" i="12"/>
  <c r="B9" i="12"/>
  <c r="G8" i="12"/>
  <c r="B8" i="12"/>
  <c r="G7" i="12"/>
  <c r="B7" i="12"/>
  <c r="G6" i="12"/>
  <c r="B6" i="12"/>
  <c r="G5" i="12"/>
  <c r="B5" i="12"/>
  <c r="G4" i="12"/>
  <c r="B4" i="12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G3" i="12"/>
  <c r="H4" i="12" s="1"/>
  <c r="I4" i="12" s="1"/>
  <c r="C3" i="12"/>
  <c r="D3" i="12" s="1"/>
  <c r="E3" i="12" s="1"/>
  <c r="B3" i="12"/>
  <c r="H3" i="12" l="1"/>
  <c r="B23" i="12"/>
  <c r="B27" i="13"/>
  <c r="C9" i="16"/>
  <c r="D9" i="16" s="1"/>
  <c r="E9" i="16" s="1"/>
  <c r="C13" i="16"/>
  <c r="C38" i="16"/>
  <c r="C6" i="16"/>
  <c r="D6" i="16" s="1"/>
  <c r="E6" i="16" s="1"/>
  <c r="H6" i="16"/>
  <c r="I6" i="16" s="1"/>
  <c r="J6" i="16" s="1"/>
  <c r="C10" i="16"/>
  <c r="D10" i="16" s="1"/>
  <c r="H10" i="16"/>
  <c r="I10" i="16" s="1"/>
  <c r="J10" i="16" s="1"/>
  <c r="C14" i="16"/>
  <c r="D14" i="16" s="1"/>
  <c r="E14" i="16" s="1"/>
  <c r="H14" i="16"/>
  <c r="I14" i="16" s="1"/>
  <c r="J14" i="16" s="1"/>
  <c r="C7" i="16"/>
  <c r="D7" i="16" s="1"/>
  <c r="E7" i="16" s="1"/>
  <c r="H7" i="16"/>
  <c r="I7" i="16" s="1"/>
  <c r="J7" i="16" s="1"/>
  <c r="C11" i="16"/>
  <c r="D11" i="16" s="1"/>
  <c r="E11" i="16" s="1"/>
  <c r="H11" i="16"/>
  <c r="I11" i="16" s="1"/>
  <c r="J11" i="16" s="1"/>
  <c r="H9" i="16"/>
  <c r="I9" i="16" s="1"/>
  <c r="J9" i="16" s="1"/>
  <c r="H13" i="16"/>
  <c r="I13" i="16" s="1"/>
  <c r="J13" i="16" s="1"/>
  <c r="C4" i="16"/>
  <c r="D4" i="16" s="1"/>
  <c r="E4" i="16" s="1"/>
  <c r="H4" i="16"/>
  <c r="I4" i="16" s="1"/>
  <c r="J4" i="16" s="1"/>
  <c r="C8" i="16"/>
  <c r="D8" i="16" s="1"/>
  <c r="E8" i="16" s="1"/>
  <c r="H8" i="16"/>
  <c r="I8" i="16" s="1"/>
  <c r="J8" i="16" s="1"/>
  <c r="E10" i="16"/>
  <c r="C12" i="16"/>
  <c r="D12" i="16" s="1"/>
  <c r="E12" i="16" s="1"/>
  <c r="H12" i="16"/>
  <c r="I12" i="16" s="1"/>
  <c r="J12" i="16" s="1"/>
  <c r="C21" i="16"/>
  <c r="C6" i="15"/>
  <c r="D6" i="15" s="1"/>
  <c r="E6" i="15" s="1"/>
  <c r="C3" i="15"/>
  <c r="D3" i="15" s="1"/>
  <c r="H3" i="15"/>
  <c r="C7" i="15"/>
  <c r="D7" i="15" s="1"/>
  <c r="H7" i="15"/>
  <c r="C11" i="15"/>
  <c r="H11" i="15"/>
  <c r="I11" i="15" s="1"/>
  <c r="C10" i="15"/>
  <c r="D10" i="15" s="1"/>
  <c r="H14" i="15"/>
  <c r="I14" i="15" s="1"/>
  <c r="J14" i="15" s="1"/>
  <c r="C4" i="15"/>
  <c r="D4" i="15" s="1"/>
  <c r="E4" i="15" s="1"/>
  <c r="H4" i="15"/>
  <c r="I4" i="15" s="1"/>
  <c r="J4" i="15" s="1"/>
  <c r="C8" i="15"/>
  <c r="D8" i="15" s="1"/>
  <c r="E8" i="15" s="1"/>
  <c r="H8" i="15"/>
  <c r="I8" i="15" s="1"/>
  <c r="J8" i="15" s="1"/>
  <c r="E10" i="15"/>
  <c r="C12" i="15"/>
  <c r="D12" i="15" s="1"/>
  <c r="E12" i="15" s="1"/>
  <c r="H12" i="15"/>
  <c r="B33" i="15"/>
  <c r="H6" i="15"/>
  <c r="I6" i="15" s="1"/>
  <c r="J6" i="15" s="1"/>
  <c r="H10" i="15"/>
  <c r="C14" i="15"/>
  <c r="D14" i="15" s="1"/>
  <c r="E14" i="15" s="1"/>
  <c r="E3" i="15"/>
  <c r="C5" i="15"/>
  <c r="D5" i="15" s="1"/>
  <c r="E5" i="15" s="1"/>
  <c r="H5" i="15"/>
  <c r="I5" i="15" s="1"/>
  <c r="J5" i="15" s="1"/>
  <c r="E7" i="15"/>
  <c r="C9" i="15"/>
  <c r="D9" i="15" s="1"/>
  <c r="E9" i="15" s="1"/>
  <c r="H9" i="15"/>
  <c r="J11" i="15"/>
  <c r="C13" i="15"/>
  <c r="D13" i="15" s="1"/>
  <c r="E13" i="15" s="1"/>
  <c r="H13" i="15"/>
  <c r="I13" i="15" s="1"/>
  <c r="J13" i="15" s="1"/>
  <c r="B34" i="15"/>
  <c r="C38" i="15"/>
  <c r="H13" i="14"/>
  <c r="H9" i="14"/>
  <c r="H14" i="14"/>
  <c r="H8" i="14"/>
  <c r="H4" i="14"/>
  <c r="H10" i="14"/>
  <c r="H7" i="14"/>
  <c r="H3" i="14"/>
  <c r="I3" i="14" s="1"/>
  <c r="J3" i="14" s="1"/>
  <c r="H5" i="14"/>
  <c r="H11" i="14"/>
  <c r="I11" i="14" s="1"/>
  <c r="J11" i="14" s="1"/>
  <c r="H12" i="14"/>
  <c r="C12" i="14"/>
  <c r="C6" i="14"/>
  <c r="D6" i="14" s="1"/>
  <c r="E6" i="14" s="1"/>
  <c r="C13" i="14"/>
  <c r="C9" i="14"/>
  <c r="D9" i="14" s="1"/>
  <c r="E9" i="14" s="1"/>
  <c r="C14" i="14"/>
  <c r="C8" i="14"/>
  <c r="C4" i="14"/>
  <c r="C11" i="14"/>
  <c r="C10" i="14"/>
  <c r="D10" i="14" s="1"/>
  <c r="E10" i="14" s="1"/>
  <c r="C7" i="14"/>
  <c r="D7" i="14" s="1"/>
  <c r="E7" i="14" s="1"/>
  <c r="C3" i="14"/>
  <c r="C5" i="14"/>
  <c r="H6" i="14"/>
  <c r="C10" i="13"/>
  <c r="D10" i="13" s="1"/>
  <c r="E10" i="13" s="1"/>
  <c r="C13" i="13"/>
  <c r="D13" i="13" s="1"/>
  <c r="E13" i="13" s="1"/>
  <c r="C9" i="13"/>
  <c r="D9" i="13" s="1"/>
  <c r="E9" i="13" s="1"/>
  <c r="C5" i="13"/>
  <c r="D5" i="13" s="1"/>
  <c r="E5" i="13" s="1"/>
  <c r="C12" i="13"/>
  <c r="D12" i="13" s="1"/>
  <c r="E12" i="13" s="1"/>
  <c r="C8" i="13"/>
  <c r="D8" i="13" s="1"/>
  <c r="C4" i="13"/>
  <c r="D4" i="13" s="1"/>
  <c r="E4" i="13" s="1"/>
  <c r="H6" i="13"/>
  <c r="I6" i="13" s="1"/>
  <c r="E8" i="13"/>
  <c r="H14" i="13"/>
  <c r="I14" i="13" s="1"/>
  <c r="J14" i="13" s="1"/>
  <c r="H11" i="13"/>
  <c r="I11" i="13" s="1"/>
  <c r="J11" i="13" s="1"/>
  <c r="C3" i="13"/>
  <c r="D3" i="13" s="1"/>
  <c r="E3" i="13" s="1"/>
  <c r="C6" i="13"/>
  <c r="D6" i="13" s="1"/>
  <c r="E6" i="13" s="1"/>
  <c r="H7" i="13"/>
  <c r="I7" i="13" s="1"/>
  <c r="J7" i="13" s="1"/>
  <c r="C11" i="13"/>
  <c r="D11" i="13" s="1"/>
  <c r="E11" i="13" s="1"/>
  <c r="C14" i="13"/>
  <c r="D14" i="13" s="1"/>
  <c r="E14" i="13" s="1"/>
  <c r="H13" i="13"/>
  <c r="I13" i="13" s="1"/>
  <c r="J13" i="13" s="1"/>
  <c r="H9" i="13"/>
  <c r="I9" i="13" s="1"/>
  <c r="J9" i="13" s="1"/>
  <c r="H5" i="13"/>
  <c r="I5" i="13" s="1"/>
  <c r="J5" i="13" s="1"/>
  <c r="J3" i="13"/>
  <c r="H12" i="13"/>
  <c r="I12" i="13" s="1"/>
  <c r="J12" i="13" s="1"/>
  <c r="H8" i="13"/>
  <c r="I8" i="13" s="1"/>
  <c r="H4" i="13"/>
  <c r="I4" i="13" s="1"/>
  <c r="J4" i="13" s="1"/>
  <c r="E7" i="13"/>
  <c r="J8" i="13"/>
  <c r="H10" i="13"/>
  <c r="I10" i="13" s="1"/>
  <c r="J10" i="13" s="1"/>
  <c r="J6" i="13"/>
  <c r="B33" i="13"/>
  <c r="C21" i="13"/>
  <c r="B34" i="13"/>
  <c r="C38" i="13"/>
  <c r="C8" i="12"/>
  <c r="B28" i="12" s="1"/>
  <c r="J4" i="12"/>
  <c r="H13" i="12"/>
  <c r="H9" i="12"/>
  <c r="H5" i="12"/>
  <c r="H8" i="12"/>
  <c r="H7" i="12"/>
  <c r="H11" i="12"/>
  <c r="H12" i="12"/>
  <c r="C11" i="12"/>
  <c r="B31" i="12" s="1"/>
  <c r="C13" i="12"/>
  <c r="C9" i="12"/>
  <c r="D9" i="12" s="1"/>
  <c r="E9" i="12" s="1"/>
  <c r="C5" i="12"/>
  <c r="D5" i="12" s="1"/>
  <c r="E5" i="12" s="1"/>
  <c r="C12" i="12"/>
  <c r="B32" i="12" s="1"/>
  <c r="C7" i="12"/>
  <c r="B27" i="12" s="1"/>
  <c r="C4" i="12"/>
  <c r="B24" i="12" s="1"/>
  <c r="I3" i="12"/>
  <c r="J3" i="12" s="1"/>
  <c r="C38" i="12"/>
  <c r="C6" i="12"/>
  <c r="B26" i="12" s="1"/>
  <c r="H6" i="12"/>
  <c r="C10" i="12"/>
  <c r="B30" i="12" s="1"/>
  <c r="H10" i="12"/>
  <c r="C14" i="12"/>
  <c r="H14" i="12"/>
  <c r="A41" i="1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24" i="1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C17" i="11"/>
  <c r="D17" i="11" s="1"/>
  <c r="E17" i="11" s="1"/>
  <c r="F17" i="11" s="1"/>
  <c r="G17" i="11" s="1"/>
  <c r="H17" i="11" s="1"/>
  <c r="I17" i="11" s="1"/>
  <c r="J17" i="11" s="1"/>
  <c r="K17" i="11" s="1"/>
  <c r="L17" i="11" s="1"/>
  <c r="M17" i="11" s="1"/>
  <c r="N17" i="11" s="1"/>
  <c r="O17" i="11" s="1"/>
  <c r="P17" i="11" s="1"/>
  <c r="Q17" i="11" s="1"/>
  <c r="R17" i="11" s="1"/>
  <c r="S17" i="11" s="1"/>
  <c r="T17" i="11" s="1"/>
  <c r="U17" i="11" s="1"/>
  <c r="V17" i="11" s="1"/>
  <c r="W17" i="11" s="1"/>
  <c r="X17" i="11" s="1"/>
  <c r="Y17" i="11" s="1"/>
  <c r="Z17" i="11" s="1"/>
  <c r="AA17" i="11" s="1"/>
  <c r="AB17" i="11" s="1"/>
  <c r="AC17" i="11" s="1"/>
  <c r="AD17" i="11" s="1"/>
  <c r="AE17" i="11" s="1"/>
  <c r="AF17" i="11" s="1"/>
  <c r="AG17" i="11" s="1"/>
  <c r="I15" i="11"/>
  <c r="G14" i="11"/>
  <c r="B14" i="11"/>
  <c r="G13" i="11"/>
  <c r="B13" i="11"/>
  <c r="G12" i="11"/>
  <c r="B12" i="11"/>
  <c r="G11" i="11"/>
  <c r="B11" i="11"/>
  <c r="G10" i="11"/>
  <c r="B10" i="11"/>
  <c r="G9" i="11"/>
  <c r="B9" i="11"/>
  <c r="G8" i="11"/>
  <c r="B8" i="11"/>
  <c r="G7" i="11"/>
  <c r="B7" i="11"/>
  <c r="G6" i="11"/>
  <c r="B6" i="11"/>
  <c r="G5" i="11"/>
  <c r="B5" i="11"/>
  <c r="H4" i="11"/>
  <c r="I4" i="11" s="1"/>
  <c r="J4" i="11" s="1"/>
  <c r="G4" i="11"/>
  <c r="B4" i="1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G3" i="11"/>
  <c r="B3" i="11"/>
  <c r="C4" i="11" s="1"/>
  <c r="D4" i="11" s="1"/>
  <c r="E4" i="11" s="1"/>
  <c r="A41" i="10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24" i="10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C17" i="10"/>
  <c r="D17" i="10" s="1"/>
  <c r="E17" i="10" s="1"/>
  <c r="F17" i="10" s="1"/>
  <c r="G17" i="10" s="1"/>
  <c r="H17" i="10" s="1"/>
  <c r="I17" i="10" s="1"/>
  <c r="J17" i="10" s="1"/>
  <c r="K17" i="10" s="1"/>
  <c r="L17" i="10" s="1"/>
  <c r="M17" i="10" s="1"/>
  <c r="N17" i="10" s="1"/>
  <c r="O17" i="10" s="1"/>
  <c r="P17" i="10" s="1"/>
  <c r="Q17" i="10" s="1"/>
  <c r="R17" i="10" s="1"/>
  <c r="S17" i="10" s="1"/>
  <c r="T17" i="10" s="1"/>
  <c r="U17" i="10" s="1"/>
  <c r="V17" i="10" s="1"/>
  <c r="W17" i="10" s="1"/>
  <c r="X17" i="10" s="1"/>
  <c r="Y17" i="10" s="1"/>
  <c r="Z17" i="10" s="1"/>
  <c r="AA17" i="10" s="1"/>
  <c r="AB17" i="10" s="1"/>
  <c r="AC17" i="10" s="1"/>
  <c r="AD17" i="10" s="1"/>
  <c r="AE17" i="10" s="1"/>
  <c r="AF17" i="10" s="1"/>
  <c r="AG17" i="10" s="1"/>
  <c r="I15" i="10"/>
  <c r="G14" i="10"/>
  <c r="B14" i="10"/>
  <c r="G13" i="10"/>
  <c r="B13" i="10"/>
  <c r="G12" i="10"/>
  <c r="B12" i="10"/>
  <c r="G11" i="10"/>
  <c r="B11" i="10"/>
  <c r="G10" i="10"/>
  <c r="B10" i="10"/>
  <c r="G9" i="10"/>
  <c r="B9" i="10"/>
  <c r="G8" i="10"/>
  <c r="B8" i="10"/>
  <c r="G7" i="10"/>
  <c r="B7" i="10"/>
  <c r="G6" i="10"/>
  <c r="B6" i="10"/>
  <c r="G5" i="10"/>
  <c r="B5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H4" i="10"/>
  <c r="I4" i="10" s="1"/>
  <c r="G4" i="10"/>
  <c r="C4" i="10"/>
  <c r="D4" i="10" s="1"/>
  <c r="B4" i="10"/>
  <c r="C5" i="10" s="1"/>
  <c r="D5" i="10" s="1"/>
  <c r="A4" i="10"/>
  <c r="H3" i="10"/>
  <c r="I3" i="10" s="1"/>
  <c r="J3" i="10" s="1"/>
  <c r="G3" i="10"/>
  <c r="H5" i="10" s="1"/>
  <c r="I5" i="10" s="1"/>
  <c r="C3" i="10"/>
  <c r="D3" i="10" s="1"/>
  <c r="E3" i="10" s="1"/>
  <c r="B3" i="10"/>
  <c r="A41" i="9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24" i="9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C17" i="9"/>
  <c r="D17" i="9" s="1"/>
  <c r="E17" i="9" s="1"/>
  <c r="F17" i="9" s="1"/>
  <c r="G17" i="9" s="1"/>
  <c r="H17" i="9" s="1"/>
  <c r="I17" i="9" s="1"/>
  <c r="J17" i="9" s="1"/>
  <c r="K17" i="9" s="1"/>
  <c r="L17" i="9" s="1"/>
  <c r="M17" i="9" s="1"/>
  <c r="N17" i="9" s="1"/>
  <c r="O17" i="9" s="1"/>
  <c r="P17" i="9" s="1"/>
  <c r="Q17" i="9" s="1"/>
  <c r="R17" i="9" s="1"/>
  <c r="S17" i="9" s="1"/>
  <c r="T17" i="9" s="1"/>
  <c r="U17" i="9" s="1"/>
  <c r="V17" i="9" s="1"/>
  <c r="W17" i="9" s="1"/>
  <c r="X17" i="9" s="1"/>
  <c r="Y17" i="9" s="1"/>
  <c r="Z17" i="9" s="1"/>
  <c r="AA17" i="9" s="1"/>
  <c r="AB17" i="9" s="1"/>
  <c r="AC17" i="9" s="1"/>
  <c r="AD17" i="9" s="1"/>
  <c r="AE17" i="9" s="1"/>
  <c r="AF17" i="9" s="1"/>
  <c r="AG17" i="9" s="1"/>
  <c r="I15" i="9"/>
  <c r="C21" i="9" s="1"/>
  <c r="G14" i="9"/>
  <c r="B14" i="9"/>
  <c r="G13" i="9"/>
  <c r="B13" i="9"/>
  <c r="G12" i="9"/>
  <c r="B12" i="9"/>
  <c r="G11" i="9"/>
  <c r="B11" i="9"/>
  <c r="G10" i="9"/>
  <c r="B10" i="9"/>
  <c r="G9" i="9"/>
  <c r="B9" i="9"/>
  <c r="G8" i="9"/>
  <c r="B8" i="9"/>
  <c r="G7" i="9"/>
  <c r="B7" i="9"/>
  <c r="G6" i="9"/>
  <c r="B6" i="9"/>
  <c r="G5" i="9"/>
  <c r="B5" i="9"/>
  <c r="H4" i="9"/>
  <c r="I4" i="9" s="1"/>
  <c r="G4" i="9"/>
  <c r="B4" i="9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G3" i="9"/>
  <c r="C3" i="9"/>
  <c r="D3" i="9" s="1"/>
  <c r="B3" i="9"/>
  <c r="C4" i="9" s="1"/>
  <c r="D4" i="9" s="1"/>
  <c r="AK13" i="3"/>
  <c r="AK12" i="3"/>
  <c r="AK11" i="3"/>
  <c r="AK10" i="3"/>
  <c r="AK9" i="3"/>
  <c r="AK8" i="3"/>
  <c r="AK7" i="3"/>
  <c r="AK6" i="3"/>
  <c r="AK5" i="3"/>
  <c r="AK4" i="3"/>
  <c r="AU13" i="3"/>
  <c r="AT13" i="3"/>
  <c r="AS13" i="3"/>
  <c r="AR13" i="3"/>
  <c r="AQ13" i="3"/>
  <c r="AP13" i="3"/>
  <c r="BA13" i="3" s="1"/>
  <c r="AO13" i="3"/>
  <c r="AN13" i="3"/>
  <c r="AM13" i="3"/>
  <c r="AL13" i="3"/>
  <c r="AW13" i="3" s="1"/>
  <c r="AU12" i="3"/>
  <c r="AT12" i="3"/>
  <c r="AS12" i="3"/>
  <c r="AR12" i="3"/>
  <c r="BC12" i="3" s="1"/>
  <c r="AQ12" i="3"/>
  <c r="AP12" i="3"/>
  <c r="AO12" i="3"/>
  <c r="AN12" i="3"/>
  <c r="AM12" i="3"/>
  <c r="AL12" i="3"/>
  <c r="AW12" i="3" s="1"/>
  <c r="AU11" i="3"/>
  <c r="AT11" i="3"/>
  <c r="AS11" i="3"/>
  <c r="AR11" i="3"/>
  <c r="AQ11" i="3"/>
  <c r="AP11" i="3"/>
  <c r="AO11" i="3"/>
  <c r="AN11" i="3"/>
  <c r="AM11" i="3"/>
  <c r="AL11" i="3"/>
  <c r="AU10" i="3"/>
  <c r="AT10" i="3"/>
  <c r="AS10" i="3"/>
  <c r="AR10" i="3"/>
  <c r="AQ10" i="3"/>
  <c r="AP10" i="3"/>
  <c r="AO10" i="3"/>
  <c r="AN10" i="3"/>
  <c r="AM10" i="3"/>
  <c r="AL10" i="3"/>
  <c r="AU9" i="3"/>
  <c r="AT9" i="3"/>
  <c r="AS9" i="3"/>
  <c r="AR9" i="3"/>
  <c r="AQ9" i="3"/>
  <c r="AP9" i="3"/>
  <c r="AO9" i="3"/>
  <c r="AN9" i="3"/>
  <c r="AM9" i="3"/>
  <c r="AL9" i="3"/>
  <c r="AW9" i="3" s="1"/>
  <c r="AU8" i="3"/>
  <c r="AT8" i="3"/>
  <c r="AS8" i="3"/>
  <c r="AR8" i="3"/>
  <c r="AQ8" i="3"/>
  <c r="AP8" i="3"/>
  <c r="AO8" i="3"/>
  <c r="AN8" i="3"/>
  <c r="AM8" i="3"/>
  <c r="AL8" i="3"/>
  <c r="AW8" i="3" s="1"/>
  <c r="AU7" i="3"/>
  <c r="AT7" i="3"/>
  <c r="AS7" i="3"/>
  <c r="AR7" i="3"/>
  <c r="AQ7" i="3"/>
  <c r="AP7" i="3"/>
  <c r="AO7" i="3"/>
  <c r="AN7" i="3"/>
  <c r="AM7" i="3"/>
  <c r="AL7" i="3"/>
  <c r="AU6" i="3"/>
  <c r="AT6" i="3"/>
  <c r="AS6" i="3"/>
  <c r="AR6" i="3"/>
  <c r="AQ6" i="3"/>
  <c r="AP6" i="3"/>
  <c r="AO6" i="3"/>
  <c r="AN6" i="3"/>
  <c r="AM6" i="3"/>
  <c r="AL6" i="3"/>
  <c r="AU5" i="3"/>
  <c r="AT5" i="3"/>
  <c r="AS5" i="3"/>
  <c r="AR5" i="3"/>
  <c r="AQ5" i="3"/>
  <c r="AP5" i="3"/>
  <c r="AO5" i="3"/>
  <c r="AN5" i="3"/>
  <c r="AM5" i="3"/>
  <c r="AL5" i="3"/>
  <c r="AW5" i="3" s="1"/>
  <c r="AU4" i="3"/>
  <c r="AT4" i="3"/>
  <c r="AS4" i="3"/>
  <c r="AR4" i="3"/>
  <c r="AQ4" i="3"/>
  <c r="AP4" i="3"/>
  <c r="AO4" i="3"/>
  <c r="AN4" i="3"/>
  <c r="AM4" i="3"/>
  <c r="AL4" i="3"/>
  <c r="AW4" i="3" s="1"/>
  <c r="B26" i="13" l="1"/>
  <c r="B30" i="13"/>
  <c r="BE13" i="3"/>
  <c r="BD5" i="3"/>
  <c r="AX6" i="3"/>
  <c r="BB6" i="3"/>
  <c r="BF6" i="3"/>
  <c r="AZ7" i="3"/>
  <c r="BD7" i="3"/>
  <c r="AX8" i="3"/>
  <c r="BB8" i="3"/>
  <c r="BF8" i="3"/>
  <c r="AZ9" i="3"/>
  <c r="BD9" i="3"/>
  <c r="AX10" i="3"/>
  <c r="BB10" i="3"/>
  <c r="BF10" i="3"/>
  <c r="AZ11" i="3"/>
  <c r="BD11" i="3"/>
  <c r="AX12" i="3"/>
  <c r="BB12" i="3"/>
  <c r="BF12" i="3"/>
  <c r="AY6" i="3"/>
  <c r="BD4" i="3"/>
  <c r="BB5" i="3"/>
  <c r="AZ6" i="3"/>
  <c r="AX7" i="3"/>
  <c r="BF7" i="3"/>
  <c r="AZ8" i="3"/>
  <c r="AX9" i="3"/>
  <c r="BF9" i="3"/>
  <c r="BD10" i="3"/>
  <c r="BB11" i="3"/>
  <c r="AZ12" i="3"/>
  <c r="AX13" i="3"/>
  <c r="BF13" i="3"/>
  <c r="AW6" i="3"/>
  <c r="AW10" i="3"/>
  <c r="AZ4" i="3"/>
  <c r="AX5" i="3"/>
  <c r="BF5" i="3"/>
  <c r="BD6" i="3"/>
  <c r="BB7" i="3"/>
  <c r="BD8" i="3"/>
  <c r="BB9" i="3"/>
  <c r="AZ10" i="3"/>
  <c r="AX11" i="3"/>
  <c r="BF11" i="3"/>
  <c r="BD12" i="3"/>
  <c r="BB13" i="3"/>
  <c r="AW11" i="3"/>
  <c r="AY4" i="3"/>
  <c r="BC4" i="3"/>
  <c r="BC6" i="3"/>
  <c r="BA7" i="3"/>
  <c r="BE7" i="3"/>
  <c r="AY8" i="3"/>
  <c r="BC8" i="3"/>
  <c r="BA9" i="3"/>
  <c r="BE9" i="3"/>
  <c r="AY10" i="3"/>
  <c r="BC10" i="3"/>
  <c r="BA11" i="3"/>
  <c r="BE11" i="3"/>
  <c r="AY12" i="3"/>
  <c r="BA5" i="3"/>
  <c r="BE5" i="3"/>
  <c r="AW7" i="3"/>
  <c r="BA4" i="3"/>
  <c r="BE4" i="3"/>
  <c r="AY5" i="3"/>
  <c r="BC5" i="3"/>
  <c r="BA6" i="3"/>
  <c r="BE6" i="3"/>
  <c r="AY7" i="3"/>
  <c r="BC7" i="3"/>
  <c r="BA8" i="3"/>
  <c r="BE8" i="3"/>
  <c r="AY9" i="3"/>
  <c r="BC9" i="3"/>
  <c r="BA10" i="3"/>
  <c r="BE10" i="3"/>
  <c r="AY11" i="3"/>
  <c r="BC11" i="3"/>
  <c r="BA12" i="3"/>
  <c r="BE12" i="3"/>
  <c r="AY13" i="3"/>
  <c r="BC13" i="3"/>
  <c r="AX4" i="3"/>
  <c r="BF4" i="3"/>
  <c r="AZ5" i="3"/>
  <c r="AZ13" i="3"/>
  <c r="BD13" i="3"/>
  <c r="BB4" i="3"/>
  <c r="H13" i="9"/>
  <c r="I13" i="9" s="1"/>
  <c r="B28" i="13"/>
  <c r="B25" i="12"/>
  <c r="B24" i="13"/>
  <c r="H3" i="9"/>
  <c r="I3" i="9" s="1"/>
  <c r="H12" i="11"/>
  <c r="I12" i="11" s="1"/>
  <c r="J12" i="11" s="1"/>
  <c r="B23" i="13"/>
  <c r="B31" i="13"/>
  <c r="J4" i="9"/>
  <c r="H12" i="9"/>
  <c r="I12" i="9" s="1"/>
  <c r="J12" i="9" s="1"/>
  <c r="H13" i="11"/>
  <c r="I13" i="11" s="1"/>
  <c r="B32" i="13"/>
  <c r="B29" i="12"/>
  <c r="B29" i="13"/>
  <c r="B25" i="13"/>
  <c r="B35" i="15"/>
  <c r="B34" i="16"/>
  <c r="D13" i="16"/>
  <c r="E13" i="16" s="1"/>
  <c r="B33" i="16"/>
  <c r="D11" i="15"/>
  <c r="E11" i="15" s="1"/>
  <c r="I3" i="15"/>
  <c r="J3" i="15" s="1"/>
  <c r="I10" i="15"/>
  <c r="J10" i="15" s="1"/>
  <c r="I9" i="15"/>
  <c r="J9" i="15" s="1"/>
  <c r="I12" i="15"/>
  <c r="J12" i="15" s="1"/>
  <c r="I7" i="15"/>
  <c r="J7" i="15" s="1"/>
  <c r="I6" i="14"/>
  <c r="J6" i="14" s="1"/>
  <c r="D11" i="14"/>
  <c r="E11" i="14" s="1"/>
  <c r="D4" i="14"/>
  <c r="E4" i="14" s="1"/>
  <c r="I13" i="14"/>
  <c r="J13" i="14" s="1"/>
  <c r="D3" i="14"/>
  <c r="E3" i="14" s="1"/>
  <c r="D8" i="14"/>
  <c r="E8" i="14" s="1"/>
  <c r="I14" i="14"/>
  <c r="J14" i="14" s="1"/>
  <c r="I5" i="14"/>
  <c r="J5" i="14" s="1"/>
  <c r="D5" i="14"/>
  <c r="E5" i="14" s="1"/>
  <c r="D12" i="14"/>
  <c r="E12" i="14" s="1"/>
  <c r="I7" i="14"/>
  <c r="J7" i="14" s="1"/>
  <c r="I9" i="14"/>
  <c r="J9" i="14" s="1"/>
  <c r="B34" i="14"/>
  <c r="D14" i="14"/>
  <c r="E14" i="14" s="1"/>
  <c r="I12" i="14"/>
  <c r="J12" i="14" s="1"/>
  <c r="I10" i="14"/>
  <c r="J10" i="14" s="1"/>
  <c r="I4" i="14"/>
  <c r="J4" i="14" s="1"/>
  <c r="B33" i="14"/>
  <c r="D13" i="14"/>
  <c r="E13" i="14" s="1"/>
  <c r="I8" i="14"/>
  <c r="J8" i="14" s="1"/>
  <c r="I14" i="12"/>
  <c r="J14" i="12" s="1"/>
  <c r="D8" i="12"/>
  <c r="E8" i="12" s="1"/>
  <c r="D14" i="12"/>
  <c r="E14" i="12" s="1"/>
  <c r="I10" i="12"/>
  <c r="J10" i="12" s="1"/>
  <c r="B34" i="12"/>
  <c r="D4" i="12"/>
  <c r="E4" i="12" s="1"/>
  <c r="I12" i="12"/>
  <c r="J12" i="12" s="1"/>
  <c r="D10" i="12"/>
  <c r="E10" i="12" s="1"/>
  <c r="I6" i="12"/>
  <c r="J6" i="12" s="1"/>
  <c r="I13" i="12"/>
  <c r="J13" i="12" s="1"/>
  <c r="D6" i="12"/>
  <c r="E6" i="12" s="1"/>
  <c r="D13" i="12"/>
  <c r="E13" i="12" s="1"/>
  <c r="B33" i="12"/>
  <c r="D7" i="12"/>
  <c r="E7" i="12" s="1"/>
  <c r="D11" i="12"/>
  <c r="E11" i="12" s="1"/>
  <c r="I11" i="12"/>
  <c r="J11" i="12" s="1"/>
  <c r="I7" i="12"/>
  <c r="J7" i="12" s="1"/>
  <c r="D12" i="12"/>
  <c r="E12" i="12" s="1"/>
  <c r="I8" i="12"/>
  <c r="J8" i="12" s="1"/>
  <c r="I5" i="12"/>
  <c r="J5" i="12" s="1"/>
  <c r="I9" i="12"/>
  <c r="J9" i="12" s="1"/>
  <c r="H8" i="11"/>
  <c r="I8" i="11" s="1"/>
  <c r="J8" i="11" s="1"/>
  <c r="C12" i="11"/>
  <c r="D12" i="11" s="1"/>
  <c r="E12" i="11" s="1"/>
  <c r="C5" i="11"/>
  <c r="D5" i="11" s="1"/>
  <c r="E5" i="11" s="1"/>
  <c r="H5" i="11"/>
  <c r="C9" i="11"/>
  <c r="H9" i="11"/>
  <c r="I9" i="11" s="1"/>
  <c r="C13" i="11"/>
  <c r="D13" i="11" s="1"/>
  <c r="E13" i="11" s="1"/>
  <c r="C38" i="11"/>
  <c r="C6" i="11"/>
  <c r="H6" i="11"/>
  <c r="I6" i="11" s="1"/>
  <c r="J6" i="11" s="1"/>
  <c r="C10" i="11"/>
  <c r="H10" i="11"/>
  <c r="I10" i="11" s="1"/>
  <c r="J10" i="11" s="1"/>
  <c r="C14" i="11"/>
  <c r="H14" i="11"/>
  <c r="I14" i="11" s="1"/>
  <c r="J14" i="11" s="1"/>
  <c r="C8" i="11"/>
  <c r="C3" i="11"/>
  <c r="H3" i="11"/>
  <c r="I3" i="11" s="1"/>
  <c r="J3" i="11" s="1"/>
  <c r="C7" i="11"/>
  <c r="D7" i="11" s="1"/>
  <c r="E7" i="11" s="1"/>
  <c r="H7" i="11"/>
  <c r="J9" i="11"/>
  <c r="C11" i="11"/>
  <c r="H11" i="11"/>
  <c r="I11" i="11" s="1"/>
  <c r="J11" i="11" s="1"/>
  <c r="J13" i="11"/>
  <c r="C21" i="11"/>
  <c r="C9" i="10"/>
  <c r="D9" i="10" s="1"/>
  <c r="C13" i="10"/>
  <c r="D13" i="10" s="1"/>
  <c r="E13" i="10" s="1"/>
  <c r="B34" i="10"/>
  <c r="E4" i="10"/>
  <c r="J4" i="10"/>
  <c r="C6" i="10"/>
  <c r="D6" i="10" s="1"/>
  <c r="H6" i="10"/>
  <c r="I6" i="10" s="1"/>
  <c r="J6" i="10" s="1"/>
  <c r="C10" i="10"/>
  <c r="D10" i="10" s="1"/>
  <c r="H10" i="10"/>
  <c r="C14" i="10"/>
  <c r="D14" i="10" s="1"/>
  <c r="H14" i="10"/>
  <c r="I14" i="10" s="1"/>
  <c r="J14" i="10" s="1"/>
  <c r="H13" i="10"/>
  <c r="I13" i="10" s="1"/>
  <c r="J13" i="10" s="1"/>
  <c r="E5" i="10"/>
  <c r="J5" i="10"/>
  <c r="C7" i="10"/>
  <c r="D7" i="10" s="1"/>
  <c r="E7" i="10" s="1"/>
  <c r="H7" i="10"/>
  <c r="E9" i="10"/>
  <c r="C11" i="10"/>
  <c r="H11" i="10"/>
  <c r="I11" i="10" s="1"/>
  <c r="J11" i="10" s="1"/>
  <c r="H9" i="10"/>
  <c r="C38" i="10"/>
  <c r="E6" i="10"/>
  <c r="C8" i="10"/>
  <c r="D8" i="10" s="1"/>
  <c r="E8" i="10" s="1"/>
  <c r="H8" i="10"/>
  <c r="I8" i="10" s="1"/>
  <c r="J8" i="10" s="1"/>
  <c r="E10" i="10"/>
  <c r="C12" i="10"/>
  <c r="D12" i="10" s="1"/>
  <c r="E12" i="10" s="1"/>
  <c r="H12" i="10"/>
  <c r="I12" i="10" s="1"/>
  <c r="J12" i="10" s="1"/>
  <c r="E14" i="10"/>
  <c r="C21" i="10"/>
  <c r="H8" i="9"/>
  <c r="I8" i="9" s="1"/>
  <c r="J8" i="9" s="1"/>
  <c r="E3" i="9"/>
  <c r="J3" i="9"/>
  <c r="C5" i="9"/>
  <c r="D5" i="9" s="1"/>
  <c r="E5" i="9" s="1"/>
  <c r="H5" i="9"/>
  <c r="I5" i="9" s="1"/>
  <c r="J5" i="9" s="1"/>
  <c r="C9" i="9"/>
  <c r="D9" i="9" s="1"/>
  <c r="H9" i="9"/>
  <c r="I9" i="9" s="1"/>
  <c r="J9" i="9" s="1"/>
  <c r="C13" i="9"/>
  <c r="D13" i="9" s="1"/>
  <c r="E13" i="9" s="1"/>
  <c r="C38" i="9"/>
  <c r="C12" i="9"/>
  <c r="D12" i="9" s="1"/>
  <c r="E4" i="9"/>
  <c r="C6" i="9"/>
  <c r="D6" i="9" s="1"/>
  <c r="E6" i="9" s="1"/>
  <c r="H6" i="9"/>
  <c r="I6" i="9" s="1"/>
  <c r="J6" i="9" s="1"/>
  <c r="C10" i="9"/>
  <c r="D10" i="9" s="1"/>
  <c r="E10" i="9" s="1"/>
  <c r="H10" i="9"/>
  <c r="E12" i="9"/>
  <c r="C14" i="9"/>
  <c r="D14" i="9" s="1"/>
  <c r="E14" i="9" s="1"/>
  <c r="H14" i="9"/>
  <c r="C8" i="9"/>
  <c r="D8" i="9" s="1"/>
  <c r="E8" i="9" s="1"/>
  <c r="B33" i="9"/>
  <c r="C7" i="9"/>
  <c r="H7" i="9"/>
  <c r="I7" i="9" s="1"/>
  <c r="J7" i="9" s="1"/>
  <c r="E9" i="9"/>
  <c r="C11" i="9"/>
  <c r="D11" i="9" s="1"/>
  <c r="E11" i="9" s="1"/>
  <c r="H11" i="9"/>
  <c r="I11" i="9" s="1"/>
  <c r="J11" i="9" s="1"/>
  <c r="J13" i="9"/>
  <c r="A41" i="8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24" i="8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C17" i="8"/>
  <c r="D17" i="8" s="1"/>
  <c r="E17" i="8" s="1"/>
  <c r="F17" i="8" s="1"/>
  <c r="G17" i="8" s="1"/>
  <c r="H17" i="8" s="1"/>
  <c r="I17" i="8" s="1"/>
  <c r="J17" i="8" s="1"/>
  <c r="K17" i="8" s="1"/>
  <c r="L17" i="8" s="1"/>
  <c r="M17" i="8" s="1"/>
  <c r="N17" i="8" s="1"/>
  <c r="O17" i="8" s="1"/>
  <c r="P17" i="8" s="1"/>
  <c r="Q17" i="8" s="1"/>
  <c r="R17" i="8" s="1"/>
  <c r="S17" i="8" s="1"/>
  <c r="T17" i="8" s="1"/>
  <c r="U17" i="8" s="1"/>
  <c r="V17" i="8" s="1"/>
  <c r="W17" i="8" s="1"/>
  <c r="X17" i="8" s="1"/>
  <c r="Y17" i="8" s="1"/>
  <c r="Z17" i="8" s="1"/>
  <c r="AA17" i="8" s="1"/>
  <c r="AB17" i="8" s="1"/>
  <c r="AC17" i="8" s="1"/>
  <c r="AD17" i="8" s="1"/>
  <c r="AE17" i="8" s="1"/>
  <c r="AF17" i="8" s="1"/>
  <c r="AG17" i="8" s="1"/>
  <c r="I15" i="8"/>
  <c r="G14" i="8"/>
  <c r="B14" i="8"/>
  <c r="G13" i="8"/>
  <c r="B13" i="8"/>
  <c r="G12" i="8"/>
  <c r="B12" i="8"/>
  <c r="G11" i="8"/>
  <c r="B11" i="8"/>
  <c r="G10" i="8"/>
  <c r="B10" i="8"/>
  <c r="G9" i="8"/>
  <c r="B9" i="8"/>
  <c r="G8" i="8"/>
  <c r="B8" i="8"/>
  <c r="G7" i="8"/>
  <c r="B7" i="8"/>
  <c r="G6" i="8"/>
  <c r="B6" i="8"/>
  <c r="G5" i="8"/>
  <c r="B5" i="8"/>
  <c r="G4" i="8"/>
  <c r="H9" i="8" s="1"/>
  <c r="I9" i="8" s="1"/>
  <c r="B4" i="8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G3" i="8"/>
  <c r="B3" i="8"/>
  <c r="I6" i="6"/>
  <c r="B33" i="10" l="1"/>
  <c r="B35" i="13"/>
  <c r="BG7" i="3"/>
  <c r="AC7" i="3" s="1"/>
  <c r="AC7" i="17" s="1"/>
  <c r="AC57" i="17" s="1"/>
  <c r="BG6" i="3"/>
  <c r="AC6" i="3" s="1"/>
  <c r="AC6" i="17" s="1"/>
  <c r="BG5" i="3"/>
  <c r="AC5" i="3" s="1"/>
  <c r="AC5" i="17" s="1"/>
  <c r="AC55" i="17" s="1"/>
  <c r="BG9" i="3"/>
  <c r="AC9" i="3" s="1"/>
  <c r="AC9" i="17" s="1"/>
  <c r="AC59" i="17" s="1"/>
  <c r="BG4" i="3"/>
  <c r="AC4" i="3" s="1"/>
  <c r="AC4" i="17" s="1"/>
  <c r="BG12" i="3"/>
  <c r="AC12" i="3" s="1"/>
  <c r="AC62" i="3" s="1"/>
  <c r="BG8" i="3"/>
  <c r="AC8" i="3" s="1"/>
  <c r="AC8" i="17" s="1"/>
  <c r="BG13" i="3"/>
  <c r="AC13" i="3" s="1"/>
  <c r="AC13" i="17" s="1"/>
  <c r="AC63" i="17" s="1"/>
  <c r="BG11" i="3"/>
  <c r="AC11" i="3" s="1"/>
  <c r="AC11" i="17" s="1"/>
  <c r="AC61" i="17" s="1"/>
  <c r="BG10" i="3"/>
  <c r="AC10" i="3" s="1"/>
  <c r="AC60" i="3" s="1"/>
  <c r="H13" i="8"/>
  <c r="I13" i="8" s="1"/>
  <c r="B23" i="8"/>
  <c r="B31" i="8"/>
  <c r="B35" i="16"/>
  <c r="B46" i="13"/>
  <c r="B42" i="13"/>
  <c r="B49" i="13"/>
  <c r="B45" i="13"/>
  <c r="B41" i="13"/>
  <c r="B48" i="13"/>
  <c r="B40" i="13"/>
  <c r="B47" i="13"/>
  <c r="B44" i="13"/>
  <c r="B43" i="13"/>
  <c r="B35" i="12"/>
  <c r="B51" i="12" s="1"/>
  <c r="B50" i="15"/>
  <c r="B51" i="15"/>
  <c r="B35" i="14"/>
  <c r="B51" i="16"/>
  <c r="B50" i="16"/>
  <c r="B51" i="13"/>
  <c r="B50" i="13"/>
  <c r="D8" i="11"/>
  <c r="E8" i="11" s="1"/>
  <c r="D14" i="11"/>
  <c r="E14" i="11" s="1"/>
  <c r="B34" i="11"/>
  <c r="D6" i="11"/>
  <c r="E6" i="11" s="1"/>
  <c r="D3" i="11"/>
  <c r="E3" i="11" s="1"/>
  <c r="D11" i="11"/>
  <c r="E11" i="11" s="1"/>
  <c r="I7" i="11"/>
  <c r="J7" i="11" s="1"/>
  <c r="D10" i="11"/>
  <c r="E10" i="11" s="1"/>
  <c r="D9" i="11"/>
  <c r="E9" i="11" s="1"/>
  <c r="I5" i="11"/>
  <c r="J5" i="11" s="1"/>
  <c r="B33" i="11"/>
  <c r="D11" i="10"/>
  <c r="E11" i="10" s="1"/>
  <c r="I9" i="10"/>
  <c r="J9" i="10" s="1"/>
  <c r="I7" i="10"/>
  <c r="J7" i="10" s="1"/>
  <c r="I10" i="10"/>
  <c r="J10" i="10" s="1"/>
  <c r="B35" i="10"/>
  <c r="D7" i="9"/>
  <c r="E7" i="9" s="1"/>
  <c r="I10" i="9"/>
  <c r="J10" i="9" s="1"/>
  <c r="I14" i="9"/>
  <c r="J14" i="9" s="1"/>
  <c r="B34" i="9"/>
  <c r="B35" i="9" s="1"/>
  <c r="J11" i="8"/>
  <c r="C9" i="8"/>
  <c r="B29" i="8" s="1"/>
  <c r="C6" i="8"/>
  <c r="B26" i="8" s="1"/>
  <c r="C14" i="8"/>
  <c r="H5" i="8"/>
  <c r="I5" i="8" s="1"/>
  <c r="J5" i="8" s="1"/>
  <c r="C38" i="8"/>
  <c r="C21" i="8"/>
  <c r="B34" i="8"/>
  <c r="H12" i="8"/>
  <c r="I12" i="8" s="1"/>
  <c r="J12" i="8" s="1"/>
  <c r="H8" i="8"/>
  <c r="I8" i="8" s="1"/>
  <c r="J8" i="8" s="1"/>
  <c r="H4" i="8"/>
  <c r="I4" i="8" s="1"/>
  <c r="J4" i="8" s="1"/>
  <c r="H11" i="8"/>
  <c r="I11" i="8" s="1"/>
  <c r="H7" i="8"/>
  <c r="H3" i="8"/>
  <c r="H10" i="8"/>
  <c r="C12" i="8"/>
  <c r="B32" i="8" s="1"/>
  <c r="C8" i="8"/>
  <c r="B28" i="8" s="1"/>
  <c r="C4" i="8"/>
  <c r="D4" i="8" s="1"/>
  <c r="E4" i="8" s="1"/>
  <c r="C3" i="8"/>
  <c r="D3" i="8" s="1"/>
  <c r="E3" i="8" s="1"/>
  <c r="C11" i="8"/>
  <c r="C7" i="8"/>
  <c r="B27" i="8" s="1"/>
  <c r="C5" i="8"/>
  <c r="D5" i="8" s="1"/>
  <c r="E5" i="8" s="1"/>
  <c r="H6" i="8"/>
  <c r="C10" i="8"/>
  <c r="B30" i="8" s="1"/>
  <c r="C13" i="8"/>
  <c r="D13" i="8" s="1"/>
  <c r="E13" i="8" s="1"/>
  <c r="H14" i="8"/>
  <c r="J9" i="8"/>
  <c r="J13" i="8"/>
  <c r="A41" i="7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24" i="7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C17" i="7"/>
  <c r="D17" i="7" s="1"/>
  <c r="E17" i="7" s="1"/>
  <c r="F17" i="7" s="1"/>
  <c r="G17" i="7" s="1"/>
  <c r="H17" i="7" s="1"/>
  <c r="I17" i="7" s="1"/>
  <c r="J17" i="7" s="1"/>
  <c r="K17" i="7" s="1"/>
  <c r="L17" i="7" s="1"/>
  <c r="M17" i="7" s="1"/>
  <c r="N17" i="7" s="1"/>
  <c r="O17" i="7" s="1"/>
  <c r="P17" i="7" s="1"/>
  <c r="Q17" i="7" s="1"/>
  <c r="R17" i="7" s="1"/>
  <c r="S17" i="7" s="1"/>
  <c r="T17" i="7" s="1"/>
  <c r="U17" i="7" s="1"/>
  <c r="V17" i="7" s="1"/>
  <c r="W17" i="7" s="1"/>
  <c r="X17" i="7" s="1"/>
  <c r="Y17" i="7" s="1"/>
  <c r="Z17" i="7" s="1"/>
  <c r="AA17" i="7" s="1"/>
  <c r="AB17" i="7" s="1"/>
  <c r="AC17" i="7" s="1"/>
  <c r="AD17" i="7" s="1"/>
  <c r="AE17" i="7" s="1"/>
  <c r="AF17" i="7" s="1"/>
  <c r="AG17" i="7" s="1"/>
  <c r="I15" i="7"/>
  <c r="G14" i="7"/>
  <c r="B14" i="7"/>
  <c r="G13" i="7"/>
  <c r="B13" i="7"/>
  <c r="G12" i="7"/>
  <c r="B12" i="7"/>
  <c r="G11" i="7"/>
  <c r="B11" i="7"/>
  <c r="G10" i="7"/>
  <c r="B10" i="7"/>
  <c r="G9" i="7"/>
  <c r="B9" i="7"/>
  <c r="G8" i="7"/>
  <c r="B8" i="7"/>
  <c r="G7" i="7"/>
  <c r="B7" i="7"/>
  <c r="G6" i="7"/>
  <c r="B6" i="7"/>
  <c r="G5" i="7"/>
  <c r="B5" i="7"/>
  <c r="G4" i="7"/>
  <c r="B4" i="7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G3" i="7"/>
  <c r="B3" i="7"/>
  <c r="I21" i="6"/>
  <c r="J21" i="6" s="1"/>
  <c r="I20" i="6"/>
  <c r="J20" i="6" s="1"/>
  <c r="I19" i="6"/>
  <c r="J19" i="6" s="1"/>
  <c r="I18" i="6"/>
  <c r="J18" i="6" s="1"/>
  <c r="I17" i="6"/>
  <c r="J17" i="6" s="1"/>
  <c r="I9" i="6"/>
  <c r="J9" i="6" s="1"/>
  <c r="I8" i="6"/>
  <c r="J8" i="6" s="1"/>
  <c r="I7" i="6"/>
  <c r="AJ8" i="4" s="1"/>
  <c r="J6" i="6"/>
  <c r="I5" i="6"/>
  <c r="G16" i="6"/>
  <c r="F16" i="6"/>
  <c r="E16" i="6"/>
  <c r="D16" i="6"/>
  <c r="C16" i="6"/>
  <c r="B16" i="6"/>
  <c r="AC59" i="3" l="1"/>
  <c r="AC12" i="17"/>
  <c r="AC10" i="17"/>
  <c r="AC60" i="17" s="1"/>
  <c r="AC63" i="3"/>
  <c r="AC61" i="3"/>
  <c r="AJ4" i="4"/>
  <c r="AB30" i="4" s="1"/>
  <c r="AA37" i="13" s="1"/>
  <c r="B25" i="8"/>
  <c r="B24" i="8"/>
  <c r="AC62" i="17"/>
  <c r="B29" i="7"/>
  <c r="B33" i="8"/>
  <c r="AC56" i="17"/>
  <c r="AC58" i="17"/>
  <c r="AC14" i="17"/>
  <c r="AC21" i="17" s="1"/>
  <c r="AC54" i="17"/>
  <c r="AF34" i="4"/>
  <c r="AE37" i="14" s="1"/>
  <c r="AB34" i="4"/>
  <c r="AA37" i="14" s="1"/>
  <c r="X34" i="4"/>
  <c r="W37" i="14" s="1"/>
  <c r="T34" i="4"/>
  <c r="S37" i="14" s="1"/>
  <c r="P34" i="4"/>
  <c r="O37" i="14" s="1"/>
  <c r="L34" i="4"/>
  <c r="K37" i="14" s="1"/>
  <c r="H34" i="4"/>
  <c r="G37" i="14" s="1"/>
  <c r="D34" i="4"/>
  <c r="C37" i="14" s="1"/>
  <c r="AE33" i="4"/>
  <c r="AD20" i="14" s="1"/>
  <c r="AA33" i="4"/>
  <c r="Z20" i="14" s="1"/>
  <c r="W33" i="4"/>
  <c r="V20" i="14" s="1"/>
  <c r="S33" i="4"/>
  <c r="R20" i="14" s="1"/>
  <c r="O33" i="4"/>
  <c r="N20" i="14" s="1"/>
  <c r="K33" i="4"/>
  <c r="J20" i="14" s="1"/>
  <c r="G33" i="4"/>
  <c r="F20" i="14" s="1"/>
  <c r="Z9" i="4"/>
  <c r="Y37" i="9" s="1"/>
  <c r="V9" i="4"/>
  <c r="U37" i="9" s="1"/>
  <c r="R9" i="4"/>
  <c r="Q37" i="9" s="1"/>
  <c r="N9" i="4"/>
  <c r="M37" i="9" s="1"/>
  <c r="J9" i="4"/>
  <c r="I37" i="9" s="1"/>
  <c r="F9" i="4"/>
  <c r="E37" i="9" s="1"/>
  <c r="AE34" i="4"/>
  <c r="AD37" i="14" s="1"/>
  <c r="AA34" i="4"/>
  <c r="Z37" i="14" s="1"/>
  <c r="W34" i="4"/>
  <c r="V37" i="14" s="1"/>
  <c r="S34" i="4"/>
  <c r="R37" i="14" s="1"/>
  <c r="O34" i="4"/>
  <c r="N37" i="14" s="1"/>
  <c r="K34" i="4"/>
  <c r="J37" i="14" s="1"/>
  <c r="G34" i="4"/>
  <c r="F37" i="14" s="1"/>
  <c r="AH33" i="4"/>
  <c r="AG20" i="14" s="1"/>
  <c r="AD33" i="4"/>
  <c r="AC20" i="14" s="1"/>
  <c r="Z33" i="4"/>
  <c r="Y20" i="14" s="1"/>
  <c r="V33" i="4"/>
  <c r="U20" i="14" s="1"/>
  <c r="R33" i="4"/>
  <c r="Q20" i="14" s="1"/>
  <c r="N33" i="4"/>
  <c r="M20" i="14" s="1"/>
  <c r="J33" i="4"/>
  <c r="I20" i="14" s="1"/>
  <c r="F33" i="4"/>
  <c r="E20" i="14" s="1"/>
  <c r="AC9" i="4"/>
  <c r="AB37" i="9" s="1"/>
  <c r="Y9" i="4"/>
  <c r="X37" i="9" s="1"/>
  <c r="U9" i="4"/>
  <c r="T37" i="9" s="1"/>
  <c r="Q9" i="4"/>
  <c r="P37" i="9" s="1"/>
  <c r="M9" i="4"/>
  <c r="L37" i="9" s="1"/>
  <c r="I9" i="4"/>
  <c r="H37" i="9" s="1"/>
  <c r="E9" i="4"/>
  <c r="D37" i="9" s="1"/>
  <c r="AH34" i="4"/>
  <c r="AG37" i="14" s="1"/>
  <c r="Z34" i="4"/>
  <c r="Y37" i="14" s="1"/>
  <c r="R34" i="4"/>
  <c r="Q37" i="14" s="1"/>
  <c r="J34" i="4"/>
  <c r="I37" i="14" s="1"/>
  <c r="AG33" i="4"/>
  <c r="AF20" i="14" s="1"/>
  <c r="Y33" i="4"/>
  <c r="X20" i="14" s="1"/>
  <c r="Q33" i="4"/>
  <c r="P20" i="14" s="1"/>
  <c r="I33" i="4"/>
  <c r="H20" i="14" s="1"/>
  <c r="AB9" i="4"/>
  <c r="AA37" i="9" s="1"/>
  <c r="T9" i="4"/>
  <c r="S37" i="9" s="1"/>
  <c r="L9" i="4"/>
  <c r="K37" i="9" s="1"/>
  <c r="D9" i="4"/>
  <c r="C37" i="9" s="1"/>
  <c r="AA8" i="4"/>
  <c r="Z20" i="9" s="1"/>
  <c r="W8" i="4"/>
  <c r="V20" i="9" s="1"/>
  <c r="S8" i="4"/>
  <c r="R20" i="9" s="1"/>
  <c r="O8" i="4"/>
  <c r="N20" i="9" s="1"/>
  <c r="K8" i="4"/>
  <c r="J20" i="9" s="1"/>
  <c r="G8" i="4"/>
  <c r="F20" i="9" s="1"/>
  <c r="AA9" i="4"/>
  <c r="Z37" i="9" s="1"/>
  <c r="AG34" i="4"/>
  <c r="AF37" i="14" s="1"/>
  <c r="Y34" i="4"/>
  <c r="X37" i="14" s="1"/>
  <c r="Q34" i="4"/>
  <c r="P37" i="14" s="1"/>
  <c r="I34" i="4"/>
  <c r="H37" i="14" s="1"/>
  <c r="AF33" i="4"/>
  <c r="AE20" i="14" s="1"/>
  <c r="X33" i="4"/>
  <c r="W20" i="14" s="1"/>
  <c r="P33" i="4"/>
  <c r="O20" i="14" s="1"/>
  <c r="H33" i="4"/>
  <c r="G20" i="14" s="1"/>
  <c r="V34" i="4"/>
  <c r="U37" i="14" s="1"/>
  <c r="F34" i="4"/>
  <c r="E37" i="14" s="1"/>
  <c r="U33" i="4"/>
  <c r="T20" i="14" s="1"/>
  <c r="E33" i="4"/>
  <c r="D20" i="14" s="1"/>
  <c r="S9" i="4"/>
  <c r="R37" i="9" s="1"/>
  <c r="H9" i="4"/>
  <c r="G37" i="9" s="1"/>
  <c r="Z8" i="4"/>
  <c r="Y20" i="9" s="1"/>
  <c r="U8" i="4"/>
  <c r="T20" i="9" s="1"/>
  <c r="P8" i="4"/>
  <c r="O20" i="9" s="1"/>
  <c r="J8" i="4"/>
  <c r="I20" i="9" s="1"/>
  <c r="E8" i="4"/>
  <c r="D20" i="9" s="1"/>
  <c r="AD34" i="4"/>
  <c r="AC37" i="14" s="1"/>
  <c r="AC33" i="4"/>
  <c r="AB20" i="14" s="1"/>
  <c r="X9" i="4"/>
  <c r="W37" i="9" s="1"/>
  <c r="AC8" i="4"/>
  <c r="AB20" i="9" s="1"/>
  <c r="R8" i="4"/>
  <c r="Q20" i="9" s="1"/>
  <c r="H8" i="4"/>
  <c r="G20" i="9" s="1"/>
  <c r="M34" i="4"/>
  <c r="L37" i="14" s="1"/>
  <c r="L33" i="4"/>
  <c r="K20" i="14" s="1"/>
  <c r="W9" i="4"/>
  <c r="V37" i="9" s="1"/>
  <c r="V8" i="4"/>
  <c r="U20" i="9" s="1"/>
  <c r="L8" i="4"/>
  <c r="K20" i="9" s="1"/>
  <c r="U34" i="4"/>
  <c r="T37" i="14" s="1"/>
  <c r="E34" i="4"/>
  <c r="D37" i="14" s="1"/>
  <c r="T33" i="4"/>
  <c r="S20" i="14" s="1"/>
  <c r="D33" i="4"/>
  <c r="C20" i="14" s="1"/>
  <c r="P9" i="4"/>
  <c r="O37" i="9" s="1"/>
  <c r="G9" i="4"/>
  <c r="F37" i="9" s="1"/>
  <c r="Y8" i="4"/>
  <c r="X20" i="9" s="1"/>
  <c r="T8" i="4"/>
  <c r="S20" i="9" s="1"/>
  <c r="N8" i="4"/>
  <c r="M20" i="9" s="1"/>
  <c r="I8" i="4"/>
  <c r="H20" i="9" s="1"/>
  <c r="D8" i="4"/>
  <c r="C20" i="9" s="1"/>
  <c r="N34" i="4"/>
  <c r="M37" i="14" s="1"/>
  <c r="M33" i="4"/>
  <c r="L20" i="14" s="1"/>
  <c r="O9" i="4"/>
  <c r="N37" i="9" s="1"/>
  <c r="X8" i="4"/>
  <c r="W20" i="9" s="1"/>
  <c r="M8" i="4"/>
  <c r="L20" i="9" s="1"/>
  <c r="AC34" i="4"/>
  <c r="AB37" i="14" s="1"/>
  <c r="AB33" i="4"/>
  <c r="AA20" i="14" s="1"/>
  <c r="K9" i="4"/>
  <c r="J37" i="9" s="1"/>
  <c r="AB8" i="4"/>
  <c r="AA20" i="9" s="1"/>
  <c r="Q8" i="4"/>
  <c r="P20" i="9" s="1"/>
  <c r="F8" i="4"/>
  <c r="E20" i="9" s="1"/>
  <c r="AF30" i="4"/>
  <c r="AE37" i="13" s="1"/>
  <c r="P30" i="4"/>
  <c r="O37" i="13" s="1"/>
  <c r="AE29" i="4"/>
  <c r="AD20" i="13" s="1"/>
  <c r="O29" i="4"/>
  <c r="N20" i="13" s="1"/>
  <c r="AA30" i="4"/>
  <c r="Z37" i="13" s="1"/>
  <c r="K30" i="4"/>
  <c r="J37" i="13" s="1"/>
  <c r="Z29" i="4"/>
  <c r="Y20" i="13" s="1"/>
  <c r="J29" i="4"/>
  <c r="I20" i="13" s="1"/>
  <c r="N30" i="4"/>
  <c r="M37" i="13" s="1"/>
  <c r="M29" i="4"/>
  <c r="L20" i="13" s="1"/>
  <c r="T5" i="4"/>
  <c r="S37" i="7" s="1"/>
  <c r="D5" i="4"/>
  <c r="C37" i="7" s="1"/>
  <c r="O4" i="4"/>
  <c r="N20" i="7" s="1"/>
  <c r="L29" i="4"/>
  <c r="K20" i="13" s="1"/>
  <c r="M30" i="4"/>
  <c r="L37" i="13" s="1"/>
  <c r="R30" i="4"/>
  <c r="Q37" i="13" s="1"/>
  <c r="W5" i="4"/>
  <c r="V37" i="7" s="1"/>
  <c r="AB4" i="4"/>
  <c r="AA20" i="7" s="1"/>
  <c r="F4" i="4"/>
  <c r="E20" i="7" s="1"/>
  <c r="O5" i="4"/>
  <c r="N37" i="7" s="1"/>
  <c r="D4" i="4"/>
  <c r="C20" i="7" s="1"/>
  <c r="X4" i="4"/>
  <c r="W20" i="7" s="1"/>
  <c r="Q30" i="4"/>
  <c r="P37" i="13" s="1"/>
  <c r="V5" i="4"/>
  <c r="U37" i="7" s="1"/>
  <c r="Z4" i="4"/>
  <c r="Y20" i="7" s="1"/>
  <c r="E4" i="4"/>
  <c r="D20" i="7" s="1"/>
  <c r="J5" i="4"/>
  <c r="I37" i="7" s="1"/>
  <c r="I30" i="4"/>
  <c r="H37" i="13" s="1"/>
  <c r="AC4" i="4"/>
  <c r="AB20" i="7" s="1"/>
  <c r="J7" i="6"/>
  <c r="B52" i="16"/>
  <c r="B51" i="14"/>
  <c r="B50" i="12"/>
  <c r="B46" i="12"/>
  <c r="B42" i="12"/>
  <c r="B40" i="12"/>
  <c r="B49" i="12"/>
  <c r="B45" i="12"/>
  <c r="B41" i="12"/>
  <c r="B44" i="12"/>
  <c r="B47" i="12"/>
  <c r="B48" i="12"/>
  <c r="B43" i="12"/>
  <c r="B52" i="13"/>
  <c r="B52" i="15"/>
  <c r="B50" i="14"/>
  <c r="B35" i="11"/>
  <c r="B50" i="10"/>
  <c r="B51" i="10"/>
  <c r="B51" i="9"/>
  <c r="B50" i="9"/>
  <c r="D11" i="8"/>
  <c r="E11" i="8" s="1"/>
  <c r="I14" i="8"/>
  <c r="J14" i="8" s="1"/>
  <c r="D10" i="8"/>
  <c r="E10" i="8" s="1"/>
  <c r="D8" i="8"/>
  <c r="E8" i="8" s="1"/>
  <c r="I10" i="8"/>
  <c r="J10" i="8" s="1"/>
  <c r="D12" i="8"/>
  <c r="E12" i="8" s="1"/>
  <c r="I3" i="8"/>
  <c r="J3" i="8" s="1"/>
  <c r="I6" i="8"/>
  <c r="J6" i="8" s="1"/>
  <c r="D7" i="8"/>
  <c r="E7" i="8" s="1"/>
  <c r="I7" i="8"/>
  <c r="J7" i="8" s="1"/>
  <c r="D14" i="8"/>
  <c r="E14" i="8" s="1"/>
  <c r="D9" i="8"/>
  <c r="E9" i="8" s="1"/>
  <c r="B35" i="8"/>
  <c r="D6" i="8"/>
  <c r="E6" i="8" s="1"/>
  <c r="AJ12" i="4"/>
  <c r="AJ6" i="4"/>
  <c r="J5" i="6"/>
  <c r="AJ10" i="4"/>
  <c r="C4" i="7"/>
  <c r="D4" i="7" s="1"/>
  <c r="E4" i="7" s="1"/>
  <c r="H4" i="7"/>
  <c r="I4" i="7" s="1"/>
  <c r="J4" i="7" s="1"/>
  <c r="H8" i="7"/>
  <c r="I8" i="7" s="1"/>
  <c r="J8" i="7" s="1"/>
  <c r="C12" i="7"/>
  <c r="B32" i="7" s="1"/>
  <c r="C9" i="7"/>
  <c r="C13" i="7"/>
  <c r="C8" i="7"/>
  <c r="B28" i="7" s="1"/>
  <c r="C5" i="7"/>
  <c r="B25" i="7" s="1"/>
  <c r="H9" i="7"/>
  <c r="I9" i="7" s="1"/>
  <c r="J9" i="7" s="1"/>
  <c r="H12" i="7"/>
  <c r="I12" i="7" s="1"/>
  <c r="J12" i="7" s="1"/>
  <c r="H5" i="7"/>
  <c r="H13" i="7"/>
  <c r="C6" i="7"/>
  <c r="B26" i="7" s="1"/>
  <c r="H6" i="7"/>
  <c r="C10" i="7"/>
  <c r="B30" i="7" s="1"/>
  <c r="H10" i="7"/>
  <c r="C14" i="7"/>
  <c r="H14" i="7"/>
  <c r="I14" i="7" s="1"/>
  <c r="J14" i="7" s="1"/>
  <c r="C3" i="7"/>
  <c r="B23" i="7" s="1"/>
  <c r="H3" i="7"/>
  <c r="C7" i="7"/>
  <c r="B27" i="7" s="1"/>
  <c r="H7" i="7"/>
  <c r="C11" i="7"/>
  <c r="B31" i="7" s="1"/>
  <c r="H11" i="7"/>
  <c r="Y30" i="4" l="1"/>
  <c r="X37" i="13" s="1"/>
  <c r="J4" i="4"/>
  <c r="I20" i="7" s="1"/>
  <c r="AA5" i="4"/>
  <c r="Z37" i="7" s="1"/>
  <c r="N5" i="4"/>
  <c r="M37" i="7" s="1"/>
  <c r="Z5" i="4"/>
  <c r="Y37" i="7" s="1"/>
  <c r="G5" i="4"/>
  <c r="F37" i="7" s="1"/>
  <c r="AH30" i="4"/>
  <c r="AG37" i="13" s="1"/>
  <c r="T29" i="4"/>
  <c r="S20" i="13" s="1"/>
  <c r="H5" i="4"/>
  <c r="G37" i="7" s="1"/>
  <c r="U29" i="4"/>
  <c r="T20" i="13" s="1"/>
  <c r="N29" i="4"/>
  <c r="M20" i="13" s="1"/>
  <c r="AE30" i="4"/>
  <c r="AD37" i="13" s="1"/>
  <c r="D30" i="4"/>
  <c r="C37" i="13" s="1"/>
  <c r="S5" i="4"/>
  <c r="R37" i="7" s="1"/>
  <c r="I4" i="4"/>
  <c r="H20" i="7" s="1"/>
  <c r="I29" i="4"/>
  <c r="H20" i="13" s="1"/>
  <c r="P4" i="4"/>
  <c r="O20" i="7" s="1"/>
  <c r="K5" i="4"/>
  <c r="J37" i="7" s="1"/>
  <c r="P29" i="4"/>
  <c r="O20" i="13" s="1"/>
  <c r="H4" i="4"/>
  <c r="G20" i="7" s="1"/>
  <c r="Y5" i="4"/>
  <c r="X37" i="7" s="1"/>
  <c r="Y4" i="4"/>
  <c r="X20" i="7" s="1"/>
  <c r="Y29" i="4"/>
  <c r="X20" i="13" s="1"/>
  <c r="Q4" i="4"/>
  <c r="P20" i="7" s="1"/>
  <c r="M5" i="4"/>
  <c r="L37" i="7" s="1"/>
  <c r="Q29" i="4"/>
  <c r="P20" i="13" s="1"/>
  <c r="AB29" i="4"/>
  <c r="AA20" i="13" s="1"/>
  <c r="AC30" i="4"/>
  <c r="AB37" i="13" s="1"/>
  <c r="G4" i="4"/>
  <c r="F20" i="7" s="1"/>
  <c r="W4" i="4"/>
  <c r="V20" i="7" s="1"/>
  <c r="L5" i="4"/>
  <c r="K37" i="7" s="1"/>
  <c r="AB5" i="4"/>
  <c r="AA37" i="7" s="1"/>
  <c r="AC29" i="4"/>
  <c r="AB20" i="13" s="1"/>
  <c r="AD30" i="4"/>
  <c r="AC37" i="13" s="1"/>
  <c r="R29" i="4"/>
  <c r="Q20" i="13" s="1"/>
  <c r="AH29" i="4"/>
  <c r="AG20" i="13" s="1"/>
  <c r="S30" i="4"/>
  <c r="R37" i="13" s="1"/>
  <c r="G29" i="4"/>
  <c r="F20" i="13" s="1"/>
  <c r="W29" i="4"/>
  <c r="V20" i="13" s="1"/>
  <c r="H30" i="4"/>
  <c r="G37" i="13" s="1"/>
  <c r="X30" i="4"/>
  <c r="W37" i="13" s="1"/>
  <c r="I5" i="4"/>
  <c r="H37" i="7" s="1"/>
  <c r="U5" i="4"/>
  <c r="T37" i="7" s="1"/>
  <c r="F5" i="4"/>
  <c r="E37" i="7" s="1"/>
  <c r="AG30" i="4"/>
  <c r="AF37" i="13" s="1"/>
  <c r="N4" i="4"/>
  <c r="M20" i="7" s="1"/>
  <c r="L4" i="4"/>
  <c r="K20" i="7" s="1"/>
  <c r="AC5" i="4"/>
  <c r="AB37" i="7" s="1"/>
  <c r="U30" i="4"/>
  <c r="T37" i="13" s="1"/>
  <c r="S4" i="4"/>
  <c r="R20" i="7" s="1"/>
  <c r="X5" i="4"/>
  <c r="W37" i="7" s="1"/>
  <c r="V30" i="4"/>
  <c r="U37" i="13" s="1"/>
  <c r="AD29" i="4"/>
  <c r="AC20" i="13" s="1"/>
  <c r="O30" i="4"/>
  <c r="N37" i="13" s="1"/>
  <c r="S29" i="4"/>
  <c r="R20" i="13" s="1"/>
  <c r="T30" i="4"/>
  <c r="S37" i="13" s="1"/>
  <c r="M4" i="4"/>
  <c r="L20" i="7" s="1"/>
  <c r="H29" i="4"/>
  <c r="G20" i="13" s="1"/>
  <c r="T4" i="4"/>
  <c r="S20" i="7" s="1"/>
  <c r="J30" i="4"/>
  <c r="I37" i="13" s="1"/>
  <c r="U4" i="4"/>
  <c r="T20" i="7" s="1"/>
  <c r="Q5" i="4"/>
  <c r="P37" i="7" s="1"/>
  <c r="AF29" i="4"/>
  <c r="AE20" i="13" s="1"/>
  <c r="R4" i="4"/>
  <c r="Q20" i="7" s="1"/>
  <c r="X29" i="4"/>
  <c r="W20" i="13" s="1"/>
  <c r="E5" i="4"/>
  <c r="D37" i="7" s="1"/>
  <c r="Z30" i="4"/>
  <c r="Y37" i="13" s="1"/>
  <c r="V4" i="4"/>
  <c r="U20" i="7" s="1"/>
  <c r="R5" i="4"/>
  <c r="Q37" i="7" s="1"/>
  <c r="AG29" i="4"/>
  <c r="AF20" i="13" s="1"/>
  <c r="E30" i="4"/>
  <c r="D37" i="13" s="1"/>
  <c r="F38" i="13" s="1"/>
  <c r="D29" i="4"/>
  <c r="C20" i="13" s="1"/>
  <c r="C27" i="13" s="1"/>
  <c r="K4" i="4"/>
  <c r="J20" i="7" s="1"/>
  <c r="AA4" i="4"/>
  <c r="Z20" i="7" s="1"/>
  <c r="P5" i="4"/>
  <c r="O37" i="7" s="1"/>
  <c r="E29" i="4"/>
  <c r="D20" i="13" s="1"/>
  <c r="F30" i="4"/>
  <c r="E37" i="13" s="1"/>
  <c r="F29" i="4"/>
  <c r="E20" i="13" s="1"/>
  <c r="V29" i="4"/>
  <c r="U20" i="13" s="1"/>
  <c r="G30" i="4"/>
  <c r="F37" i="13" s="1"/>
  <c r="G38" i="13" s="1"/>
  <c r="W30" i="4"/>
  <c r="V37" i="13" s="1"/>
  <c r="K29" i="4"/>
  <c r="J20" i="13" s="1"/>
  <c r="AA29" i="4"/>
  <c r="Z20" i="13" s="1"/>
  <c r="L30" i="4"/>
  <c r="K37" i="13" s="1"/>
  <c r="AC19" i="17"/>
  <c r="AC22" i="17"/>
  <c r="B24" i="7"/>
  <c r="AC64" i="17"/>
  <c r="AC71" i="17" s="1"/>
  <c r="AC18" i="17"/>
  <c r="AC20" i="17"/>
  <c r="X21" i="9"/>
  <c r="W21" i="9"/>
  <c r="P21" i="9"/>
  <c r="S21" i="9"/>
  <c r="E21" i="9"/>
  <c r="U21" i="9"/>
  <c r="C29" i="9"/>
  <c r="C24" i="9"/>
  <c r="F21" i="9"/>
  <c r="V21" i="9"/>
  <c r="K21" i="9"/>
  <c r="AA21" i="9"/>
  <c r="C26" i="9"/>
  <c r="D21" i="9"/>
  <c r="T21" i="9"/>
  <c r="C25" i="9"/>
  <c r="AC21" i="9"/>
  <c r="I21" i="9"/>
  <c r="Z21" i="9"/>
  <c r="C32" i="9"/>
  <c r="J21" i="9"/>
  <c r="AB21" i="9"/>
  <c r="O21" i="9"/>
  <c r="C33" i="9"/>
  <c r="R21" i="9"/>
  <c r="C23" i="9"/>
  <c r="G21" i="9"/>
  <c r="H21" i="9"/>
  <c r="Y21" i="9"/>
  <c r="M21" i="9"/>
  <c r="C28" i="9"/>
  <c r="N21" i="9"/>
  <c r="L21" i="9"/>
  <c r="Q21" i="9"/>
  <c r="C34" i="9"/>
  <c r="C31" i="9"/>
  <c r="C27" i="9"/>
  <c r="C30" i="9"/>
  <c r="V21" i="14"/>
  <c r="C29" i="14"/>
  <c r="AA21" i="14"/>
  <c r="U21" i="14"/>
  <c r="AD21" i="14"/>
  <c r="W21" i="14"/>
  <c r="AC21" i="14"/>
  <c r="H21" i="14"/>
  <c r="X21" i="14"/>
  <c r="F21" i="14"/>
  <c r="Z21" i="14"/>
  <c r="AG21" i="14"/>
  <c r="T21" i="14"/>
  <c r="C27" i="14"/>
  <c r="O21" i="14"/>
  <c r="Y21" i="14"/>
  <c r="R21" i="14"/>
  <c r="M21" i="14"/>
  <c r="L21" i="14"/>
  <c r="AB21" i="14"/>
  <c r="E21" i="14"/>
  <c r="S21" i="14"/>
  <c r="D21" i="14"/>
  <c r="AE21" i="14"/>
  <c r="J21" i="14"/>
  <c r="N21" i="14"/>
  <c r="G21" i="14"/>
  <c r="K21" i="14"/>
  <c r="AF21" i="14"/>
  <c r="P21" i="14"/>
  <c r="Q21" i="14"/>
  <c r="I21" i="14"/>
  <c r="C33" i="14"/>
  <c r="C26" i="14"/>
  <c r="C34" i="14"/>
  <c r="C23" i="14"/>
  <c r="C31" i="14"/>
  <c r="C28" i="14"/>
  <c r="C25" i="14"/>
  <c r="C32" i="14"/>
  <c r="C30" i="14"/>
  <c r="C24" i="14"/>
  <c r="E21" i="13"/>
  <c r="E38" i="13"/>
  <c r="D38" i="13"/>
  <c r="C47" i="13"/>
  <c r="C46" i="13"/>
  <c r="C41" i="13"/>
  <c r="C48" i="13"/>
  <c r="C40" i="13"/>
  <c r="C43" i="13"/>
  <c r="C42" i="13"/>
  <c r="C50" i="13"/>
  <c r="C51" i="13"/>
  <c r="Y38" i="9"/>
  <c r="E38" i="9"/>
  <c r="I38" i="9"/>
  <c r="W38" i="9"/>
  <c r="G38" i="9"/>
  <c r="M38" i="9"/>
  <c r="F38" i="9"/>
  <c r="V38" i="9"/>
  <c r="H38" i="9"/>
  <c r="X38" i="9"/>
  <c r="D38" i="9"/>
  <c r="U38" i="9"/>
  <c r="S38" i="9"/>
  <c r="AC38" i="9"/>
  <c r="J38" i="9"/>
  <c r="Z38" i="9"/>
  <c r="L38" i="9"/>
  <c r="AB38" i="9"/>
  <c r="K38" i="9"/>
  <c r="R38" i="9"/>
  <c r="O38" i="9"/>
  <c r="Q38" i="9"/>
  <c r="N38" i="9"/>
  <c r="P38" i="9"/>
  <c r="AA38" i="9"/>
  <c r="T38" i="9"/>
  <c r="C44" i="9"/>
  <c r="C51" i="9"/>
  <c r="C42" i="9"/>
  <c r="C50" i="9"/>
  <c r="C47" i="9"/>
  <c r="C49" i="9"/>
  <c r="C45" i="9"/>
  <c r="C40" i="9"/>
  <c r="C48" i="9"/>
  <c r="C46" i="9"/>
  <c r="C43" i="9"/>
  <c r="C41" i="9"/>
  <c r="AH32" i="4"/>
  <c r="AG37" i="12" s="1"/>
  <c r="AD32" i="4"/>
  <c r="AC37" i="12" s="1"/>
  <c r="Z32" i="4"/>
  <c r="Y37" i="12" s="1"/>
  <c r="V32" i="4"/>
  <c r="U37" i="12" s="1"/>
  <c r="R32" i="4"/>
  <c r="Q37" i="12" s="1"/>
  <c r="N32" i="4"/>
  <c r="M37" i="12" s="1"/>
  <c r="J32" i="4"/>
  <c r="I37" i="12" s="1"/>
  <c r="F32" i="4"/>
  <c r="E37" i="12" s="1"/>
  <c r="AG31" i="4"/>
  <c r="AF20" i="12" s="1"/>
  <c r="AC31" i="4"/>
  <c r="AB20" i="12" s="1"/>
  <c r="Y31" i="4"/>
  <c r="X20" i="12" s="1"/>
  <c r="U31" i="4"/>
  <c r="T20" i="12" s="1"/>
  <c r="Q31" i="4"/>
  <c r="P20" i="12" s="1"/>
  <c r="M31" i="4"/>
  <c r="L20" i="12" s="1"/>
  <c r="I31" i="4"/>
  <c r="H20" i="12" s="1"/>
  <c r="E31" i="4"/>
  <c r="D20" i="12" s="1"/>
  <c r="AG32" i="4"/>
  <c r="AF37" i="12" s="1"/>
  <c r="AC32" i="4"/>
  <c r="AB37" i="12" s="1"/>
  <c r="Y32" i="4"/>
  <c r="X37" i="12" s="1"/>
  <c r="U32" i="4"/>
  <c r="T37" i="12" s="1"/>
  <c r="Q32" i="4"/>
  <c r="P37" i="12" s="1"/>
  <c r="M32" i="4"/>
  <c r="L37" i="12" s="1"/>
  <c r="I32" i="4"/>
  <c r="H37" i="12" s="1"/>
  <c r="E32" i="4"/>
  <c r="D37" i="12" s="1"/>
  <c r="AF31" i="4"/>
  <c r="AE20" i="12" s="1"/>
  <c r="AB31" i="4"/>
  <c r="AA20" i="12" s="1"/>
  <c r="X31" i="4"/>
  <c r="W20" i="12" s="1"/>
  <c r="T31" i="4"/>
  <c r="S20" i="12" s="1"/>
  <c r="P31" i="4"/>
  <c r="O20" i="12" s="1"/>
  <c r="L31" i="4"/>
  <c r="K20" i="12" s="1"/>
  <c r="H31" i="4"/>
  <c r="G20" i="12" s="1"/>
  <c r="D31" i="4"/>
  <c r="C20" i="12" s="1"/>
  <c r="AF32" i="4"/>
  <c r="AE37" i="12" s="1"/>
  <c r="X32" i="4"/>
  <c r="W37" i="12" s="1"/>
  <c r="P32" i="4"/>
  <c r="O37" i="12" s="1"/>
  <c r="H32" i="4"/>
  <c r="G37" i="12" s="1"/>
  <c r="AE31" i="4"/>
  <c r="AD20" i="12" s="1"/>
  <c r="W31" i="4"/>
  <c r="V20" i="12" s="1"/>
  <c r="O31" i="4"/>
  <c r="N20" i="12" s="1"/>
  <c r="G31" i="4"/>
  <c r="F20" i="12" s="1"/>
  <c r="Z7" i="4"/>
  <c r="Y37" i="8" s="1"/>
  <c r="V7" i="4"/>
  <c r="U37" i="8" s="1"/>
  <c r="R7" i="4"/>
  <c r="Q37" i="8" s="1"/>
  <c r="N7" i="4"/>
  <c r="M37" i="8" s="1"/>
  <c r="J7" i="4"/>
  <c r="I37" i="8" s="1"/>
  <c r="F7" i="4"/>
  <c r="E37" i="8" s="1"/>
  <c r="AC6" i="4"/>
  <c r="AB20" i="8" s="1"/>
  <c r="Y6" i="4"/>
  <c r="X20" i="8" s="1"/>
  <c r="U6" i="4"/>
  <c r="T20" i="8" s="1"/>
  <c r="Q6" i="4"/>
  <c r="P20" i="8" s="1"/>
  <c r="M6" i="4"/>
  <c r="L20" i="8" s="1"/>
  <c r="I6" i="4"/>
  <c r="H20" i="8" s="1"/>
  <c r="E6" i="4"/>
  <c r="D20" i="8" s="1"/>
  <c r="AE32" i="4"/>
  <c r="AD37" i="12" s="1"/>
  <c r="W32" i="4"/>
  <c r="V37" i="12" s="1"/>
  <c r="O32" i="4"/>
  <c r="N37" i="12" s="1"/>
  <c r="G32" i="4"/>
  <c r="F37" i="12" s="1"/>
  <c r="AD31" i="4"/>
  <c r="AC20" i="12" s="1"/>
  <c r="V31" i="4"/>
  <c r="U20" i="12" s="1"/>
  <c r="N31" i="4"/>
  <c r="M20" i="12" s="1"/>
  <c r="F31" i="4"/>
  <c r="E20" i="12" s="1"/>
  <c r="T32" i="4"/>
  <c r="S37" i="12" s="1"/>
  <c r="D32" i="4"/>
  <c r="C37" i="12" s="1"/>
  <c r="S31" i="4"/>
  <c r="R20" i="12" s="1"/>
  <c r="Y7" i="4"/>
  <c r="X37" i="8" s="1"/>
  <c r="T7" i="4"/>
  <c r="S37" i="8" s="1"/>
  <c r="O7" i="4"/>
  <c r="N37" i="8" s="1"/>
  <c r="I7" i="4"/>
  <c r="H37" i="8" s="1"/>
  <c r="D7" i="4"/>
  <c r="C37" i="8" s="1"/>
  <c r="X6" i="4"/>
  <c r="W20" i="8" s="1"/>
  <c r="S6" i="4"/>
  <c r="R20" i="8" s="1"/>
  <c r="N6" i="4"/>
  <c r="M20" i="8" s="1"/>
  <c r="H6" i="4"/>
  <c r="G20" i="8" s="1"/>
  <c r="AB32" i="4"/>
  <c r="AA37" i="12" s="1"/>
  <c r="AA31" i="4"/>
  <c r="Z20" i="12" s="1"/>
  <c r="AB7" i="4"/>
  <c r="AA37" i="8" s="1"/>
  <c r="W7" i="4"/>
  <c r="V37" i="8" s="1"/>
  <c r="L7" i="4"/>
  <c r="K37" i="8" s="1"/>
  <c r="V6" i="4"/>
  <c r="U20" i="8" s="1"/>
  <c r="F6" i="4"/>
  <c r="E20" i="8" s="1"/>
  <c r="K32" i="4"/>
  <c r="J37" i="12" s="1"/>
  <c r="J31" i="4"/>
  <c r="I20" i="12" s="1"/>
  <c r="P7" i="4"/>
  <c r="O37" i="8" s="1"/>
  <c r="E7" i="4"/>
  <c r="D37" i="8" s="1"/>
  <c r="Z6" i="4"/>
  <c r="Y20" i="8" s="1"/>
  <c r="O6" i="4"/>
  <c r="N20" i="8" s="1"/>
  <c r="D6" i="4"/>
  <c r="C20" i="8" s="1"/>
  <c r="S32" i="4"/>
  <c r="R37" i="12" s="1"/>
  <c r="AH31" i="4"/>
  <c r="AG20" i="12" s="1"/>
  <c r="R31" i="4"/>
  <c r="Q20" i="12" s="1"/>
  <c r="AC7" i="4"/>
  <c r="AB37" i="8" s="1"/>
  <c r="X7" i="4"/>
  <c r="W37" i="8" s="1"/>
  <c r="S7" i="4"/>
  <c r="R37" i="8" s="1"/>
  <c r="M7" i="4"/>
  <c r="L37" i="8" s="1"/>
  <c r="H7" i="4"/>
  <c r="G37" i="8" s="1"/>
  <c r="AB6" i="4"/>
  <c r="AA20" i="8" s="1"/>
  <c r="W6" i="4"/>
  <c r="V20" i="8" s="1"/>
  <c r="R6" i="4"/>
  <c r="Q20" i="8" s="1"/>
  <c r="L6" i="4"/>
  <c r="K20" i="8" s="1"/>
  <c r="G6" i="4"/>
  <c r="F20" i="8" s="1"/>
  <c r="L32" i="4"/>
  <c r="K37" i="12" s="1"/>
  <c r="K31" i="4"/>
  <c r="J20" i="12" s="1"/>
  <c r="Q7" i="4"/>
  <c r="P37" i="8" s="1"/>
  <c r="G7" i="4"/>
  <c r="F37" i="8" s="1"/>
  <c r="AA6" i="4"/>
  <c r="Z20" i="8" s="1"/>
  <c r="P6" i="4"/>
  <c r="O20" i="8" s="1"/>
  <c r="K6" i="4"/>
  <c r="J20" i="8" s="1"/>
  <c r="AA32" i="4"/>
  <c r="Z37" i="12" s="1"/>
  <c r="Z31" i="4"/>
  <c r="Y20" i="12" s="1"/>
  <c r="AA7" i="4"/>
  <c r="Z37" i="8" s="1"/>
  <c r="U7" i="4"/>
  <c r="T37" i="8" s="1"/>
  <c r="K7" i="4"/>
  <c r="J37" i="8" s="1"/>
  <c r="T6" i="4"/>
  <c r="S20" i="8" s="1"/>
  <c r="J6" i="4"/>
  <c r="I20" i="8" s="1"/>
  <c r="D38" i="14"/>
  <c r="Z38" i="14"/>
  <c r="H38" i="14"/>
  <c r="G38" i="14"/>
  <c r="Y38" i="14"/>
  <c r="I38" i="14"/>
  <c r="P38" i="14"/>
  <c r="X38" i="14"/>
  <c r="AC38" i="14"/>
  <c r="C40" i="14"/>
  <c r="AD38" i="14"/>
  <c r="T38" i="14"/>
  <c r="L38" i="14"/>
  <c r="S38" i="14"/>
  <c r="AA38" i="14"/>
  <c r="U38" i="14"/>
  <c r="E38" i="14"/>
  <c r="F38" i="14"/>
  <c r="AE38" i="14"/>
  <c r="O38" i="14"/>
  <c r="V38" i="14"/>
  <c r="C48" i="14"/>
  <c r="W38" i="14"/>
  <c r="N38" i="14"/>
  <c r="C49" i="14"/>
  <c r="AG38" i="14"/>
  <c r="Q38" i="14"/>
  <c r="AF38" i="14"/>
  <c r="J38" i="14"/>
  <c r="C41" i="14"/>
  <c r="C51" i="14"/>
  <c r="K38" i="14"/>
  <c r="AB38" i="14"/>
  <c r="C45" i="14"/>
  <c r="M38" i="14"/>
  <c r="R38" i="14"/>
  <c r="C47" i="14"/>
  <c r="C43" i="14"/>
  <c r="C42" i="14"/>
  <c r="C50" i="14"/>
  <c r="C44" i="14"/>
  <c r="C46" i="14"/>
  <c r="AC13" i="4"/>
  <c r="AB37" i="10" s="1"/>
  <c r="Y13" i="4"/>
  <c r="X37" i="10" s="1"/>
  <c r="U13" i="4"/>
  <c r="T37" i="10" s="1"/>
  <c r="Q13" i="4"/>
  <c r="P37" i="10" s="1"/>
  <c r="M13" i="4"/>
  <c r="L37" i="10" s="1"/>
  <c r="I13" i="4"/>
  <c r="H37" i="10" s="1"/>
  <c r="E13" i="4"/>
  <c r="D37" i="10" s="1"/>
  <c r="AB12" i="4"/>
  <c r="AA20" i="10" s="1"/>
  <c r="X12" i="4"/>
  <c r="W20" i="10" s="1"/>
  <c r="T12" i="4"/>
  <c r="S20" i="10" s="1"/>
  <c r="P12" i="4"/>
  <c r="O20" i="10" s="1"/>
  <c r="L12" i="4"/>
  <c r="K20" i="10" s="1"/>
  <c r="H12" i="4"/>
  <c r="G20" i="10" s="1"/>
  <c r="D12" i="4"/>
  <c r="C20" i="10" s="1"/>
  <c r="AB13" i="4"/>
  <c r="AA37" i="10" s="1"/>
  <c r="X13" i="4"/>
  <c r="W37" i="10" s="1"/>
  <c r="T13" i="4"/>
  <c r="S37" i="10" s="1"/>
  <c r="P13" i="4"/>
  <c r="O37" i="10" s="1"/>
  <c r="L13" i="4"/>
  <c r="K37" i="10" s="1"/>
  <c r="H13" i="4"/>
  <c r="G37" i="10" s="1"/>
  <c r="D13" i="4"/>
  <c r="C37" i="10" s="1"/>
  <c r="AA12" i="4"/>
  <c r="Z20" i="10" s="1"/>
  <c r="W12" i="4"/>
  <c r="V20" i="10" s="1"/>
  <c r="S12" i="4"/>
  <c r="R20" i="10" s="1"/>
  <c r="O12" i="4"/>
  <c r="N20" i="10" s="1"/>
  <c r="K12" i="4"/>
  <c r="J20" i="10" s="1"/>
  <c r="G12" i="4"/>
  <c r="F20" i="10" s="1"/>
  <c r="AA13" i="4"/>
  <c r="Z37" i="10" s="1"/>
  <c r="W13" i="4"/>
  <c r="V37" i="10" s="1"/>
  <c r="S13" i="4"/>
  <c r="R37" i="10" s="1"/>
  <c r="O13" i="4"/>
  <c r="N37" i="10" s="1"/>
  <c r="K13" i="4"/>
  <c r="J37" i="10" s="1"/>
  <c r="G13" i="4"/>
  <c r="F37" i="10" s="1"/>
  <c r="Z12" i="4"/>
  <c r="Y20" i="10" s="1"/>
  <c r="V12" i="4"/>
  <c r="U20" i="10" s="1"/>
  <c r="R12" i="4"/>
  <c r="Q20" i="10" s="1"/>
  <c r="N12" i="4"/>
  <c r="M20" i="10" s="1"/>
  <c r="J12" i="4"/>
  <c r="I20" i="10" s="1"/>
  <c r="F12" i="4"/>
  <c r="E20" i="10" s="1"/>
  <c r="Z13" i="4"/>
  <c r="Y37" i="10" s="1"/>
  <c r="V13" i="4"/>
  <c r="U37" i="10" s="1"/>
  <c r="R13" i="4"/>
  <c r="Q37" i="10" s="1"/>
  <c r="N13" i="4"/>
  <c r="M37" i="10" s="1"/>
  <c r="J13" i="4"/>
  <c r="I37" i="10" s="1"/>
  <c r="F13" i="4"/>
  <c r="E37" i="10" s="1"/>
  <c r="AC12" i="4"/>
  <c r="AB20" i="10" s="1"/>
  <c r="Y12" i="4"/>
  <c r="X20" i="10" s="1"/>
  <c r="U12" i="4"/>
  <c r="T20" i="10" s="1"/>
  <c r="Q12" i="4"/>
  <c r="P20" i="10" s="1"/>
  <c r="M12" i="4"/>
  <c r="L20" i="10" s="1"/>
  <c r="I12" i="4"/>
  <c r="H20" i="10" s="1"/>
  <c r="E12" i="4"/>
  <c r="D20" i="10" s="1"/>
  <c r="AF38" i="4"/>
  <c r="AE37" i="16" s="1"/>
  <c r="AB38" i="4"/>
  <c r="AA37" i="16" s="1"/>
  <c r="X38" i="4"/>
  <c r="W37" i="16" s="1"/>
  <c r="T38" i="4"/>
  <c r="S37" i="16" s="1"/>
  <c r="P38" i="4"/>
  <c r="O37" i="16" s="1"/>
  <c r="L38" i="4"/>
  <c r="K37" i="16" s="1"/>
  <c r="H38" i="4"/>
  <c r="G37" i="16" s="1"/>
  <c r="D38" i="4"/>
  <c r="C37" i="16" s="1"/>
  <c r="AE37" i="4"/>
  <c r="AD20" i="16" s="1"/>
  <c r="AA37" i="4"/>
  <c r="Z20" i="16" s="1"/>
  <c r="W37" i="4"/>
  <c r="V20" i="16" s="1"/>
  <c r="S37" i="4"/>
  <c r="R20" i="16" s="1"/>
  <c r="O37" i="4"/>
  <c r="N20" i="16" s="1"/>
  <c r="K37" i="4"/>
  <c r="J20" i="16" s="1"/>
  <c r="G37" i="4"/>
  <c r="F20" i="16" s="1"/>
  <c r="AE38" i="4"/>
  <c r="AD37" i="16" s="1"/>
  <c r="AA38" i="4"/>
  <c r="Z37" i="16" s="1"/>
  <c r="W38" i="4"/>
  <c r="V37" i="16" s="1"/>
  <c r="S38" i="4"/>
  <c r="R37" i="16" s="1"/>
  <c r="O38" i="4"/>
  <c r="N37" i="16" s="1"/>
  <c r="K38" i="4"/>
  <c r="J37" i="16" s="1"/>
  <c r="G38" i="4"/>
  <c r="F37" i="16" s="1"/>
  <c r="AH37" i="4"/>
  <c r="AG20" i="16" s="1"/>
  <c r="AD37" i="4"/>
  <c r="AC20" i="16" s="1"/>
  <c r="Z37" i="4"/>
  <c r="Y20" i="16" s="1"/>
  <c r="V37" i="4"/>
  <c r="U20" i="16" s="1"/>
  <c r="R37" i="4"/>
  <c r="Q20" i="16" s="1"/>
  <c r="N37" i="4"/>
  <c r="M20" i="16" s="1"/>
  <c r="J37" i="4"/>
  <c r="I20" i="16" s="1"/>
  <c r="F37" i="4"/>
  <c r="E20" i="16" s="1"/>
  <c r="AD38" i="4"/>
  <c r="AC37" i="16" s="1"/>
  <c r="V38" i="4"/>
  <c r="U37" i="16" s="1"/>
  <c r="N38" i="4"/>
  <c r="M37" i="16" s="1"/>
  <c r="F38" i="4"/>
  <c r="E37" i="16" s="1"/>
  <c r="AC37" i="4"/>
  <c r="AB20" i="16" s="1"/>
  <c r="U37" i="4"/>
  <c r="T20" i="16" s="1"/>
  <c r="M37" i="4"/>
  <c r="L20" i="16" s="1"/>
  <c r="E37" i="4"/>
  <c r="D20" i="16" s="1"/>
  <c r="AC38" i="4"/>
  <c r="AB37" i="16" s="1"/>
  <c r="U38" i="4"/>
  <c r="T37" i="16" s="1"/>
  <c r="M38" i="4"/>
  <c r="L37" i="16" s="1"/>
  <c r="E38" i="4"/>
  <c r="D37" i="16" s="1"/>
  <c r="AB37" i="4"/>
  <c r="AA20" i="16" s="1"/>
  <c r="T37" i="4"/>
  <c r="S20" i="16" s="1"/>
  <c r="L37" i="4"/>
  <c r="K20" i="16" s="1"/>
  <c r="D37" i="4"/>
  <c r="C20" i="16" s="1"/>
  <c r="Z38" i="4"/>
  <c r="Y37" i="16" s="1"/>
  <c r="J38" i="4"/>
  <c r="I37" i="16" s="1"/>
  <c r="Y37" i="4"/>
  <c r="X20" i="16" s="1"/>
  <c r="I37" i="4"/>
  <c r="H20" i="16" s="1"/>
  <c r="AH38" i="4"/>
  <c r="AG37" i="16" s="1"/>
  <c r="AG37" i="4"/>
  <c r="AF20" i="16" s="1"/>
  <c r="Q38" i="4"/>
  <c r="P37" i="16" s="1"/>
  <c r="P37" i="4"/>
  <c r="O20" i="16" s="1"/>
  <c r="Y38" i="4"/>
  <c r="X37" i="16" s="1"/>
  <c r="I38" i="4"/>
  <c r="H37" i="16" s="1"/>
  <c r="X37" i="4"/>
  <c r="W20" i="16" s="1"/>
  <c r="H37" i="4"/>
  <c r="G20" i="16" s="1"/>
  <c r="R38" i="4"/>
  <c r="Q37" i="16" s="1"/>
  <c r="Q37" i="4"/>
  <c r="P20" i="16" s="1"/>
  <c r="AG38" i="4"/>
  <c r="AF37" i="16" s="1"/>
  <c r="AF37" i="4"/>
  <c r="AE20" i="16" s="1"/>
  <c r="AA11" i="4"/>
  <c r="Z37" i="11" s="1"/>
  <c r="W11" i="4"/>
  <c r="V37" i="11" s="1"/>
  <c r="S11" i="4"/>
  <c r="R37" i="11" s="1"/>
  <c r="O11" i="4"/>
  <c r="N37" i="11" s="1"/>
  <c r="K11" i="4"/>
  <c r="J37" i="11" s="1"/>
  <c r="G11" i="4"/>
  <c r="F37" i="11" s="1"/>
  <c r="Z10" i="4"/>
  <c r="Y20" i="11" s="1"/>
  <c r="V10" i="4"/>
  <c r="U20" i="11" s="1"/>
  <c r="R10" i="4"/>
  <c r="Q20" i="11" s="1"/>
  <c r="N10" i="4"/>
  <c r="M20" i="11" s="1"/>
  <c r="J10" i="4"/>
  <c r="I20" i="11" s="1"/>
  <c r="F10" i="4"/>
  <c r="E20" i="11" s="1"/>
  <c r="Z11" i="4"/>
  <c r="Y37" i="11" s="1"/>
  <c r="V11" i="4"/>
  <c r="U37" i="11" s="1"/>
  <c r="R11" i="4"/>
  <c r="Q37" i="11" s="1"/>
  <c r="J11" i="4"/>
  <c r="I37" i="11" s="1"/>
  <c r="AC10" i="4"/>
  <c r="AB20" i="11" s="1"/>
  <c r="U10" i="4"/>
  <c r="T20" i="11" s="1"/>
  <c r="I10" i="4"/>
  <c r="H20" i="11" s="1"/>
  <c r="AC11" i="4"/>
  <c r="AB37" i="11" s="1"/>
  <c r="Y11" i="4"/>
  <c r="X37" i="11" s="1"/>
  <c r="U11" i="4"/>
  <c r="T37" i="11" s="1"/>
  <c r="Q11" i="4"/>
  <c r="P37" i="11" s="1"/>
  <c r="M11" i="4"/>
  <c r="L37" i="11" s="1"/>
  <c r="I11" i="4"/>
  <c r="H37" i="11" s="1"/>
  <c r="E11" i="4"/>
  <c r="D37" i="11" s="1"/>
  <c r="AB10" i="4"/>
  <c r="AA20" i="11" s="1"/>
  <c r="X10" i="4"/>
  <c r="W20" i="11" s="1"/>
  <c r="T10" i="4"/>
  <c r="S20" i="11" s="1"/>
  <c r="P10" i="4"/>
  <c r="O20" i="11" s="1"/>
  <c r="L10" i="4"/>
  <c r="K20" i="11" s="1"/>
  <c r="H10" i="4"/>
  <c r="G20" i="11" s="1"/>
  <c r="D10" i="4"/>
  <c r="C20" i="11" s="1"/>
  <c r="AB11" i="4"/>
  <c r="AA37" i="11" s="1"/>
  <c r="X11" i="4"/>
  <c r="W37" i="11" s="1"/>
  <c r="T11" i="4"/>
  <c r="S37" i="11" s="1"/>
  <c r="P11" i="4"/>
  <c r="O37" i="11" s="1"/>
  <c r="L11" i="4"/>
  <c r="K37" i="11" s="1"/>
  <c r="H11" i="4"/>
  <c r="G37" i="11" s="1"/>
  <c r="D11" i="4"/>
  <c r="C37" i="11" s="1"/>
  <c r="AA10" i="4"/>
  <c r="Z20" i="11" s="1"/>
  <c r="W10" i="4"/>
  <c r="V20" i="11" s="1"/>
  <c r="S10" i="4"/>
  <c r="R20" i="11" s="1"/>
  <c r="O10" i="4"/>
  <c r="N20" i="11" s="1"/>
  <c r="K10" i="4"/>
  <c r="J20" i="11" s="1"/>
  <c r="G10" i="4"/>
  <c r="F20" i="11" s="1"/>
  <c r="N11" i="4"/>
  <c r="M37" i="11" s="1"/>
  <c r="F11" i="4"/>
  <c r="E37" i="11" s="1"/>
  <c r="Y10" i="4"/>
  <c r="X20" i="11" s="1"/>
  <c r="Q10" i="4"/>
  <c r="P20" i="11" s="1"/>
  <c r="M10" i="4"/>
  <c r="L20" i="11" s="1"/>
  <c r="E10" i="4"/>
  <c r="D20" i="11" s="1"/>
  <c r="AH36" i="4"/>
  <c r="AG37" i="15" s="1"/>
  <c r="AD36" i="4"/>
  <c r="AC37" i="15" s="1"/>
  <c r="Z36" i="4"/>
  <c r="Y37" i="15" s="1"/>
  <c r="V36" i="4"/>
  <c r="U37" i="15" s="1"/>
  <c r="R36" i="4"/>
  <c r="Q37" i="15" s="1"/>
  <c r="N36" i="4"/>
  <c r="M37" i="15" s="1"/>
  <c r="J36" i="4"/>
  <c r="I37" i="15" s="1"/>
  <c r="F36" i="4"/>
  <c r="E37" i="15" s="1"/>
  <c r="AG35" i="4"/>
  <c r="AF20" i="15" s="1"/>
  <c r="AC35" i="4"/>
  <c r="AB20" i="15" s="1"/>
  <c r="Y35" i="4"/>
  <c r="X20" i="15" s="1"/>
  <c r="U35" i="4"/>
  <c r="T20" i="15" s="1"/>
  <c r="Q35" i="4"/>
  <c r="P20" i="15" s="1"/>
  <c r="M35" i="4"/>
  <c r="L20" i="15" s="1"/>
  <c r="I35" i="4"/>
  <c r="H20" i="15" s="1"/>
  <c r="E35" i="4"/>
  <c r="D20" i="15" s="1"/>
  <c r="AG36" i="4"/>
  <c r="AF37" i="15" s="1"/>
  <c r="AC36" i="4"/>
  <c r="AB37" i="15" s="1"/>
  <c r="Y36" i="4"/>
  <c r="X37" i="15" s="1"/>
  <c r="U36" i="4"/>
  <c r="T37" i="15" s="1"/>
  <c r="Q36" i="4"/>
  <c r="P37" i="15" s="1"/>
  <c r="M36" i="4"/>
  <c r="L37" i="15" s="1"/>
  <c r="I36" i="4"/>
  <c r="H37" i="15" s="1"/>
  <c r="E36" i="4"/>
  <c r="D37" i="15" s="1"/>
  <c r="AF35" i="4"/>
  <c r="AE20" i="15" s="1"/>
  <c r="AB35" i="4"/>
  <c r="AA20" i="15" s="1"/>
  <c r="X35" i="4"/>
  <c r="W20" i="15" s="1"/>
  <c r="T35" i="4"/>
  <c r="S20" i="15" s="1"/>
  <c r="P35" i="4"/>
  <c r="O20" i="15" s="1"/>
  <c r="L35" i="4"/>
  <c r="K20" i="15" s="1"/>
  <c r="H35" i="4"/>
  <c r="G20" i="15" s="1"/>
  <c r="D35" i="4"/>
  <c r="C20" i="15" s="1"/>
  <c r="AB36" i="4"/>
  <c r="AA37" i="15" s="1"/>
  <c r="T36" i="4"/>
  <c r="S37" i="15" s="1"/>
  <c r="L36" i="4"/>
  <c r="K37" i="15" s="1"/>
  <c r="D36" i="4"/>
  <c r="C37" i="15" s="1"/>
  <c r="AA35" i="4"/>
  <c r="Z20" i="15" s="1"/>
  <c r="S35" i="4"/>
  <c r="R20" i="15" s="1"/>
  <c r="K35" i="4"/>
  <c r="J20" i="15" s="1"/>
  <c r="AA36" i="4"/>
  <c r="Z37" i="15" s="1"/>
  <c r="S36" i="4"/>
  <c r="R37" i="15" s="1"/>
  <c r="K36" i="4"/>
  <c r="J37" i="15" s="1"/>
  <c r="AH35" i="4"/>
  <c r="AG20" i="15" s="1"/>
  <c r="Z35" i="4"/>
  <c r="Y20" i="15" s="1"/>
  <c r="R35" i="4"/>
  <c r="Q20" i="15" s="1"/>
  <c r="J35" i="4"/>
  <c r="I20" i="15" s="1"/>
  <c r="X36" i="4"/>
  <c r="W37" i="15" s="1"/>
  <c r="H36" i="4"/>
  <c r="G37" i="15" s="1"/>
  <c r="W35" i="4"/>
  <c r="V20" i="15" s="1"/>
  <c r="G35" i="4"/>
  <c r="F20" i="15" s="1"/>
  <c r="AF36" i="4"/>
  <c r="AE37" i="15" s="1"/>
  <c r="AE35" i="4"/>
  <c r="AD20" i="15" s="1"/>
  <c r="O36" i="4"/>
  <c r="N37" i="15" s="1"/>
  <c r="N35" i="4"/>
  <c r="M20" i="15" s="1"/>
  <c r="W36" i="4"/>
  <c r="V37" i="15" s="1"/>
  <c r="G36" i="4"/>
  <c r="F37" i="15" s="1"/>
  <c r="V35" i="4"/>
  <c r="U20" i="15" s="1"/>
  <c r="F35" i="4"/>
  <c r="E20" i="15" s="1"/>
  <c r="P36" i="4"/>
  <c r="O37" i="15" s="1"/>
  <c r="O35" i="4"/>
  <c r="N20" i="15" s="1"/>
  <c r="AE36" i="4"/>
  <c r="AD37" i="15" s="1"/>
  <c r="AD35" i="4"/>
  <c r="AC20" i="15" s="1"/>
  <c r="B52" i="12"/>
  <c r="B52" i="14"/>
  <c r="B46" i="8"/>
  <c r="B42" i="8"/>
  <c r="B49" i="8"/>
  <c r="B45" i="8"/>
  <c r="B41" i="8"/>
  <c r="B48" i="8"/>
  <c r="B43" i="8"/>
  <c r="B44" i="8"/>
  <c r="B40" i="8"/>
  <c r="B47" i="8"/>
  <c r="B52" i="10"/>
  <c r="B52" i="9"/>
  <c r="B50" i="11"/>
  <c r="B51" i="11"/>
  <c r="B51" i="8"/>
  <c r="B50" i="8"/>
  <c r="B34" i="7"/>
  <c r="I10" i="7"/>
  <c r="J10" i="7" s="1"/>
  <c r="I3" i="7"/>
  <c r="J3" i="7" s="1"/>
  <c r="I13" i="7"/>
  <c r="J13" i="7" s="1"/>
  <c r="C38" i="7"/>
  <c r="D12" i="7"/>
  <c r="E12" i="7" s="1"/>
  <c r="I7" i="7"/>
  <c r="J7" i="7" s="1"/>
  <c r="D3" i="7"/>
  <c r="E3" i="7" s="1"/>
  <c r="D10" i="7"/>
  <c r="E10" i="7" s="1"/>
  <c r="I6" i="7"/>
  <c r="J6" i="7" s="1"/>
  <c r="I11" i="7"/>
  <c r="J11" i="7" s="1"/>
  <c r="D14" i="7"/>
  <c r="E14" i="7" s="1"/>
  <c r="D6" i="7"/>
  <c r="E6" i="7" s="1"/>
  <c r="I5" i="7"/>
  <c r="J5" i="7" s="1"/>
  <c r="D5" i="7"/>
  <c r="E5" i="7" s="1"/>
  <c r="C21" i="7"/>
  <c r="B33" i="7"/>
  <c r="D8" i="7"/>
  <c r="E8" i="7" s="1"/>
  <c r="D13" i="7"/>
  <c r="E13" i="7" s="1"/>
  <c r="D11" i="7"/>
  <c r="E11" i="7" s="1"/>
  <c r="D7" i="7"/>
  <c r="E7" i="7" s="1"/>
  <c r="D9" i="7"/>
  <c r="E9" i="7" s="1"/>
  <c r="K21" i="13" l="1"/>
  <c r="K32" i="13" s="1"/>
  <c r="Y38" i="13"/>
  <c r="W38" i="13"/>
  <c r="W50" i="13" s="1"/>
  <c r="Q21" i="13"/>
  <c r="Q23" i="13" s="1"/>
  <c r="C44" i="13"/>
  <c r="C49" i="13"/>
  <c r="C45" i="13"/>
  <c r="P38" i="13"/>
  <c r="P43" i="13" s="1"/>
  <c r="T38" i="13"/>
  <c r="T45" i="13" s="1"/>
  <c r="C25" i="13"/>
  <c r="V21" i="13"/>
  <c r="V32" i="13" s="1"/>
  <c r="AD21" i="13"/>
  <c r="AD33" i="13" s="1"/>
  <c r="M38" i="13"/>
  <c r="M47" i="13" s="1"/>
  <c r="C34" i="13"/>
  <c r="O21" i="13"/>
  <c r="O26" i="13" s="1"/>
  <c r="R38" i="13"/>
  <c r="R43" i="13" s="1"/>
  <c r="V38" i="13"/>
  <c r="V45" i="13" s="1"/>
  <c r="Z38" i="13"/>
  <c r="J21" i="13"/>
  <c r="J30" i="13" s="1"/>
  <c r="M21" i="13"/>
  <c r="M26" i="13" s="1"/>
  <c r="AF38" i="13"/>
  <c r="O38" i="13"/>
  <c r="H38" i="13"/>
  <c r="H45" i="13" s="1"/>
  <c r="J38" i="13"/>
  <c r="J48" i="13" s="1"/>
  <c r="N38" i="13"/>
  <c r="AC38" i="13"/>
  <c r="C29" i="13"/>
  <c r="C24" i="13"/>
  <c r="C33" i="13"/>
  <c r="G21" i="13"/>
  <c r="AB21" i="13"/>
  <c r="AB30" i="13" s="1"/>
  <c r="AG21" i="13"/>
  <c r="AG24" i="13" s="1"/>
  <c r="X21" i="13"/>
  <c r="Z21" i="13"/>
  <c r="T21" i="13"/>
  <c r="T33" i="13" s="1"/>
  <c r="U21" i="13"/>
  <c r="U29" i="13" s="1"/>
  <c r="F21" i="13"/>
  <c r="N21" i="13"/>
  <c r="AD38" i="13"/>
  <c r="AD50" i="13" s="1"/>
  <c r="U38" i="13"/>
  <c r="U49" i="13" s="1"/>
  <c r="X38" i="13"/>
  <c r="X50" i="13" s="1"/>
  <c r="S38" i="13"/>
  <c r="L38" i="13"/>
  <c r="L50" i="13" s="1"/>
  <c r="AA38" i="13"/>
  <c r="AA51" i="13" s="1"/>
  <c r="C31" i="13"/>
  <c r="C30" i="13"/>
  <c r="C23" i="13"/>
  <c r="W21" i="13"/>
  <c r="W33" i="13" s="1"/>
  <c r="L21" i="13"/>
  <c r="L34" i="13" s="1"/>
  <c r="AC21" i="13"/>
  <c r="H21" i="13"/>
  <c r="H24" i="13" s="1"/>
  <c r="Y21" i="13"/>
  <c r="Y32" i="13" s="1"/>
  <c r="D21" i="13"/>
  <c r="R21" i="13"/>
  <c r="AG38" i="13"/>
  <c r="AG40" i="13" s="1"/>
  <c r="Q38" i="13"/>
  <c r="Q48" i="13" s="1"/>
  <c r="K38" i="13"/>
  <c r="K43" i="13" s="1"/>
  <c r="I38" i="13"/>
  <c r="AE38" i="13"/>
  <c r="AE48" i="13" s="1"/>
  <c r="AB38" i="13"/>
  <c r="AB46" i="13" s="1"/>
  <c r="C28" i="13"/>
  <c r="C32" i="13"/>
  <c r="C26" i="13"/>
  <c r="P21" i="13"/>
  <c r="P24" i="13" s="1"/>
  <c r="S21" i="13"/>
  <c r="S33" i="13" s="1"/>
  <c r="I21" i="13"/>
  <c r="AE21" i="13"/>
  <c r="AE25" i="13" s="1"/>
  <c r="AF21" i="13"/>
  <c r="AF28" i="13" s="1"/>
  <c r="AA21" i="13"/>
  <c r="AA28" i="13" s="1"/>
  <c r="AC72" i="17"/>
  <c r="AC23" i="17"/>
  <c r="G21" i="12"/>
  <c r="G31" i="12" s="1"/>
  <c r="AC68" i="17"/>
  <c r="AC70" i="17"/>
  <c r="AC69" i="17"/>
  <c r="W40" i="14"/>
  <c r="W45" i="14"/>
  <c r="W50" i="14"/>
  <c r="W44" i="14"/>
  <c r="W49" i="14"/>
  <c r="W48" i="14"/>
  <c r="W46" i="14"/>
  <c r="W51" i="14"/>
  <c r="W41" i="14"/>
  <c r="W42" i="14"/>
  <c r="W43" i="14"/>
  <c r="W47" i="14"/>
  <c r="AA41" i="14"/>
  <c r="AA45" i="14"/>
  <c r="AA47" i="14"/>
  <c r="AA49" i="14"/>
  <c r="AA48" i="14"/>
  <c r="AA40" i="14"/>
  <c r="AA46" i="14"/>
  <c r="AA51" i="14"/>
  <c r="AA42" i="14"/>
  <c r="AA50" i="14"/>
  <c r="AA43" i="14"/>
  <c r="AA44" i="14"/>
  <c r="Z43" i="9"/>
  <c r="Z45" i="9"/>
  <c r="Z42" i="9"/>
  <c r="Z46" i="9"/>
  <c r="Z49" i="9"/>
  <c r="Z47" i="9"/>
  <c r="Z51" i="9"/>
  <c r="Z41" i="9"/>
  <c r="Z44" i="9"/>
  <c r="Z50" i="9"/>
  <c r="Z48" i="9"/>
  <c r="Z40" i="9"/>
  <c r="F46" i="13"/>
  <c r="F48" i="13"/>
  <c r="F44" i="13"/>
  <c r="F50" i="13"/>
  <c r="F49" i="13"/>
  <c r="F40" i="13"/>
  <c r="F43" i="13"/>
  <c r="F42" i="13"/>
  <c r="F51" i="13"/>
  <c r="F45" i="13"/>
  <c r="F47" i="13"/>
  <c r="F41" i="13"/>
  <c r="X41" i="13"/>
  <c r="X42" i="13"/>
  <c r="X44" i="13"/>
  <c r="X43" i="13"/>
  <c r="X48" i="13"/>
  <c r="X49" i="13"/>
  <c r="X46" i="13"/>
  <c r="P27" i="14"/>
  <c r="P33" i="14"/>
  <c r="P28" i="14"/>
  <c r="P25" i="14"/>
  <c r="P29" i="14"/>
  <c r="P30" i="14"/>
  <c r="P24" i="14"/>
  <c r="P31" i="14"/>
  <c r="P26" i="14"/>
  <c r="P34" i="14"/>
  <c r="P32" i="14"/>
  <c r="P23" i="14"/>
  <c r="M32" i="14"/>
  <c r="M25" i="14"/>
  <c r="M28" i="14"/>
  <c r="M31" i="14"/>
  <c r="M30" i="14"/>
  <c r="M23" i="14"/>
  <c r="M27" i="14"/>
  <c r="M34" i="14"/>
  <c r="M29" i="14"/>
  <c r="M26" i="14"/>
  <c r="M24" i="14"/>
  <c r="M33" i="14"/>
  <c r="F27" i="14"/>
  <c r="F29" i="14"/>
  <c r="F33" i="14"/>
  <c r="F25" i="14"/>
  <c r="F31" i="14"/>
  <c r="F23" i="14"/>
  <c r="F32" i="14"/>
  <c r="F30" i="14"/>
  <c r="F34" i="14"/>
  <c r="F24" i="14"/>
  <c r="F26" i="14"/>
  <c r="F28" i="14"/>
  <c r="N25" i="9"/>
  <c r="N28" i="9"/>
  <c r="N30" i="9"/>
  <c r="N27" i="9"/>
  <c r="N23" i="9"/>
  <c r="N26" i="9"/>
  <c r="N29" i="9"/>
  <c r="N34" i="9"/>
  <c r="N33" i="9"/>
  <c r="N32" i="9"/>
  <c r="N24" i="9"/>
  <c r="N31" i="9"/>
  <c r="R26" i="9"/>
  <c r="R28" i="9"/>
  <c r="R33" i="9"/>
  <c r="R27" i="9"/>
  <c r="R23" i="9"/>
  <c r="R34" i="9"/>
  <c r="R24" i="9"/>
  <c r="R29" i="9"/>
  <c r="R25" i="9"/>
  <c r="R30" i="9"/>
  <c r="R31" i="9"/>
  <c r="R32" i="9"/>
  <c r="I29" i="9"/>
  <c r="I32" i="9"/>
  <c r="I33" i="9"/>
  <c r="I27" i="9"/>
  <c r="I23" i="9"/>
  <c r="I30" i="9"/>
  <c r="I31" i="9"/>
  <c r="I24" i="9"/>
  <c r="I26" i="9"/>
  <c r="I34" i="9"/>
  <c r="I28" i="9"/>
  <c r="I25" i="9"/>
  <c r="W25" i="9"/>
  <c r="W32" i="9"/>
  <c r="W27" i="9"/>
  <c r="W33" i="9"/>
  <c r="W24" i="9"/>
  <c r="W29" i="9"/>
  <c r="W23" i="9"/>
  <c r="W31" i="9"/>
  <c r="W34" i="9"/>
  <c r="W26" i="9"/>
  <c r="W28" i="9"/>
  <c r="W30" i="9"/>
  <c r="H21" i="16"/>
  <c r="E21" i="16"/>
  <c r="U21" i="16"/>
  <c r="J21" i="16"/>
  <c r="Z21" i="16"/>
  <c r="O21" i="16"/>
  <c r="AE21" i="16"/>
  <c r="P21" i="16"/>
  <c r="I21" i="16"/>
  <c r="Y21" i="16"/>
  <c r="L21" i="16"/>
  <c r="N21" i="16"/>
  <c r="AD21" i="16"/>
  <c r="S21" i="16"/>
  <c r="AG21" i="16"/>
  <c r="AF21" i="16"/>
  <c r="V21" i="16"/>
  <c r="K21" i="16"/>
  <c r="X21" i="16"/>
  <c r="AB21" i="16"/>
  <c r="M21" i="16"/>
  <c r="AC21" i="16"/>
  <c r="T21" i="16"/>
  <c r="R21" i="16"/>
  <c r="D21" i="16"/>
  <c r="G21" i="16"/>
  <c r="W21" i="16"/>
  <c r="Q21" i="16"/>
  <c r="F21" i="16"/>
  <c r="AA21" i="16"/>
  <c r="C26" i="16"/>
  <c r="C28" i="16"/>
  <c r="C32" i="16"/>
  <c r="C25" i="16"/>
  <c r="C23" i="16"/>
  <c r="C24" i="16"/>
  <c r="C27" i="16"/>
  <c r="C29" i="16"/>
  <c r="C31" i="16"/>
  <c r="C34" i="16"/>
  <c r="C33" i="16"/>
  <c r="C30" i="16"/>
  <c r="U21" i="10"/>
  <c r="G21" i="10"/>
  <c r="P21" i="10"/>
  <c r="N21" i="10"/>
  <c r="M21" i="10"/>
  <c r="Q21" i="10"/>
  <c r="AC21" i="10"/>
  <c r="K21" i="10"/>
  <c r="D21" i="10"/>
  <c r="O21" i="10"/>
  <c r="AB21" i="10"/>
  <c r="L21" i="10"/>
  <c r="Z21" i="10"/>
  <c r="J21" i="10"/>
  <c r="Y21" i="10"/>
  <c r="S21" i="10"/>
  <c r="R21" i="10"/>
  <c r="I21" i="10"/>
  <c r="W21" i="10"/>
  <c r="X21" i="10"/>
  <c r="H21" i="10"/>
  <c r="V21" i="10"/>
  <c r="F21" i="10"/>
  <c r="AA21" i="10"/>
  <c r="T21" i="10"/>
  <c r="E21" i="10"/>
  <c r="C27" i="10"/>
  <c r="C24" i="10"/>
  <c r="C32" i="10"/>
  <c r="C29" i="10"/>
  <c r="C25" i="10"/>
  <c r="C30" i="10"/>
  <c r="C33" i="10"/>
  <c r="C34" i="10"/>
  <c r="C23" i="10"/>
  <c r="C26" i="10"/>
  <c r="C28" i="10"/>
  <c r="C31" i="10"/>
  <c r="AG49" i="14"/>
  <c r="AG51" i="14"/>
  <c r="AG47" i="14"/>
  <c r="AG48" i="14"/>
  <c r="AG43" i="14"/>
  <c r="AG45" i="14"/>
  <c r="AG41" i="14"/>
  <c r="AG50" i="14"/>
  <c r="AG44" i="14"/>
  <c r="AG46" i="14"/>
  <c r="AG40" i="14"/>
  <c r="AG42" i="14"/>
  <c r="F47" i="14"/>
  <c r="F48" i="14"/>
  <c r="F41" i="14"/>
  <c r="F50" i="14"/>
  <c r="F46" i="14"/>
  <c r="F40" i="14"/>
  <c r="F43" i="14"/>
  <c r="F42" i="14"/>
  <c r="F44" i="14"/>
  <c r="F51" i="14"/>
  <c r="F49" i="14"/>
  <c r="F45" i="14"/>
  <c r="S47" i="14"/>
  <c r="S50" i="14"/>
  <c r="S44" i="14"/>
  <c r="S42" i="14"/>
  <c r="S40" i="14"/>
  <c r="S49" i="14"/>
  <c r="S45" i="14"/>
  <c r="S48" i="14"/>
  <c r="S51" i="14"/>
  <c r="S41" i="14"/>
  <c r="S43" i="14"/>
  <c r="S46" i="14"/>
  <c r="C52" i="14"/>
  <c r="I48" i="14"/>
  <c r="I47" i="14"/>
  <c r="I50" i="14"/>
  <c r="I44" i="14"/>
  <c r="I42" i="14"/>
  <c r="I43" i="14"/>
  <c r="I51" i="14"/>
  <c r="I40" i="14"/>
  <c r="I41" i="14"/>
  <c r="I45" i="14"/>
  <c r="I49" i="14"/>
  <c r="I46" i="14"/>
  <c r="Z44" i="14"/>
  <c r="Z46" i="14"/>
  <c r="Z43" i="14"/>
  <c r="Z47" i="14"/>
  <c r="Z50" i="14"/>
  <c r="Z45" i="14"/>
  <c r="Z51" i="14"/>
  <c r="Z40" i="14"/>
  <c r="Z42" i="14"/>
  <c r="Z48" i="14"/>
  <c r="Z49" i="14"/>
  <c r="Z41" i="14"/>
  <c r="D38" i="12"/>
  <c r="F38" i="12"/>
  <c r="V38" i="12"/>
  <c r="Q38" i="12"/>
  <c r="AF38" i="12"/>
  <c r="N38" i="12"/>
  <c r="AC38" i="12"/>
  <c r="W38" i="12"/>
  <c r="G38" i="12"/>
  <c r="C44" i="12"/>
  <c r="E38" i="12"/>
  <c r="Z38" i="12"/>
  <c r="L38" i="12"/>
  <c r="M38" i="12"/>
  <c r="AD38" i="12"/>
  <c r="I38" i="12"/>
  <c r="S38" i="12"/>
  <c r="J38" i="12"/>
  <c r="Y38" i="12"/>
  <c r="H38" i="12"/>
  <c r="AE38" i="12"/>
  <c r="O38" i="12"/>
  <c r="P38" i="12"/>
  <c r="X38" i="12"/>
  <c r="AB38" i="12"/>
  <c r="R38" i="12"/>
  <c r="U38" i="12"/>
  <c r="AA38" i="12"/>
  <c r="K38" i="12"/>
  <c r="T38" i="12"/>
  <c r="C43" i="12"/>
  <c r="C50" i="12"/>
  <c r="C48" i="12"/>
  <c r="C42" i="12"/>
  <c r="C40" i="12"/>
  <c r="C47" i="12"/>
  <c r="C41" i="12"/>
  <c r="C49" i="12"/>
  <c r="C45" i="12"/>
  <c r="C51" i="12"/>
  <c r="C46" i="12"/>
  <c r="AA43" i="9"/>
  <c r="AA50" i="9"/>
  <c r="AA41" i="9"/>
  <c r="AA42" i="9"/>
  <c r="AA46" i="9"/>
  <c r="AA40" i="9"/>
  <c r="AA48" i="9"/>
  <c r="AA45" i="9"/>
  <c r="AA44" i="9"/>
  <c r="AA47" i="9"/>
  <c r="AA49" i="9"/>
  <c r="AA51" i="9"/>
  <c r="Q41" i="9"/>
  <c r="Q47" i="9"/>
  <c r="Q45" i="9"/>
  <c r="Q40" i="9"/>
  <c r="Q51" i="9"/>
  <c r="Q44" i="9"/>
  <c r="Q50" i="9"/>
  <c r="Q49" i="9"/>
  <c r="Q46" i="9"/>
  <c r="Q42" i="9"/>
  <c r="Q43" i="9"/>
  <c r="Q48" i="9"/>
  <c r="K43" i="9"/>
  <c r="K49" i="9"/>
  <c r="K41" i="9"/>
  <c r="K45" i="9"/>
  <c r="K48" i="9"/>
  <c r="K42" i="9"/>
  <c r="K46" i="9"/>
  <c r="K50" i="9"/>
  <c r="K51" i="9"/>
  <c r="K40" i="9"/>
  <c r="K47" i="9"/>
  <c r="K44" i="9"/>
  <c r="J41" i="9"/>
  <c r="J51" i="9"/>
  <c r="J44" i="9"/>
  <c r="J43" i="9"/>
  <c r="J46" i="9"/>
  <c r="J49" i="9"/>
  <c r="J42" i="9"/>
  <c r="J50" i="9"/>
  <c r="J47" i="9"/>
  <c r="J40" i="9"/>
  <c r="J48" i="9"/>
  <c r="J45" i="9"/>
  <c r="D45" i="9"/>
  <c r="D43" i="9"/>
  <c r="D47" i="9"/>
  <c r="D40" i="9"/>
  <c r="D50" i="9"/>
  <c r="D51" i="9"/>
  <c r="D44" i="9"/>
  <c r="D42" i="9"/>
  <c r="D46" i="9"/>
  <c r="D41" i="9"/>
  <c r="D49" i="9"/>
  <c r="D48" i="9"/>
  <c r="F51" i="9"/>
  <c r="F45" i="9"/>
  <c r="F47" i="9"/>
  <c r="F48" i="9"/>
  <c r="F41" i="9"/>
  <c r="F50" i="9"/>
  <c r="F43" i="9"/>
  <c r="F49" i="9"/>
  <c r="F40" i="9"/>
  <c r="F46" i="9"/>
  <c r="F42" i="9"/>
  <c r="F44" i="9"/>
  <c r="I41" i="9"/>
  <c r="I46" i="9"/>
  <c r="I40" i="9"/>
  <c r="I50" i="9"/>
  <c r="I45" i="9"/>
  <c r="I48" i="9"/>
  <c r="I51" i="9"/>
  <c r="I49" i="9"/>
  <c r="I44" i="9"/>
  <c r="I43" i="9"/>
  <c r="I47" i="9"/>
  <c r="I42" i="9"/>
  <c r="AG50" i="13"/>
  <c r="D50" i="13"/>
  <c r="D48" i="13"/>
  <c r="D49" i="13"/>
  <c r="D42" i="13"/>
  <c r="D51" i="13"/>
  <c r="D46" i="13"/>
  <c r="D44" i="13"/>
  <c r="D47" i="13"/>
  <c r="D41" i="13"/>
  <c r="D45" i="13"/>
  <c r="D43" i="13"/>
  <c r="D40" i="13"/>
  <c r="K51" i="13"/>
  <c r="K48" i="13"/>
  <c r="K46" i="13"/>
  <c r="K42" i="13"/>
  <c r="K44" i="13"/>
  <c r="K47" i="13"/>
  <c r="K45" i="13"/>
  <c r="K50" i="13"/>
  <c r="K49" i="13"/>
  <c r="I46" i="13"/>
  <c r="I51" i="13"/>
  <c r="I40" i="13"/>
  <c r="I42" i="13"/>
  <c r="I48" i="13"/>
  <c r="I45" i="13"/>
  <c r="I47" i="13"/>
  <c r="I43" i="13"/>
  <c r="I41" i="13"/>
  <c r="I49" i="13"/>
  <c r="I50" i="13"/>
  <c r="I44" i="13"/>
  <c r="AE47" i="13"/>
  <c r="AB41" i="13"/>
  <c r="G42" i="13"/>
  <c r="G43" i="13"/>
  <c r="G50" i="13"/>
  <c r="G51" i="13"/>
  <c r="G47" i="13"/>
  <c r="G49" i="13"/>
  <c r="G40" i="13"/>
  <c r="G48" i="13"/>
  <c r="G44" i="13"/>
  <c r="G46" i="13"/>
  <c r="G41" i="13"/>
  <c r="G45" i="13"/>
  <c r="S30" i="13"/>
  <c r="S34" i="13"/>
  <c r="S27" i="13"/>
  <c r="S29" i="13"/>
  <c r="S32" i="13"/>
  <c r="S23" i="13"/>
  <c r="S28" i="13"/>
  <c r="S25" i="13"/>
  <c r="S24" i="13"/>
  <c r="I34" i="13"/>
  <c r="I27" i="13"/>
  <c r="I24" i="13"/>
  <c r="I33" i="13"/>
  <c r="I32" i="13"/>
  <c r="I29" i="13"/>
  <c r="I23" i="13"/>
  <c r="I31" i="13"/>
  <c r="I28" i="13"/>
  <c r="I26" i="13"/>
  <c r="I30" i="13"/>
  <c r="I25" i="13"/>
  <c r="AA29" i="13"/>
  <c r="AA34" i="13"/>
  <c r="AA27" i="13"/>
  <c r="AA30" i="13"/>
  <c r="AA31" i="13"/>
  <c r="AA33" i="13"/>
  <c r="AA26" i="13"/>
  <c r="AA24" i="13"/>
  <c r="AA23" i="13"/>
  <c r="Q26" i="13"/>
  <c r="AF31" i="14"/>
  <c r="AF25" i="14"/>
  <c r="AF23" i="14"/>
  <c r="AF30" i="14"/>
  <c r="AF33" i="14"/>
  <c r="AF29" i="14"/>
  <c r="AF24" i="14"/>
  <c r="AF27" i="14"/>
  <c r="AF32" i="14"/>
  <c r="AF26" i="14"/>
  <c r="AF34" i="14"/>
  <c r="AF28" i="14"/>
  <c r="J30" i="14"/>
  <c r="J23" i="14"/>
  <c r="J27" i="14"/>
  <c r="J31" i="14"/>
  <c r="J25" i="14"/>
  <c r="J32" i="14"/>
  <c r="J26" i="14"/>
  <c r="J24" i="14"/>
  <c r="J33" i="14"/>
  <c r="J29" i="14"/>
  <c r="J28" i="14"/>
  <c r="J34" i="14"/>
  <c r="E25" i="14"/>
  <c r="E34" i="14"/>
  <c r="E28" i="14"/>
  <c r="E30" i="14"/>
  <c r="E26" i="14"/>
  <c r="E24" i="14"/>
  <c r="E31" i="14"/>
  <c r="E27" i="14"/>
  <c r="E33" i="14"/>
  <c r="E23" i="14"/>
  <c r="E29" i="14"/>
  <c r="E32" i="14"/>
  <c r="R26" i="14"/>
  <c r="R27" i="14"/>
  <c r="R34" i="14"/>
  <c r="R30" i="14"/>
  <c r="R31" i="14"/>
  <c r="R29" i="14"/>
  <c r="R24" i="14"/>
  <c r="R33" i="14"/>
  <c r="R25" i="14"/>
  <c r="R23" i="14"/>
  <c r="R28" i="14"/>
  <c r="R32" i="14"/>
  <c r="T32" i="14"/>
  <c r="T28" i="14"/>
  <c r="T24" i="14"/>
  <c r="T34" i="14"/>
  <c r="T29" i="14"/>
  <c r="T30" i="14"/>
  <c r="T31" i="14"/>
  <c r="T33" i="14"/>
  <c r="T25" i="14"/>
  <c r="T27" i="14"/>
  <c r="T23" i="14"/>
  <c r="T26" i="14"/>
  <c r="X27" i="14"/>
  <c r="X28" i="14"/>
  <c r="X31" i="14"/>
  <c r="X34" i="14"/>
  <c r="X24" i="14"/>
  <c r="X26" i="14"/>
  <c r="X23" i="14"/>
  <c r="X30" i="14"/>
  <c r="X33" i="14"/>
  <c r="X32" i="14"/>
  <c r="X29" i="14"/>
  <c r="X25" i="14"/>
  <c r="AD32" i="14"/>
  <c r="AD29" i="14"/>
  <c r="AD34" i="14"/>
  <c r="AD28" i="14"/>
  <c r="AD27" i="14"/>
  <c r="AD24" i="14"/>
  <c r="AD33" i="14"/>
  <c r="AD25" i="14"/>
  <c r="AD26" i="14"/>
  <c r="AD31" i="14"/>
  <c r="AD30" i="14"/>
  <c r="AD23" i="14"/>
  <c r="V28" i="14"/>
  <c r="V26" i="14"/>
  <c r="V33" i="14"/>
  <c r="V29" i="14"/>
  <c r="V23" i="14"/>
  <c r="V24" i="14"/>
  <c r="V25" i="14"/>
  <c r="V34" i="14"/>
  <c r="V31" i="14"/>
  <c r="V30" i="14"/>
  <c r="V32" i="14"/>
  <c r="V27" i="14"/>
  <c r="J30" i="9"/>
  <c r="J28" i="9"/>
  <c r="J33" i="9"/>
  <c r="J26" i="9"/>
  <c r="J32" i="9"/>
  <c r="J29" i="9"/>
  <c r="J31" i="9"/>
  <c r="J25" i="9"/>
  <c r="J23" i="9"/>
  <c r="J27" i="9"/>
  <c r="J24" i="9"/>
  <c r="J34" i="9"/>
  <c r="F24" i="9"/>
  <c r="F26" i="9"/>
  <c r="F33" i="9"/>
  <c r="F29" i="9"/>
  <c r="F32" i="9"/>
  <c r="F27" i="9"/>
  <c r="F23" i="9"/>
  <c r="F25" i="9"/>
  <c r="F30" i="9"/>
  <c r="F28" i="9"/>
  <c r="F34" i="9"/>
  <c r="F31" i="9"/>
  <c r="E34" i="9"/>
  <c r="E32" i="9"/>
  <c r="E29" i="9"/>
  <c r="E30" i="9"/>
  <c r="E26" i="9"/>
  <c r="E28" i="9"/>
  <c r="E31" i="9"/>
  <c r="E33" i="9"/>
  <c r="E25" i="9"/>
  <c r="E23" i="9"/>
  <c r="E24" i="9"/>
  <c r="E27" i="9"/>
  <c r="X32" i="9"/>
  <c r="X28" i="9"/>
  <c r="X31" i="9"/>
  <c r="X27" i="9"/>
  <c r="X26" i="9"/>
  <c r="X33" i="9"/>
  <c r="X34" i="9"/>
  <c r="X23" i="9"/>
  <c r="X24" i="9"/>
  <c r="X25" i="9"/>
  <c r="X30" i="9"/>
  <c r="X29" i="9"/>
  <c r="M47" i="14"/>
  <c r="M42" i="14"/>
  <c r="M51" i="14"/>
  <c r="M44" i="14"/>
  <c r="M50" i="14"/>
  <c r="M45" i="14"/>
  <c r="M41" i="14"/>
  <c r="M40" i="14"/>
  <c r="M43" i="14"/>
  <c r="M46" i="14"/>
  <c r="M49" i="14"/>
  <c r="M48" i="14"/>
  <c r="AE48" i="14"/>
  <c r="AE42" i="14"/>
  <c r="AE46" i="14"/>
  <c r="AE44" i="14"/>
  <c r="AE50" i="14"/>
  <c r="AE43" i="14"/>
  <c r="AE51" i="14"/>
  <c r="AE49" i="14"/>
  <c r="AE47" i="14"/>
  <c r="AE41" i="14"/>
  <c r="AE40" i="14"/>
  <c r="AE45" i="14"/>
  <c r="P43" i="14"/>
  <c r="P47" i="14"/>
  <c r="P44" i="14"/>
  <c r="P41" i="14"/>
  <c r="P51" i="14"/>
  <c r="P50" i="14"/>
  <c r="P49" i="14"/>
  <c r="P48" i="14"/>
  <c r="P40" i="14"/>
  <c r="P42" i="14"/>
  <c r="P46" i="14"/>
  <c r="P45" i="14"/>
  <c r="H49" i="14"/>
  <c r="H45" i="14"/>
  <c r="H43" i="14"/>
  <c r="H46" i="14"/>
  <c r="H44" i="14"/>
  <c r="H42" i="14"/>
  <c r="H41" i="14"/>
  <c r="H48" i="14"/>
  <c r="H51" i="14"/>
  <c r="H40" i="14"/>
  <c r="H47" i="14"/>
  <c r="H50" i="14"/>
  <c r="N48" i="9"/>
  <c r="N44" i="9"/>
  <c r="N46" i="9"/>
  <c r="N50" i="9"/>
  <c r="N43" i="9"/>
  <c r="N47" i="9"/>
  <c r="N49" i="9"/>
  <c r="N42" i="9"/>
  <c r="N40" i="9"/>
  <c r="N41" i="9"/>
  <c r="N51" i="9"/>
  <c r="N45" i="9"/>
  <c r="U50" i="9"/>
  <c r="U45" i="9"/>
  <c r="U46" i="9"/>
  <c r="U40" i="9"/>
  <c r="U41" i="9"/>
  <c r="U42" i="9"/>
  <c r="U44" i="9"/>
  <c r="U51" i="9"/>
  <c r="U49" i="9"/>
  <c r="U48" i="9"/>
  <c r="U43" i="9"/>
  <c r="U47" i="9"/>
  <c r="W41" i="9"/>
  <c r="W49" i="9"/>
  <c r="W45" i="9"/>
  <c r="W50" i="9"/>
  <c r="W42" i="9"/>
  <c r="W48" i="9"/>
  <c r="W47" i="9"/>
  <c r="W51" i="9"/>
  <c r="W43" i="9"/>
  <c r="W46" i="9"/>
  <c r="W44" i="9"/>
  <c r="W40" i="9"/>
  <c r="AD44" i="13"/>
  <c r="AD45" i="13"/>
  <c r="S42" i="13"/>
  <c r="S40" i="13"/>
  <c r="S41" i="13"/>
  <c r="S48" i="13"/>
  <c r="S49" i="13"/>
  <c r="S51" i="13"/>
  <c r="S44" i="13"/>
  <c r="S43" i="13"/>
  <c r="S50" i="13"/>
  <c r="S45" i="13"/>
  <c r="S47" i="13"/>
  <c r="S46" i="13"/>
  <c r="L30" i="13"/>
  <c r="L25" i="13"/>
  <c r="L29" i="13"/>
  <c r="L23" i="13"/>
  <c r="L24" i="13"/>
  <c r="L32" i="13"/>
  <c r="L28" i="13"/>
  <c r="L27" i="13"/>
  <c r="L33" i="13"/>
  <c r="R34" i="13"/>
  <c r="R30" i="13"/>
  <c r="R25" i="13"/>
  <c r="R28" i="13"/>
  <c r="R32" i="13"/>
  <c r="R33" i="13"/>
  <c r="R27" i="13"/>
  <c r="R31" i="13"/>
  <c r="R24" i="13"/>
  <c r="R29" i="13"/>
  <c r="R26" i="13"/>
  <c r="R23" i="13"/>
  <c r="N23" i="14"/>
  <c r="N30" i="14"/>
  <c r="N25" i="14"/>
  <c r="N33" i="14"/>
  <c r="N29" i="14"/>
  <c r="N31" i="14"/>
  <c r="N27" i="14"/>
  <c r="N24" i="14"/>
  <c r="N32" i="14"/>
  <c r="N34" i="14"/>
  <c r="N28" i="14"/>
  <c r="N26" i="14"/>
  <c r="W27" i="14"/>
  <c r="W23" i="14"/>
  <c r="W33" i="14"/>
  <c r="W24" i="14"/>
  <c r="W34" i="14"/>
  <c r="W32" i="14"/>
  <c r="W30" i="14"/>
  <c r="W31" i="14"/>
  <c r="W28" i="14"/>
  <c r="W29" i="14"/>
  <c r="W25" i="14"/>
  <c r="W26" i="14"/>
  <c r="H30" i="9"/>
  <c r="H33" i="9"/>
  <c r="H28" i="9"/>
  <c r="H32" i="9"/>
  <c r="H29" i="9"/>
  <c r="H24" i="9"/>
  <c r="H34" i="9"/>
  <c r="H31" i="9"/>
  <c r="H23" i="9"/>
  <c r="H25" i="9"/>
  <c r="H27" i="9"/>
  <c r="H26" i="9"/>
  <c r="AB33" i="9"/>
  <c r="AB28" i="9"/>
  <c r="AB34" i="9"/>
  <c r="AB31" i="9"/>
  <c r="AB30" i="9"/>
  <c r="AB32" i="9"/>
  <c r="AB27" i="9"/>
  <c r="AB23" i="9"/>
  <c r="AB24" i="9"/>
  <c r="AB29" i="9"/>
  <c r="AB26" i="9"/>
  <c r="AB25" i="9"/>
  <c r="D29" i="9"/>
  <c r="D31" i="9"/>
  <c r="D28" i="9"/>
  <c r="D26" i="9"/>
  <c r="D27" i="9"/>
  <c r="D25" i="9"/>
  <c r="D24" i="9"/>
  <c r="D33" i="9"/>
  <c r="D23" i="9"/>
  <c r="D30" i="9"/>
  <c r="D34" i="9"/>
  <c r="D32" i="9"/>
  <c r="U34" i="9"/>
  <c r="U26" i="9"/>
  <c r="U29" i="9"/>
  <c r="U30" i="9"/>
  <c r="U28" i="9"/>
  <c r="U25" i="9"/>
  <c r="U32" i="9"/>
  <c r="U23" i="9"/>
  <c r="U31" i="9"/>
  <c r="U27" i="9"/>
  <c r="U33" i="9"/>
  <c r="U24" i="9"/>
  <c r="E38" i="15"/>
  <c r="U38" i="15"/>
  <c r="S38" i="15"/>
  <c r="AG38" i="15"/>
  <c r="R38" i="15"/>
  <c r="D38" i="15"/>
  <c r="T38" i="15"/>
  <c r="G38" i="15"/>
  <c r="AD38" i="15"/>
  <c r="I38" i="15"/>
  <c r="AE38" i="15"/>
  <c r="O38" i="15"/>
  <c r="M38" i="15"/>
  <c r="F38" i="15"/>
  <c r="V38" i="15"/>
  <c r="H38" i="15"/>
  <c r="X38" i="15"/>
  <c r="AF38" i="15"/>
  <c r="W38" i="15"/>
  <c r="Q38" i="15"/>
  <c r="P38" i="15"/>
  <c r="Y38" i="15"/>
  <c r="AA38" i="15"/>
  <c r="K38" i="15"/>
  <c r="AC38" i="15"/>
  <c r="J38" i="15"/>
  <c r="Z38" i="15"/>
  <c r="L38" i="15"/>
  <c r="AB38" i="15"/>
  <c r="N38" i="15"/>
  <c r="C43" i="15"/>
  <c r="C41" i="15"/>
  <c r="C42" i="15"/>
  <c r="C49" i="15"/>
  <c r="C45" i="15"/>
  <c r="C47" i="15"/>
  <c r="C50" i="15"/>
  <c r="C48" i="15"/>
  <c r="C44" i="15"/>
  <c r="C40" i="15"/>
  <c r="C46" i="15"/>
  <c r="C51" i="15"/>
  <c r="AA21" i="15"/>
  <c r="T21" i="15"/>
  <c r="D21" i="15"/>
  <c r="R21" i="15"/>
  <c r="E21" i="15"/>
  <c r="G21" i="15"/>
  <c r="C26" i="15"/>
  <c r="C34" i="15"/>
  <c r="AG21" i="15"/>
  <c r="V21" i="15"/>
  <c r="K21" i="15"/>
  <c r="AF21" i="15"/>
  <c r="P21" i="15"/>
  <c r="AD21" i="15"/>
  <c r="N21" i="15"/>
  <c r="M21" i="15"/>
  <c r="O21" i="15"/>
  <c r="I21" i="15"/>
  <c r="H21" i="15"/>
  <c r="AC21" i="15"/>
  <c r="C31" i="15"/>
  <c r="AE21" i="15"/>
  <c r="AB21" i="15"/>
  <c r="L21" i="15"/>
  <c r="Z21" i="15"/>
  <c r="J21" i="15"/>
  <c r="U21" i="15"/>
  <c r="S21" i="15"/>
  <c r="C25" i="15"/>
  <c r="W21" i="15"/>
  <c r="Q21" i="15"/>
  <c r="X21" i="15"/>
  <c r="F21" i="15"/>
  <c r="Y21" i="15"/>
  <c r="C23" i="15"/>
  <c r="C29" i="15"/>
  <c r="C27" i="15"/>
  <c r="C32" i="15"/>
  <c r="C33" i="15"/>
  <c r="C28" i="15"/>
  <c r="C24" i="15"/>
  <c r="C30" i="15"/>
  <c r="V38" i="10"/>
  <c r="J38" i="10"/>
  <c r="Z38" i="10"/>
  <c r="F38" i="10"/>
  <c r="O38" i="10"/>
  <c r="H38" i="10"/>
  <c r="X38" i="10"/>
  <c r="I38" i="10"/>
  <c r="Y38" i="10"/>
  <c r="AA38" i="10"/>
  <c r="K38" i="10"/>
  <c r="R38" i="10"/>
  <c r="L38" i="10"/>
  <c r="AB38" i="10"/>
  <c r="M38" i="10"/>
  <c r="AC38" i="10"/>
  <c r="N38" i="10"/>
  <c r="T38" i="10"/>
  <c r="U38" i="10"/>
  <c r="W38" i="10"/>
  <c r="G38" i="10"/>
  <c r="P38" i="10"/>
  <c r="Q38" i="10"/>
  <c r="S38" i="10"/>
  <c r="D38" i="10"/>
  <c r="E38" i="10"/>
  <c r="C44" i="10"/>
  <c r="C43" i="10"/>
  <c r="C48" i="10"/>
  <c r="C47" i="10"/>
  <c r="C51" i="10"/>
  <c r="C41" i="10"/>
  <c r="C50" i="10"/>
  <c r="C42" i="10"/>
  <c r="C45" i="10"/>
  <c r="C46" i="10"/>
  <c r="C40" i="10"/>
  <c r="C49" i="10"/>
  <c r="AB49" i="14"/>
  <c r="AB51" i="14"/>
  <c r="AB50" i="14"/>
  <c r="AB48" i="14"/>
  <c r="AB42" i="14"/>
  <c r="AB44" i="14"/>
  <c r="AB43" i="14"/>
  <c r="AB47" i="14"/>
  <c r="AB46" i="14"/>
  <c r="AB41" i="14"/>
  <c r="AB40" i="14"/>
  <c r="AB45" i="14"/>
  <c r="J48" i="14"/>
  <c r="J47" i="14"/>
  <c r="J50" i="14"/>
  <c r="J45" i="14"/>
  <c r="J43" i="14"/>
  <c r="J41" i="14"/>
  <c r="J40" i="14"/>
  <c r="J42" i="14"/>
  <c r="J46" i="14"/>
  <c r="J44" i="14"/>
  <c r="J51" i="14"/>
  <c r="J49" i="14"/>
  <c r="V42" i="14"/>
  <c r="V40" i="14"/>
  <c r="V51" i="14"/>
  <c r="V44" i="14"/>
  <c r="V46" i="14"/>
  <c r="V41" i="14"/>
  <c r="V48" i="14"/>
  <c r="V45" i="14"/>
  <c r="V47" i="14"/>
  <c r="V43" i="14"/>
  <c r="V50" i="14"/>
  <c r="V49" i="14"/>
  <c r="E47" i="14"/>
  <c r="E45" i="14"/>
  <c r="E46" i="14"/>
  <c r="E43" i="14"/>
  <c r="E50" i="14"/>
  <c r="E42" i="14"/>
  <c r="E49" i="14"/>
  <c r="E40" i="14"/>
  <c r="E51" i="14"/>
  <c r="E44" i="14"/>
  <c r="E48" i="14"/>
  <c r="E41" i="14"/>
  <c r="L44" i="14"/>
  <c r="L50" i="14"/>
  <c r="L45" i="14"/>
  <c r="L48" i="14"/>
  <c r="L42" i="14"/>
  <c r="L49" i="14"/>
  <c r="L51" i="14"/>
  <c r="L40" i="14"/>
  <c r="L43" i="14"/>
  <c r="L46" i="14"/>
  <c r="L47" i="14"/>
  <c r="L41" i="14"/>
  <c r="AC45" i="14"/>
  <c r="AC46" i="14"/>
  <c r="AC44" i="14"/>
  <c r="AC47" i="14"/>
  <c r="AC42" i="14"/>
  <c r="AC40" i="14"/>
  <c r="AC48" i="14"/>
  <c r="AC41" i="14"/>
  <c r="AC43" i="14"/>
  <c r="AC51" i="14"/>
  <c r="AC50" i="14"/>
  <c r="AC49" i="14"/>
  <c r="Y47" i="14"/>
  <c r="Y40" i="14"/>
  <c r="Y50" i="14"/>
  <c r="Y48" i="14"/>
  <c r="Y45" i="14"/>
  <c r="Y43" i="14"/>
  <c r="Y44" i="14"/>
  <c r="Y46" i="14"/>
  <c r="Y49" i="14"/>
  <c r="Y51" i="14"/>
  <c r="Y42" i="14"/>
  <c r="Y41" i="14"/>
  <c r="D42" i="14"/>
  <c r="D50" i="14"/>
  <c r="D51" i="14"/>
  <c r="D44" i="14"/>
  <c r="D49" i="14"/>
  <c r="D45" i="14"/>
  <c r="D47" i="14"/>
  <c r="D41" i="14"/>
  <c r="D48" i="14"/>
  <c r="D40" i="14"/>
  <c r="D46" i="14"/>
  <c r="D43" i="14"/>
  <c r="P44" i="9"/>
  <c r="P49" i="9"/>
  <c r="P43" i="9"/>
  <c r="P42" i="9"/>
  <c r="P47" i="9"/>
  <c r="P50" i="9"/>
  <c r="P48" i="9"/>
  <c r="P46" i="9"/>
  <c r="P51" i="9"/>
  <c r="P40" i="9"/>
  <c r="P41" i="9"/>
  <c r="P45" i="9"/>
  <c r="O43" i="9"/>
  <c r="O49" i="9"/>
  <c r="O42" i="9"/>
  <c r="O48" i="9"/>
  <c r="O40" i="9"/>
  <c r="O44" i="9"/>
  <c r="O46" i="9"/>
  <c r="O50" i="9"/>
  <c r="O47" i="9"/>
  <c r="O41" i="9"/>
  <c r="O51" i="9"/>
  <c r="O45" i="9"/>
  <c r="AB43" i="9"/>
  <c r="AB48" i="9"/>
  <c r="AB50" i="9"/>
  <c r="AB46" i="9"/>
  <c r="AB51" i="9"/>
  <c r="AB44" i="9"/>
  <c r="AB47" i="9"/>
  <c r="AB40" i="9"/>
  <c r="AB41" i="9"/>
  <c r="AB42" i="9"/>
  <c r="AB49" i="9"/>
  <c r="AB45" i="9"/>
  <c r="X40" i="9"/>
  <c r="X46" i="9"/>
  <c r="X47" i="9"/>
  <c r="X48" i="9"/>
  <c r="X41" i="9"/>
  <c r="X44" i="9"/>
  <c r="X50" i="9"/>
  <c r="X49" i="9"/>
  <c r="X43" i="9"/>
  <c r="X51" i="9"/>
  <c r="X45" i="9"/>
  <c r="X42" i="9"/>
  <c r="M51" i="9"/>
  <c r="M42" i="9"/>
  <c r="M44" i="9"/>
  <c r="M47" i="9"/>
  <c r="M45" i="9"/>
  <c r="M50" i="9"/>
  <c r="M48" i="9"/>
  <c r="M49" i="9"/>
  <c r="M46" i="9"/>
  <c r="M40" i="9"/>
  <c r="M41" i="9"/>
  <c r="M43" i="9"/>
  <c r="E41" i="9"/>
  <c r="E49" i="9"/>
  <c r="E50" i="9"/>
  <c r="E45" i="9"/>
  <c r="E46" i="9"/>
  <c r="E40" i="9"/>
  <c r="E48" i="9"/>
  <c r="E47" i="9"/>
  <c r="E44" i="9"/>
  <c r="E43" i="9"/>
  <c r="E42" i="9"/>
  <c r="E51" i="9"/>
  <c r="R50" i="13"/>
  <c r="T50" i="13"/>
  <c r="T43" i="13"/>
  <c r="T48" i="13"/>
  <c r="T49" i="13"/>
  <c r="T46" i="13"/>
  <c r="T47" i="13"/>
  <c r="T41" i="13"/>
  <c r="T40" i="13"/>
  <c r="T44" i="13"/>
  <c r="V47" i="13"/>
  <c r="V51" i="13"/>
  <c r="V42" i="13"/>
  <c r="V43" i="13"/>
  <c r="V44" i="13"/>
  <c r="V40" i="13"/>
  <c r="V50" i="13"/>
  <c r="V48" i="13"/>
  <c r="V41" i="13"/>
  <c r="Y46" i="13"/>
  <c r="Y50" i="13"/>
  <c r="Y44" i="13"/>
  <c r="Y40" i="13"/>
  <c r="Y45" i="13"/>
  <c r="Y48" i="13"/>
  <c r="Y42" i="13"/>
  <c r="Y51" i="13"/>
  <c r="Y47" i="13"/>
  <c r="Y43" i="13"/>
  <c r="Y41" i="13"/>
  <c r="Y49" i="13"/>
  <c r="W40" i="13"/>
  <c r="W42" i="13"/>
  <c r="W48" i="13"/>
  <c r="W51" i="13"/>
  <c r="W41" i="13"/>
  <c r="W49" i="13"/>
  <c r="M51" i="13"/>
  <c r="M48" i="13"/>
  <c r="M45" i="13"/>
  <c r="M49" i="13"/>
  <c r="M46" i="13"/>
  <c r="M50" i="13"/>
  <c r="M41" i="13"/>
  <c r="M43" i="13"/>
  <c r="M42" i="13"/>
  <c r="Z41" i="13"/>
  <c r="Z46" i="13"/>
  <c r="Z51" i="13"/>
  <c r="Z45" i="13"/>
  <c r="Z50" i="13"/>
  <c r="Z42" i="13"/>
  <c r="Z47" i="13"/>
  <c r="Z49" i="13"/>
  <c r="Z44" i="13"/>
  <c r="Z48" i="13"/>
  <c r="Z40" i="13"/>
  <c r="Z43" i="13"/>
  <c r="J28" i="13"/>
  <c r="J24" i="13"/>
  <c r="E33" i="13"/>
  <c r="E29" i="13"/>
  <c r="E27" i="13"/>
  <c r="E34" i="13"/>
  <c r="E25" i="13"/>
  <c r="E28" i="13"/>
  <c r="E31" i="13"/>
  <c r="E32" i="13"/>
  <c r="E23" i="13"/>
  <c r="E30" i="13"/>
  <c r="E24" i="13"/>
  <c r="E26" i="13"/>
  <c r="V25" i="13"/>
  <c r="V31" i="13"/>
  <c r="O23" i="13"/>
  <c r="M31" i="13"/>
  <c r="K29" i="13"/>
  <c r="K34" i="13"/>
  <c r="K27" i="13"/>
  <c r="K26" i="13"/>
  <c r="K28" i="13"/>
  <c r="K24" i="13"/>
  <c r="K31" i="13"/>
  <c r="K33" i="13"/>
  <c r="K23" i="13"/>
  <c r="AD27" i="13"/>
  <c r="C35" i="14"/>
  <c r="I33" i="14"/>
  <c r="I30" i="14"/>
  <c r="I24" i="14"/>
  <c r="I28" i="14"/>
  <c r="I23" i="14"/>
  <c r="I34" i="14"/>
  <c r="I32" i="14"/>
  <c r="I26" i="14"/>
  <c r="I29" i="14"/>
  <c r="I31" i="14"/>
  <c r="I25" i="14"/>
  <c r="I27" i="14"/>
  <c r="K23" i="14"/>
  <c r="K25" i="14"/>
  <c r="K28" i="14"/>
  <c r="K33" i="14"/>
  <c r="K30" i="14"/>
  <c r="K29" i="14"/>
  <c r="K27" i="14"/>
  <c r="K34" i="14"/>
  <c r="K31" i="14"/>
  <c r="K24" i="14"/>
  <c r="K32" i="14"/>
  <c r="K26" i="14"/>
  <c r="AE23" i="14"/>
  <c r="AE24" i="14"/>
  <c r="AE32" i="14"/>
  <c r="AE29" i="14"/>
  <c r="AE30" i="14"/>
  <c r="AE28" i="14"/>
  <c r="AE27" i="14"/>
  <c r="AE26" i="14"/>
  <c r="AE25" i="14"/>
  <c r="AE31" i="14"/>
  <c r="AE34" i="14"/>
  <c r="AE33" i="14"/>
  <c r="AB33" i="14"/>
  <c r="AB23" i="14"/>
  <c r="AB27" i="14"/>
  <c r="AB32" i="14"/>
  <c r="AB30" i="14"/>
  <c r="AB26" i="14"/>
  <c r="AB29" i="14"/>
  <c r="AB28" i="14"/>
  <c r="AB31" i="14"/>
  <c r="AB34" i="14"/>
  <c r="AB24" i="14"/>
  <c r="AB25" i="14"/>
  <c r="Y28" i="14"/>
  <c r="Y34" i="14"/>
  <c r="Y29" i="14"/>
  <c r="Y30" i="14"/>
  <c r="Y27" i="14"/>
  <c r="Y25" i="14"/>
  <c r="Y23" i="14"/>
  <c r="Y26" i="14"/>
  <c r="Y33" i="14"/>
  <c r="Y32" i="14"/>
  <c r="Y24" i="14"/>
  <c r="Y31" i="14"/>
  <c r="AG34" i="14"/>
  <c r="AG25" i="14"/>
  <c r="AG32" i="14"/>
  <c r="AG29" i="14"/>
  <c r="AG27" i="14"/>
  <c r="AG24" i="14"/>
  <c r="AG33" i="14"/>
  <c r="AG23" i="14"/>
  <c r="AG28" i="14"/>
  <c r="AG30" i="14"/>
  <c r="AG31" i="14"/>
  <c r="AG26" i="14"/>
  <c r="H34" i="14"/>
  <c r="H30" i="14"/>
  <c r="H27" i="14"/>
  <c r="H29" i="14"/>
  <c r="H23" i="14"/>
  <c r="H28" i="14"/>
  <c r="H24" i="14"/>
  <c r="H32" i="14"/>
  <c r="H26" i="14"/>
  <c r="H31" i="14"/>
  <c r="H25" i="14"/>
  <c r="H33" i="14"/>
  <c r="U24" i="14"/>
  <c r="U28" i="14"/>
  <c r="U29" i="14"/>
  <c r="U34" i="14"/>
  <c r="U23" i="14"/>
  <c r="U31" i="14"/>
  <c r="U25" i="14"/>
  <c r="U32" i="14"/>
  <c r="U27" i="14"/>
  <c r="U30" i="14"/>
  <c r="U33" i="14"/>
  <c r="U26" i="14"/>
  <c r="Q32" i="9"/>
  <c r="Q24" i="9"/>
  <c r="Q34" i="9"/>
  <c r="Q28" i="9"/>
  <c r="Q30" i="9"/>
  <c r="Q23" i="9"/>
  <c r="Q26" i="9"/>
  <c r="Q29" i="9"/>
  <c r="Q25" i="9"/>
  <c r="Q31" i="9"/>
  <c r="Q27" i="9"/>
  <c r="Q33" i="9"/>
  <c r="M26" i="9"/>
  <c r="M32" i="9"/>
  <c r="M33" i="9"/>
  <c r="M28" i="9"/>
  <c r="M27" i="9"/>
  <c r="M34" i="9"/>
  <c r="M23" i="9"/>
  <c r="M25" i="9"/>
  <c r="M24" i="9"/>
  <c r="M31" i="9"/>
  <c r="M29" i="9"/>
  <c r="M30" i="9"/>
  <c r="G31" i="9"/>
  <c r="G27" i="9"/>
  <c r="G30" i="9"/>
  <c r="G32" i="9"/>
  <c r="G24" i="9"/>
  <c r="G33" i="9"/>
  <c r="G34" i="9"/>
  <c r="G28" i="9"/>
  <c r="G25" i="9"/>
  <c r="G29" i="9"/>
  <c r="G26" i="9"/>
  <c r="G23" i="9"/>
  <c r="AA24" i="9"/>
  <c r="AA29" i="9"/>
  <c r="AA31" i="9"/>
  <c r="AA25" i="9"/>
  <c r="AA23" i="9"/>
  <c r="AA26" i="9"/>
  <c r="AA27" i="9"/>
  <c r="AA34" i="9"/>
  <c r="AA32" i="9"/>
  <c r="AA33" i="9"/>
  <c r="AA28" i="9"/>
  <c r="AA30" i="9"/>
  <c r="S33" i="9"/>
  <c r="S23" i="9"/>
  <c r="S28" i="9"/>
  <c r="S24" i="9"/>
  <c r="S32" i="9"/>
  <c r="S29" i="9"/>
  <c r="S34" i="9"/>
  <c r="S31" i="9"/>
  <c r="S25" i="9"/>
  <c r="S26" i="9"/>
  <c r="S30" i="9"/>
  <c r="S27" i="9"/>
  <c r="N30" i="13"/>
  <c r="N33" i="13"/>
  <c r="N27" i="13"/>
  <c r="N29" i="13"/>
  <c r="N32" i="13"/>
  <c r="N28" i="13"/>
  <c r="N24" i="13"/>
  <c r="N25" i="13"/>
  <c r="N23" i="13"/>
  <c r="N31" i="13"/>
  <c r="N34" i="13"/>
  <c r="N26" i="13"/>
  <c r="Q43" i="14"/>
  <c r="Q51" i="14"/>
  <c r="Q47" i="14"/>
  <c r="Q49" i="14"/>
  <c r="Q48" i="14"/>
  <c r="Q46" i="14"/>
  <c r="Q45" i="14"/>
  <c r="Q41" i="14"/>
  <c r="Q40" i="14"/>
  <c r="Q42" i="14"/>
  <c r="Q50" i="14"/>
  <c r="Q44" i="14"/>
  <c r="AD44" i="14"/>
  <c r="AD47" i="14"/>
  <c r="AD46" i="14"/>
  <c r="AD50" i="14"/>
  <c r="AD42" i="14"/>
  <c r="AD41" i="14"/>
  <c r="AD40" i="14"/>
  <c r="AD45" i="14"/>
  <c r="AD49" i="14"/>
  <c r="AD43" i="14"/>
  <c r="AD51" i="14"/>
  <c r="AD48" i="14"/>
  <c r="R42" i="9"/>
  <c r="R41" i="9"/>
  <c r="R44" i="9"/>
  <c r="R43" i="9"/>
  <c r="R51" i="9"/>
  <c r="R45" i="9"/>
  <c r="R50" i="9"/>
  <c r="R47" i="9"/>
  <c r="R49" i="9"/>
  <c r="R46" i="9"/>
  <c r="R40" i="9"/>
  <c r="R48" i="9"/>
  <c r="V49" i="9"/>
  <c r="V50" i="9"/>
  <c r="V44" i="9"/>
  <c r="V43" i="9"/>
  <c r="V46" i="9"/>
  <c r="V45" i="9"/>
  <c r="V40" i="9"/>
  <c r="V42" i="9"/>
  <c r="V51" i="9"/>
  <c r="V47" i="9"/>
  <c r="V41" i="9"/>
  <c r="V48" i="9"/>
  <c r="L47" i="13"/>
  <c r="L51" i="13"/>
  <c r="AC24" i="13"/>
  <c r="AC25" i="13"/>
  <c r="AC34" i="13"/>
  <c r="AC26" i="13"/>
  <c r="AC33" i="13"/>
  <c r="AC32" i="13"/>
  <c r="AC23" i="13"/>
  <c r="AC28" i="13"/>
  <c r="AC30" i="13"/>
  <c r="AC31" i="13"/>
  <c r="AC29" i="13"/>
  <c r="AC27" i="13"/>
  <c r="D33" i="13"/>
  <c r="D29" i="13"/>
  <c r="D34" i="13"/>
  <c r="D23" i="13"/>
  <c r="D31" i="13"/>
  <c r="D30" i="13"/>
  <c r="D28" i="13"/>
  <c r="D25" i="13"/>
  <c r="D32" i="13"/>
  <c r="D27" i="13"/>
  <c r="D26" i="13"/>
  <c r="D24" i="13"/>
  <c r="S31" i="14"/>
  <c r="S29" i="14"/>
  <c r="S27" i="14"/>
  <c r="S26" i="14"/>
  <c r="S34" i="14"/>
  <c r="S24" i="14"/>
  <c r="S23" i="14"/>
  <c r="S33" i="14"/>
  <c r="S32" i="14"/>
  <c r="S28" i="14"/>
  <c r="S25" i="14"/>
  <c r="S30" i="14"/>
  <c r="V29" i="9"/>
  <c r="V34" i="9"/>
  <c r="V31" i="9"/>
  <c r="V24" i="9"/>
  <c r="V30" i="9"/>
  <c r="V32" i="9"/>
  <c r="V27" i="9"/>
  <c r="V33" i="9"/>
  <c r="V23" i="9"/>
  <c r="V28" i="9"/>
  <c r="V25" i="9"/>
  <c r="V26" i="9"/>
  <c r="E38" i="11"/>
  <c r="AA38" i="11"/>
  <c r="K38" i="11"/>
  <c r="M38" i="11"/>
  <c r="W38" i="11"/>
  <c r="G38" i="11"/>
  <c r="Y38" i="11"/>
  <c r="U38" i="11"/>
  <c r="R38" i="11"/>
  <c r="D38" i="11"/>
  <c r="T38" i="11"/>
  <c r="N38" i="11"/>
  <c r="S38" i="11"/>
  <c r="F38" i="11"/>
  <c r="V38" i="11"/>
  <c r="H38" i="11"/>
  <c r="X38" i="11"/>
  <c r="Q38" i="11"/>
  <c r="P38" i="11"/>
  <c r="O38" i="11"/>
  <c r="AC38" i="11"/>
  <c r="J38" i="11"/>
  <c r="Z38" i="11"/>
  <c r="L38" i="11"/>
  <c r="AB38" i="11"/>
  <c r="I38" i="11"/>
  <c r="C46" i="11"/>
  <c r="C41" i="11"/>
  <c r="C40" i="11"/>
  <c r="C43" i="11"/>
  <c r="C47" i="11"/>
  <c r="C48" i="11"/>
  <c r="C51" i="11"/>
  <c r="C45" i="11"/>
  <c r="C42" i="11"/>
  <c r="C44" i="11"/>
  <c r="C49" i="11"/>
  <c r="C50" i="11"/>
  <c r="AC21" i="11"/>
  <c r="O21" i="11"/>
  <c r="W21" i="11"/>
  <c r="G21" i="11"/>
  <c r="AB21" i="11"/>
  <c r="L21" i="11"/>
  <c r="Z21" i="11"/>
  <c r="J21" i="11"/>
  <c r="K21" i="11"/>
  <c r="P21" i="11"/>
  <c r="E21" i="11"/>
  <c r="U21" i="11"/>
  <c r="I21" i="11"/>
  <c r="X21" i="11"/>
  <c r="H21" i="11"/>
  <c r="V21" i="11"/>
  <c r="F21" i="11"/>
  <c r="S21" i="11"/>
  <c r="Y21" i="11"/>
  <c r="Q21" i="11"/>
  <c r="T21" i="11"/>
  <c r="D21" i="11"/>
  <c r="R21" i="11"/>
  <c r="M21" i="11"/>
  <c r="AA21" i="11"/>
  <c r="N21" i="11"/>
  <c r="C32" i="11"/>
  <c r="C29" i="11"/>
  <c r="C27" i="11"/>
  <c r="C30" i="11"/>
  <c r="C28" i="11"/>
  <c r="C25" i="11"/>
  <c r="C24" i="11"/>
  <c r="C26" i="11"/>
  <c r="C31" i="11"/>
  <c r="C23" i="11"/>
  <c r="C33" i="11"/>
  <c r="C34" i="11"/>
  <c r="AD38" i="16"/>
  <c r="N38" i="16"/>
  <c r="AC38" i="16"/>
  <c r="M38" i="16"/>
  <c r="AB38" i="16"/>
  <c r="L38" i="16"/>
  <c r="AA38" i="16"/>
  <c r="W38" i="16"/>
  <c r="S38" i="16"/>
  <c r="Z38" i="16"/>
  <c r="J38" i="16"/>
  <c r="Y38" i="16"/>
  <c r="I38" i="16"/>
  <c r="X38" i="16"/>
  <c r="H38" i="16"/>
  <c r="K38" i="16"/>
  <c r="AG38" i="16"/>
  <c r="Q38" i="16"/>
  <c r="P38" i="16"/>
  <c r="O38" i="16"/>
  <c r="V38" i="16"/>
  <c r="F38" i="16"/>
  <c r="U38" i="16"/>
  <c r="E38" i="16"/>
  <c r="T38" i="16"/>
  <c r="D38" i="16"/>
  <c r="AE38" i="16"/>
  <c r="R38" i="16"/>
  <c r="AF38" i="16"/>
  <c r="G38" i="16"/>
  <c r="C50" i="16"/>
  <c r="C40" i="16"/>
  <c r="C42" i="16"/>
  <c r="C44" i="16"/>
  <c r="C45" i="16"/>
  <c r="C47" i="16"/>
  <c r="C41" i="16"/>
  <c r="C46" i="16"/>
  <c r="C49" i="16"/>
  <c r="C43" i="16"/>
  <c r="C51" i="16"/>
  <c r="C48" i="16"/>
  <c r="R46" i="14"/>
  <c r="R51" i="14"/>
  <c r="R44" i="14"/>
  <c r="R40" i="14"/>
  <c r="R41" i="14"/>
  <c r="R45" i="14"/>
  <c r="R50" i="14"/>
  <c r="R49" i="14"/>
  <c r="R47" i="14"/>
  <c r="R43" i="14"/>
  <c r="R42" i="14"/>
  <c r="R48" i="14"/>
  <c r="K47" i="14"/>
  <c r="K43" i="14"/>
  <c r="K48" i="14"/>
  <c r="K42" i="14"/>
  <c r="K50" i="14"/>
  <c r="K45" i="14"/>
  <c r="K46" i="14"/>
  <c r="K41" i="14"/>
  <c r="K40" i="14"/>
  <c r="K51" i="14"/>
  <c r="K44" i="14"/>
  <c r="K49" i="14"/>
  <c r="AF43" i="14"/>
  <c r="AF51" i="14"/>
  <c r="AF47" i="14"/>
  <c r="AF50" i="14"/>
  <c r="AF40" i="14"/>
  <c r="AF45" i="14"/>
  <c r="AF42" i="14"/>
  <c r="AF44" i="14"/>
  <c r="AF48" i="14"/>
  <c r="AF41" i="14"/>
  <c r="AF46" i="14"/>
  <c r="AF49" i="14"/>
  <c r="N44" i="14"/>
  <c r="N51" i="14"/>
  <c r="N43" i="14"/>
  <c r="N50" i="14"/>
  <c r="N47" i="14"/>
  <c r="N48" i="14"/>
  <c r="N41" i="14"/>
  <c r="N42" i="14"/>
  <c r="N40" i="14"/>
  <c r="N45" i="14"/>
  <c r="N49" i="14"/>
  <c r="N46" i="14"/>
  <c r="O49" i="14"/>
  <c r="O46" i="14"/>
  <c r="O51" i="14"/>
  <c r="O42" i="14"/>
  <c r="O45" i="14"/>
  <c r="O47" i="14"/>
  <c r="O40" i="14"/>
  <c r="O43" i="14"/>
  <c r="O41" i="14"/>
  <c r="O44" i="14"/>
  <c r="O48" i="14"/>
  <c r="O50" i="14"/>
  <c r="U51" i="14"/>
  <c r="U47" i="14"/>
  <c r="U50" i="14"/>
  <c r="U49" i="14"/>
  <c r="U45" i="14"/>
  <c r="U43" i="14"/>
  <c r="U48" i="14"/>
  <c r="U42" i="14"/>
  <c r="U40" i="14"/>
  <c r="U41" i="14"/>
  <c r="U44" i="14"/>
  <c r="U46" i="14"/>
  <c r="T43" i="14"/>
  <c r="T51" i="14"/>
  <c r="T46" i="14"/>
  <c r="T40" i="14"/>
  <c r="T48" i="14"/>
  <c r="T41" i="14"/>
  <c r="T50" i="14"/>
  <c r="T47" i="14"/>
  <c r="T45" i="14"/>
  <c r="T49" i="14"/>
  <c r="T44" i="14"/>
  <c r="T42" i="14"/>
  <c r="X41" i="14"/>
  <c r="X47" i="14"/>
  <c r="X42" i="14"/>
  <c r="X51" i="14"/>
  <c r="X48" i="14"/>
  <c r="X40" i="14"/>
  <c r="X50" i="14"/>
  <c r="X43" i="14"/>
  <c r="X44" i="14"/>
  <c r="X46" i="14"/>
  <c r="X49" i="14"/>
  <c r="X45" i="14"/>
  <c r="G46" i="14"/>
  <c r="G51" i="14"/>
  <c r="G49" i="14"/>
  <c r="G47" i="14"/>
  <c r="G45" i="14"/>
  <c r="G40" i="14"/>
  <c r="G44" i="14"/>
  <c r="G41" i="14"/>
  <c r="G43" i="14"/>
  <c r="G48" i="14"/>
  <c r="G50" i="14"/>
  <c r="G42" i="14"/>
  <c r="AG38" i="12"/>
  <c r="AG21" i="12"/>
  <c r="W21" i="12"/>
  <c r="V21" i="12"/>
  <c r="O21" i="12"/>
  <c r="C23" i="12"/>
  <c r="S21" i="12"/>
  <c r="L21" i="12"/>
  <c r="AB21" i="12"/>
  <c r="Q21" i="12"/>
  <c r="AA21" i="12"/>
  <c r="AE21" i="12"/>
  <c r="J21" i="12"/>
  <c r="R21" i="12"/>
  <c r="P21" i="12"/>
  <c r="AF21" i="12"/>
  <c r="E21" i="12"/>
  <c r="U21" i="12"/>
  <c r="N21" i="12"/>
  <c r="C32" i="12"/>
  <c r="Z21" i="12"/>
  <c r="D21" i="12"/>
  <c r="T21" i="12"/>
  <c r="I21" i="12"/>
  <c r="Y21" i="12"/>
  <c r="F21" i="12"/>
  <c r="C24" i="12"/>
  <c r="AC21" i="12"/>
  <c r="M21" i="12"/>
  <c r="AD21" i="12"/>
  <c r="K21" i="12"/>
  <c r="H21" i="12"/>
  <c r="X21" i="12"/>
  <c r="C27" i="12"/>
  <c r="C25" i="12"/>
  <c r="C29" i="12"/>
  <c r="C33" i="12"/>
  <c r="C28" i="12"/>
  <c r="C26" i="12"/>
  <c r="C34" i="12"/>
  <c r="C30" i="12"/>
  <c r="C31" i="12"/>
  <c r="C52" i="9"/>
  <c r="T43" i="9"/>
  <c r="T50" i="9"/>
  <c r="T48" i="9"/>
  <c r="T42" i="9"/>
  <c r="T47" i="9"/>
  <c r="T51" i="9"/>
  <c r="T44" i="9"/>
  <c r="T41" i="9"/>
  <c r="T49" i="9"/>
  <c r="T45" i="9"/>
  <c r="T46" i="9"/>
  <c r="T40" i="9"/>
  <c r="L47" i="9"/>
  <c r="L40" i="9"/>
  <c r="L41" i="9"/>
  <c r="L46" i="9"/>
  <c r="L43" i="9"/>
  <c r="L45" i="9"/>
  <c r="L48" i="9"/>
  <c r="L42" i="9"/>
  <c r="L49" i="9"/>
  <c r="L50" i="9"/>
  <c r="L51" i="9"/>
  <c r="L44" i="9"/>
  <c r="S50" i="9"/>
  <c r="S51" i="9"/>
  <c r="S41" i="9"/>
  <c r="S42" i="9"/>
  <c r="S43" i="9"/>
  <c r="S47" i="9"/>
  <c r="S49" i="9"/>
  <c r="S40" i="9"/>
  <c r="S48" i="9"/>
  <c r="S46" i="9"/>
  <c r="S45" i="9"/>
  <c r="S44" i="9"/>
  <c r="H40" i="9"/>
  <c r="H49" i="9"/>
  <c r="H46" i="9"/>
  <c r="H42" i="9"/>
  <c r="H51" i="9"/>
  <c r="H41" i="9"/>
  <c r="H47" i="9"/>
  <c r="H50" i="9"/>
  <c r="H48" i="9"/>
  <c r="H43" i="9"/>
  <c r="H44" i="9"/>
  <c r="H45" i="9"/>
  <c r="G46" i="9"/>
  <c r="G49" i="9"/>
  <c r="G44" i="9"/>
  <c r="G40" i="9"/>
  <c r="G41" i="9"/>
  <c r="G50" i="9"/>
  <c r="G51" i="9"/>
  <c r="G43" i="9"/>
  <c r="G45" i="9"/>
  <c r="G48" i="9"/>
  <c r="G47" i="9"/>
  <c r="G42" i="9"/>
  <c r="Y41" i="9"/>
  <c r="Y50" i="9"/>
  <c r="Y45" i="9"/>
  <c r="Y46" i="9"/>
  <c r="Y40" i="9"/>
  <c r="Y49" i="9"/>
  <c r="Y47" i="9"/>
  <c r="Y42" i="9"/>
  <c r="Y43" i="9"/>
  <c r="Y44" i="9"/>
  <c r="Y48" i="9"/>
  <c r="Y51" i="9"/>
  <c r="AF46" i="13"/>
  <c r="AF49" i="13"/>
  <c r="AF41" i="13"/>
  <c r="AF40" i="13"/>
  <c r="AF44" i="13"/>
  <c r="AF45" i="13"/>
  <c r="AF50" i="13"/>
  <c r="AF47" i="13"/>
  <c r="AF51" i="13"/>
  <c r="AF48" i="13"/>
  <c r="AF43" i="13"/>
  <c r="AF42" i="13"/>
  <c r="O44" i="13"/>
  <c r="O47" i="13"/>
  <c r="O50" i="13"/>
  <c r="O48" i="13"/>
  <c r="O51" i="13"/>
  <c r="O46" i="13"/>
  <c r="O40" i="13"/>
  <c r="O43" i="13"/>
  <c r="O45" i="13"/>
  <c r="O49" i="13"/>
  <c r="O42" i="13"/>
  <c r="O41" i="13"/>
  <c r="E50" i="13"/>
  <c r="E42" i="13"/>
  <c r="E46" i="13"/>
  <c r="E49" i="13"/>
  <c r="E43" i="13"/>
  <c r="E41" i="13"/>
  <c r="E44" i="13"/>
  <c r="E47" i="13"/>
  <c r="E40" i="13"/>
  <c r="E51" i="13"/>
  <c r="E45" i="13"/>
  <c r="E48" i="13"/>
  <c r="H48" i="13"/>
  <c r="H47" i="13"/>
  <c r="H50" i="13"/>
  <c r="N51" i="13"/>
  <c r="N43" i="13"/>
  <c r="N48" i="13"/>
  <c r="N50" i="13"/>
  <c r="N49" i="13"/>
  <c r="N41" i="13"/>
  <c r="N47" i="13"/>
  <c r="N42" i="13"/>
  <c r="N45" i="13"/>
  <c r="N46" i="13"/>
  <c r="N40" i="13"/>
  <c r="N44" i="13"/>
  <c r="AC40" i="13"/>
  <c r="AC45" i="13"/>
  <c r="AC43" i="13"/>
  <c r="AC51" i="13"/>
  <c r="AC48" i="13"/>
  <c r="AC42" i="13"/>
  <c r="AC44" i="13"/>
  <c r="AC50" i="13"/>
  <c r="AC46" i="13"/>
  <c r="AC41" i="13"/>
  <c r="AC49" i="13"/>
  <c r="AC47" i="13"/>
  <c r="G34" i="13"/>
  <c r="G33" i="13"/>
  <c r="G23" i="13"/>
  <c r="G32" i="13"/>
  <c r="G30" i="13"/>
  <c r="G31" i="13"/>
  <c r="G26" i="13"/>
  <c r="G29" i="13"/>
  <c r="G27" i="13"/>
  <c r="G28" i="13"/>
  <c r="G24" i="13"/>
  <c r="G25" i="13"/>
  <c r="AB23" i="13"/>
  <c r="AB24" i="13"/>
  <c r="AB33" i="13"/>
  <c r="X30" i="13"/>
  <c r="X25" i="13"/>
  <c r="X32" i="13"/>
  <c r="X28" i="13"/>
  <c r="X27" i="13"/>
  <c r="X26" i="13"/>
  <c r="X34" i="13"/>
  <c r="X29" i="13"/>
  <c r="X23" i="13"/>
  <c r="X24" i="13"/>
  <c r="X31" i="13"/>
  <c r="X33" i="13"/>
  <c r="Z32" i="13"/>
  <c r="Z28" i="13"/>
  <c r="Z33" i="13"/>
  <c r="Z30" i="13"/>
  <c r="Z34" i="13"/>
  <c r="Z27" i="13"/>
  <c r="Z24" i="13"/>
  <c r="Z29" i="13"/>
  <c r="Z31" i="13"/>
  <c r="Z23" i="13"/>
  <c r="Z26" i="13"/>
  <c r="Z25" i="13"/>
  <c r="T27" i="13"/>
  <c r="T31" i="13"/>
  <c r="F27" i="13"/>
  <c r="F30" i="13"/>
  <c r="F32" i="13"/>
  <c r="F23" i="13"/>
  <c r="F33" i="13"/>
  <c r="F25" i="13"/>
  <c r="F24" i="13"/>
  <c r="F28" i="13"/>
  <c r="F34" i="13"/>
  <c r="F29" i="13"/>
  <c r="F31" i="13"/>
  <c r="F26" i="13"/>
  <c r="Q27" i="14"/>
  <c r="Q26" i="14"/>
  <c r="Q33" i="14"/>
  <c r="Q30" i="14"/>
  <c r="Q29" i="14"/>
  <c r="Q25" i="14"/>
  <c r="Q32" i="14"/>
  <c r="Q28" i="14"/>
  <c r="Q24" i="14"/>
  <c r="Q34" i="14"/>
  <c r="Q31" i="14"/>
  <c r="Q23" i="14"/>
  <c r="G25" i="14"/>
  <c r="G28" i="14"/>
  <c r="G34" i="14"/>
  <c r="G23" i="14"/>
  <c r="G24" i="14"/>
  <c r="G33" i="14"/>
  <c r="G31" i="14"/>
  <c r="G32" i="14"/>
  <c r="G29" i="14"/>
  <c r="G27" i="14"/>
  <c r="G30" i="14"/>
  <c r="G26" i="14"/>
  <c r="D31" i="14"/>
  <c r="D33" i="14"/>
  <c r="D28" i="14"/>
  <c r="D27" i="14"/>
  <c r="D34" i="14"/>
  <c r="D26" i="14"/>
  <c r="D23" i="14"/>
  <c r="D30" i="14"/>
  <c r="D24" i="14"/>
  <c r="D25" i="14"/>
  <c r="D29" i="14"/>
  <c r="D32" i="14"/>
  <c r="L32" i="14"/>
  <c r="L24" i="14"/>
  <c r="L27" i="14"/>
  <c r="L31" i="14"/>
  <c r="L34" i="14"/>
  <c r="L33" i="14"/>
  <c r="L25" i="14"/>
  <c r="L30" i="14"/>
  <c r="L29" i="14"/>
  <c r="L28" i="14"/>
  <c r="L23" i="14"/>
  <c r="L26" i="14"/>
  <c r="O24" i="14"/>
  <c r="O34" i="14"/>
  <c r="O30" i="14"/>
  <c r="O27" i="14"/>
  <c r="O25" i="14"/>
  <c r="O29" i="14"/>
  <c r="O26" i="14"/>
  <c r="O33" i="14"/>
  <c r="O32" i="14"/>
  <c r="O31" i="14"/>
  <c r="O23" i="14"/>
  <c r="O28" i="14"/>
  <c r="Z28" i="14"/>
  <c r="Z23" i="14"/>
  <c r="Z32" i="14"/>
  <c r="Z25" i="14"/>
  <c r="Z26" i="14"/>
  <c r="Z31" i="14"/>
  <c r="Z29" i="14"/>
  <c r="Z24" i="14"/>
  <c r="Z34" i="14"/>
  <c r="Z33" i="14"/>
  <c r="Z30" i="14"/>
  <c r="Z27" i="14"/>
  <c r="AC34" i="14"/>
  <c r="AC33" i="14"/>
  <c r="AC30" i="14"/>
  <c r="AC32" i="14"/>
  <c r="AC28" i="14"/>
  <c r="AC26" i="14"/>
  <c r="AC29" i="14"/>
  <c r="AC27" i="14"/>
  <c r="AC31" i="14"/>
  <c r="AC24" i="14"/>
  <c r="AC23" i="14"/>
  <c r="AC25" i="14"/>
  <c r="AA26" i="14"/>
  <c r="AA23" i="14"/>
  <c r="AA32" i="14"/>
  <c r="AA29" i="14"/>
  <c r="AA24" i="14"/>
  <c r="AA30" i="14"/>
  <c r="AA27" i="14"/>
  <c r="AA28" i="14"/>
  <c r="AA33" i="14"/>
  <c r="AA31" i="14"/>
  <c r="AA25" i="14"/>
  <c r="AA34" i="14"/>
  <c r="L34" i="9"/>
  <c r="L32" i="9"/>
  <c r="L27" i="9"/>
  <c r="L28" i="9"/>
  <c r="L26" i="9"/>
  <c r="L25" i="9"/>
  <c r="L24" i="9"/>
  <c r="L30" i="9"/>
  <c r="L33" i="9"/>
  <c r="L29" i="9"/>
  <c r="L23" i="9"/>
  <c r="L31" i="9"/>
  <c r="Y25" i="9"/>
  <c r="Y31" i="9"/>
  <c r="Y29" i="9"/>
  <c r="Y33" i="9"/>
  <c r="Y23" i="9"/>
  <c r="Y34" i="9"/>
  <c r="Y27" i="9"/>
  <c r="Y30" i="9"/>
  <c r="Y24" i="9"/>
  <c r="Y32" i="9"/>
  <c r="Y26" i="9"/>
  <c r="Y28" i="9"/>
  <c r="C35" i="9"/>
  <c r="O31" i="9"/>
  <c r="O25" i="9"/>
  <c r="O29" i="9"/>
  <c r="O23" i="9"/>
  <c r="O27" i="9"/>
  <c r="O28" i="9"/>
  <c r="O34" i="9"/>
  <c r="O30" i="9"/>
  <c r="O33" i="9"/>
  <c r="O32" i="9"/>
  <c r="O24" i="9"/>
  <c r="O26" i="9"/>
  <c r="Z26" i="9"/>
  <c r="Z31" i="9"/>
  <c r="Z34" i="9"/>
  <c r="Z32" i="9"/>
  <c r="Z33" i="9"/>
  <c r="Z23" i="9"/>
  <c r="Z28" i="9"/>
  <c r="Z24" i="9"/>
  <c r="Z25" i="9"/>
  <c r="Z27" i="9"/>
  <c r="Z29" i="9"/>
  <c r="Z30" i="9"/>
  <c r="T34" i="9"/>
  <c r="T32" i="9"/>
  <c r="T29" i="9"/>
  <c r="T24" i="9"/>
  <c r="T33" i="9"/>
  <c r="T26" i="9"/>
  <c r="T31" i="9"/>
  <c r="T30" i="9"/>
  <c r="T28" i="9"/>
  <c r="T25" i="9"/>
  <c r="T27" i="9"/>
  <c r="T23" i="9"/>
  <c r="K25" i="9"/>
  <c r="K32" i="9"/>
  <c r="K28" i="9"/>
  <c r="K29" i="9"/>
  <c r="K23" i="9"/>
  <c r="K24" i="9"/>
  <c r="K30" i="9"/>
  <c r="K27" i="9"/>
  <c r="K34" i="9"/>
  <c r="K31" i="9"/>
  <c r="K26" i="9"/>
  <c r="K33" i="9"/>
  <c r="P25" i="9"/>
  <c r="P23" i="9"/>
  <c r="P28" i="9"/>
  <c r="P32" i="9"/>
  <c r="P24" i="9"/>
  <c r="P30" i="9"/>
  <c r="P26" i="9"/>
  <c r="P33" i="9"/>
  <c r="P27" i="9"/>
  <c r="P29" i="9"/>
  <c r="P31" i="9"/>
  <c r="P34" i="9"/>
  <c r="B52" i="11"/>
  <c r="B52" i="8"/>
  <c r="B35" i="7"/>
  <c r="U27" i="13" l="1"/>
  <c r="AG33" i="13"/>
  <c r="AD32" i="13"/>
  <c r="T32" i="13"/>
  <c r="AG23" i="13"/>
  <c r="J42" i="13"/>
  <c r="K30" i="13"/>
  <c r="K25" i="13"/>
  <c r="K35" i="13" s="1"/>
  <c r="M23" i="13"/>
  <c r="O25" i="13"/>
  <c r="V28" i="13"/>
  <c r="M40" i="13"/>
  <c r="M52" i="13" s="1"/>
  <c r="M44" i="13"/>
  <c r="W44" i="13"/>
  <c r="W43" i="13"/>
  <c r="W47" i="13"/>
  <c r="V49" i="13"/>
  <c r="V46" i="13"/>
  <c r="T51" i="13"/>
  <c r="T42" i="13"/>
  <c r="T52" i="13" s="1"/>
  <c r="R41" i="13"/>
  <c r="P42" i="13"/>
  <c r="H27" i="13"/>
  <c r="L26" i="13"/>
  <c r="L35" i="13" s="1"/>
  <c r="L31" i="13"/>
  <c r="Q31" i="13"/>
  <c r="AA25" i="13"/>
  <c r="AA32" i="13"/>
  <c r="AA35" i="13" s="1"/>
  <c r="AE28" i="13"/>
  <c r="S26" i="13"/>
  <c r="S31" i="13"/>
  <c r="K40" i="13"/>
  <c r="K52" i="13" s="1"/>
  <c r="K41" i="13"/>
  <c r="Q46" i="13"/>
  <c r="X51" i="13"/>
  <c r="X40" i="13"/>
  <c r="X52" i="13" s="1"/>
  <c r="P44" i="13"/>
  <c r="AF31" i="13"/>
  <c r="L41" i="13"/>
  <c r="AD23" i="13"/>
  <c r="M34" i="13"/>
  <c r="O34" i="13"/>
  <c r="J25" i="13"/>
  <c r="W45" i="13"/>
  <c r="W52" i="13" s="1"/>
  <c r="W46" i="13"/>
  <c r="R51" i="13"/>
  <c r="P46" i="13"/>
  <c r="H31" i="13"/>
  <c r="Q29" i="13"/>
  <c r="P29" i="13"/>
  <c r="AG48" i="13"/>
  <c r="W31" i="13"/>
  <c r="U25" i="13"/>
  <c r="J49" i="13"/>
  <c r="G32" i="12"/>
  <c r="U42" i="13"/>
  <c r="AD29" i="13"/>
  <c r="AD30" i="13"/>
  <c r="AD28" i="13"/>
  <c r="M27" i="13"/>
  <c r="M30" i="13"/>
  <c r="M28" i="13"/>
  <c r="R48" i="13"/>
  <c r="R46" i="13"/>
  <c r="R44" i="13"/>
  <c r="P51" i="13"/>
  <c r="P50" i="13"/>
  <c r="P47" i="13"/>
  <c r="Q30" i="13"/>
  <c r="Q24" i="13"/>
  <c r="Q25" i="13"/>
  <c r="AF34" i="13"/>
  <c r="P28" i="13"/>
  <c r="AB44" i="13"/>
  <c r="Y25" i="13"/>
  <c r="W30" i="13"/>
  <c r="C52" i="13"/>
  <c r="U26" i="13"/>
  <c r="AG30" i="13"/>
  <c r="J50" i="13"/>
  <c r="G29" i="12"/>
  <c r="U43" i="13"/>
  <c r="AD24" i="13"/>
  <c r="AD26" i="13"/>
  <c r="AD25" i="13"/>
  <c r="M24" i="13"/>
  <c r="M25" i="13"/>
  <c r="M33" i="13"/>
  <c r="R40" i="13"/>
  <c r="R49" i="13"/>
  <c r="R47" i="13"/>
  <c r="P48" i="13"/>
  <c r="P49" i="13"/>
  <c r="P40" i="13"/>
  <c r="Q32" i="13"/>
  <c r="Q28" i="13"/>
  <c r="Q35" i="13" s="1"/>
  <c r="Q33" i="13"/>
  <c r="AF24" i="13"/>
  <c r="P31" i="13"/>
  <c r="Y33" i="13"/>
  <c r="AA48" i="13"/>
  <c r="G23" i="12"/>
  <c r="U46" i="13"/>
  <c r="AD31" i="13"/>
  <c r="AD34" i="13"/>
  <c r="M29" i="13"/>
  <c r="M32" i="13"/>
  <c r="R45" i="13"/>
  <c r="R52" i="13" s="1"/>
  <c r="R42" i="13"/>
  <c r="P45" i="13"/>
  <c r="P41" i="13"/>
  <c r="Q34" i="13"/>
  <c r="Q27" i="13"/>
  <c r="AB43" i="13"/>
  <c r="Q49" i="13"/>
  <c r="W25" i="13"/>
  <c r="AA42" i="13"/>
  <c r="T30" i="13"/>
  <c r="T23" i="13"/>
  <c r="T28" i="13"/>
  <c r="AB28" i="13"/>
  <c r="AB31" i="13"/>
  <c r="AB29" i="13"/>
  <c r="H42" i="13"/>
  <c r="H51" i="13"/>
  <c r="H49" i="13"/>
  <c r="L49" i="13"/>
  <c r="L42" i="13"/>
  <c r="L43" i="13"/>
  <c r="O24" i="13"/>
  <c r="O31" i="13"/>
  <c r="O30" i="13"/>
  <c r="V34" i="13"/>
  <c r="V29" i="13"/>
  <c r="V30" i="13"/>
  <c r="J26" i="13"/>
  <c r="J29" i="13"/>
  <c r="J34" i="13"/>
  <c r="H30" i="13"/>
  <c r="H28" i="13"/>
  <c r="H25" i="13"/>
  <c r="AD41" i="13"/>
  <c r="AD47" i="13"/>
  <c r="AE33" i="13"/>
  <c r="AE51" i="13"/>
  <c r="Q50" i="13"/>
  <c r="AG43" i="13"/>
  <c r="Y29" i="13"/>
  <c r="AA47" i="13"/>
  <c r="X45" i="13"/>
  <c r="X47" i="13"/>
  <c r="T24" i="13"/>
  <c r="T29" i="13"/>
  <c r="T34" i="13"/>
  <c r="AB32" i="13"/>
  <c r="AB25" i="13"/>
  <c r="AB34" i="13"/>
  <c r="H40" i="13"/>
  <c r="H44" i="13"/>
  <c r="H41" i="13"/>
  <c r="L45" i="13"/>
  <c r="L40" i="13"/>
  <c r="L46" i="13"/>
  <c r="O33" i="13"/>
  <c r="O28" i="13"/>
  <c r="O29" i="13"/>
  <c r="V24" i="13"/>
  <c r="V33" i="13"/>
  <c r="V27" i="13"/>
  <c r="J33" i="13"/>
  <c r="J32" i="13"/>
  <c r="J27" i="13"/>
  <c r="H23" i="13"/>
  <c r="H32" i="13"/>
  <c r="AD42" i="13"/>
  <c r="AD46" i="13"/>
  <c r="AD43" i="13"/>
  <c r="AE32" i="13"/>
  <c r="AE34" i="13"/>
  <c r="AE49" i="13"/>
  <c r="AE40" i="13"/>
  <c r="AG49" i="13"/>
  <c r="T25" i="13"/>
  <c r="T26" i="13"/>
  <c r="AB27" i="13"/>
  <c r="AB26" i="13"/>
  <c r="H43" i="13"/>
  <c r="H46" i="13"/>
  <c r="L44" i="13"/>
  <c r="L48" i="13"/>
  <c r="O32" i="13"/>
  <c r="O27" i="13"/>
  <c r="V23" i="13"/>
  <c r="V26" i="13"/>
  <c r="J23" i="13"/>
  <c r="J31" i="13"/>
  <c r="H26" i="13"/>
  <c r="H33" i="13"/>
  <c r="AD49" i="13"/>
  <c r="AD40" i="13"/>
  <c r="AE26" i="13"/>
  <c r="AE30" i="13"/>
  <c r="AE41" i="13"/>
  <c r="AE42" i="13"/>
  <c r="AG47" i="13"/>
  <c r="AG42" i="13"/>
  <c r="C35" i="13"/>
  <c r="AF26" i="13"/>
  <c r="AF25" i="13"/>
  <c r="AF29" i="13"/>
  <c r="P23" i="13"/>
  <c r="P32" i="13"/>
  <c r="P26" i="13"/>
  <c r="AB51" i="13"/>
  <c r="AB49" i="13"/>
  <c r="AB45" i="13"/>
  <c r="Q44" i="13"/>
  <c r="Q41" i="13"/>
  <c r="Q40" i="13"/>
  <c r="Y31" i="13"/>
  <c r="Y34" i="13"/>
  <c r="Y24" i="13"/>
  <c r="W28" i="13"/>
  <c r="W23" i="13"/>
  <c r="W27" i="13"/>
  <c r="AA49" i="13"/>
  <c r="AA41" i="13"/>
  <c r="AA46" i="13"/>
  <c r="U32" i="13"/>
  <c r="AG25" i="13"/>
  <c r="J41" i="13"/>
  <c r="J43" i="13"/>
  <c r="G34" i="12"/>
  <c r="G27" i="12"/>
  <c r="U44" i="13"/>
  <c r="U24" i="13"/>
  <c r="U35" i="13" s="1"/>
  <c r="U31" i="13"/>
  <c r="U34" i="13"/>
  <c r="AG34" i="13"/>
  <c r="AG27" i="13"/>
  <c r="AG32" i="13"/>
  <c r="J47" i="13"/>
  <c r="J51" i="13"/>
  <c r="J44" i="13"/>
  <c r="G25" i="12"/>
  <c r="G26" i="12"/>
  <c r="G24" i="12"/>
  <c r="U40" i="13"/>
  <c r="U41" i="13"/>
  <c r="U51" i="13"/>
  <c r="AF33" i="13"/>
  <c r="AF30" i="13"/>
  <c r="AF32" i="13"/>
  <c r="AE24" i="13"/>
  <c r="AE27" i="13"/>
  <c r="AE29" i="13"/>
  <c r="P27" i="13"/>
  <c r="P25" i="13"/>
  <c r="P34" i="13"/>
  <c r="AB40" i="13"/>
  <c r="AB50" i="13"/>
  <c r="AB47" i="13"/>
  <c r="AE45" i="13"/>
  <c r="AE46" i="13"/>
  <c r="AE43" i="13"/>
  <c r="Q51" i="13"/>
  <c r="Q45" i="13"/>
  <c r="Q42" i="13"/>
  <c r="AG41" i="13"/>
  <c r="AG44" i="13"/>
  <c r="AG45" i="13"/>
  <c r="Y23" i="13"/>
  <c r="Y28" i="13"/>
  <c r="Y27" i="13"/>
  <c r="W29" i="13"/>
  <c r="W24" i="13"/>
  <c r="W34" i="13"/>
  <c r="AA45" i="13"/>
  <c r="AA44" i="13"/>
  <c r="AA40" i="13"/>
  <c r="U28" i="13"/>
  <c r="U33" i="13"/>
  <c r="AG26" i="13"/>
  <c r="AG29" i="13"/>
  <c r="J45" i="13"/>
  <c r="G33" i="12"/>
  <c r="U47" i="13"/>
  <c r="U50" i="13"/>
  <c r="U23" i="13"/>
  <c r="U30" i="13"/>
  <c r="AG31" i="13"/>
  <c r="AG28" i="13"/>
  <c r="J40" i="13"/>
  <c r="J46" i="13"/>
  <c r="G28" i="12"/>
  <c r="G30" i="12"/>
  <c r="U48" i="13"/>
  <c r="U45" i="13"/>
  <c r="H29" i="13"/>
  <c r="H34" i="13"/>
  <c r="AD51" i="13"/>
  <c r="AD48" i="13"/>
  <c r="AF23" i="13"/>
  <c r="AF27" i="13"/>
  <c r="AE31" i="13"/>
  <c r="AE23" i="13"/>
  <c r="P33" i="13"/>
  <c r="P30" i="13"/>
  <c r="AB48" i="13"/>
  <c r="AB42" i="13"/>
  <c r="AE44" i="13"/>
  <c r="AE50" i="13"/>
  <c r="Q43" i="13"/>
  <c r="Q47" i="13"/>
  <c r="AG51" i="13"/>
  <c r="AG46" i="13"/>
  <c r="Y30" i="13"/>
  <c r="Y26" i="13"/>
  <c r="W32" i="13"/>
  <c r="W26" i="13"/>
  <c r="AA43" i="13"/>
  <c r="AA50" i="13"/>
  <c r="AC73" i="17"/>
  <c r="Q35" i="14"/>
  <c r="C35" i="11"/>
  <c r="Z52" i="13"/>
  <c r="AB52" i="14"/>
  <c r="C52" i="10"/>
  <c r="D35" i="9"/>
  <c r="H52" i="14"/>
  <c r="E35" i="9"/>
  <c r="R35" i="14"/>
  <c r="J52" i="9"/>
  <c r="P35" i="14"/>
  <c r="Z52" i="9"/>
  <c r="H35" i="9"/>
  <c r="E35" i="14"/>
  <c r="K52" i="9"/>
  <c r="F35" i="13"/>
  <c r="T52" i="14"/>
  <c r="S35" i="9"/>
  <c r="V52" i="13"/>
  <c r="C35" i="15"/>
  <c r="G35" i="14"/>
  <c r="AF52" i="13"/>
  <c r="Y52" i="9"/>
  <c r="AC30" i="12"/>
  <c r="AC32" i="12"/>
  <c r="AC24" i="12"/>
  <c r="AC28" i="12"/>
  <c r="AC31" i="12"/>
  <c r="AC26" i="12"/>
  <c r="AC27" i="12"/>
  <c r="AC33" i="12"/>
  <c r="AC34" i="12"/>
  <c r="AC29" i="12"/>
  <c r="AC23" i="12"/>
  <c r="AC25" i="12"/>
  <c r="AF30" i="12"/>
  <c r="AF31" i="12"/>
  <c r="AF27" i="12"/>
  <c r="AF32" i="12"/>
  <c r="AF33" i="12"/>
  <c r="AF29" i="12"/>
  <c r="AF26" i="12"/>
  <c r="AF25" i="12"/>
  <c r="AF34" i="12"/>
  <c r="AF28" i="12"/>
  <c r="AF23" i="12"/>
  <c r="AF24" i="12"/>
  <c r="V23" i="12"/>
  <c r="V27" i="12"/>
  <c r="V31" i="12"/>
  <c r="V25" i="12"/>
  <c r="V29" i="12"/>
  <c r="V24" i="12"/>
  <c r="V26" i="12"/>
  <c r="V33" i="12"/>
  <c r="V30" i="12"/>
  <c r="V34" i="12"/>
  <c r="V28" i="12"/>
  <c r="V32" i="12"/>
  <c r="G43" i="16"/>
  <c r="G49" i="16"/>
  <c r="G42" i="16"/>
  <c r="G45" i="16"/>
  <c r="G46" i="16"/>
  <c r="G48" i="16"/>
  <c r="G51" i="16"/>
  <c r="G50" i="16"/>
  <c r="G44" i="16"/>
  <c r="G47" i="16"/>
  <c r="G41" i="16"/>
  <c r="G40" i="16"/>
  <c r="F44" i="16"/>
  <c r="F41" i="16"/>
  <c r="F46" i="16"/>
  <c r="F42" i="16"/>
  <c r="F48" i="16"/>
  <c r="F51" i="16"/>
  <c r="F49" i="16"/>
  <c r="F40" i="16"/>
  <c r="F50" i="16"/>
  <c r="F43" i="16"/>
  <c r="F45" i="16"/>
  <c r="F47" i="16"/>
  <c r="Z47" i="16"/>
  <c r="Z43" i="16"/>
  <c r="Z46" i="16"/>
  <c r="Z50" i="16"/>
  <c r="Z42" i="16"/>
  <c r="Z44" i="16"/>
  <c r="Z49" i="16"/>
  <c r="Z41" i="16"/>
  <c r="Z40" i="16"/>
  <c r="Z51" i="16"/>
  <c r="Z45" i="16"/>
  <c r="Z48" i="16"/>
  <c r="N40" i="16"/>
  <c r="N47" i="16"/>
  <c r="N42" i="16"/>
  <c r="N49" i="16"/>
  <c r="N46" i="16"/>
  <c r="N48" i="16"/>
  <c r="N51" i="16"/>
  <c r="N43" i="16"/>
  <c r="N50" i="16"/>
  <c r="N41" i="16"/>
  <c r="N45" i="16"/>
  <c r="N44" i="16"/>
  <c r="AA34" i="11"/>
  <c r="AA24" i="11"/>
  <c r="AA23" i="11"/>
  <c r="AA33" i="11"/>
  <c r="AA28" i="11"/>
  <c r="AA27" i="11"/>
  <c r="AA31" i="11"/>
  <c r="AA29" i="11"/>
  <c r="AA25" i="11"/>
  <c r="AA26" i="11"/>
  <c r="AA32" i="11"/>
  <c r="AA30" i="11"/>
  <c r="X32" i="11"/>
  <c r="X33" i="11"/>
  <c r="X34" i="11"/>
  <c r="X26" i="11"/>
  <c r="X30" i="11"/>
  <c r="X31" i="11"/>
  <c r="X28" i="11"/>
  <c r="X23" i="11"/>
  <c r="X29" i="11"/>
  <c r="X24" i="11"/>
  <c r="X27" i="11"/>
  <c r="X25" i="11"/>
  <c r="W26" i="11"/>
  <c r="W28" i="11"/>
  <c r="W32" i="11"/>
  <c r="W33" i="11"/>
  <c r="W27" i="11"/>
  <c r="W25" i="11"/>
  <c r="W29" i="11"/>
  <c r="W34" i="11"/>
  <c r="W24" i="11"/>
  <c r="W30" i="11"/>
  <c r="W31" i="11"/>
  <c r="W23" i="11"/>
  <c r="T43" i="11"/>
  <c r="T44" i="11"/>
  <c r="T47" i="11"/>
  <c r="T51" i="11"/>
  <c r="T41" i="11"/>
  <c r="T46" i="11"/>
  <c r="T40" i="11"/>
  <c r="T49" i="11"/>
  <c r="T48" i="11"/>
  <c r="T45" i="11"/>
  <c r="T50" i="11"/>
  <c r="T42" i="11"/>
  <c r="G51" i="11"/>
  <c r="G48" i="11"/>
  <c r="G45" i="11"/>
  <c r="G42" i="11"/>
  <c r="G49" i="11"/>
  <c r="G46" i="11"/>
  <c r="G40" i="11"/>
  <c r="G50" i="11"/>
  <c r="G43" i="11"/>
  <c r="G44" i="11"/>
  <c r="G41" i="11"/>
  <c r="G47" i="11"/>
  <c r="J52" i="14"/>
  <c r="U44" i="10"/>
  <c r="U49" i="10"/>
  <c r="U40" i="10"/>
  <c r="U46" i="10"/>
  <c r="U41" i="10"/>
  <c r="U42" i="10"/>
  <c r="U45" i="10"/>
  <c r="U43" i="10"/>
  <c r="U48" i="10"/>
  <c r="U51" i="10"/>
  <c r="U50" i="10"/>
  <c r="U47" i="10"/>
  <c r="K40" i="10"/>
  <c r="K45" i="10"/>
  <c r="K43" i="10"/>
  <c r="K42" i="10"/>
  <c r="K50" i="10"/>
  <c r="K49" i="10"/>
  <c r="K47" i="10"/>
  <c r="K48" i="10"/>
  <c r="K44" i="10"/>
  <c r="K46" i="10"/>
  <c r="K41" i="10"/>
  <c r="K51" i="10"/>
  <c r="AB24" i="15"/>
  <c r="AB30" i="15"/>
  <c r="AB27" i="15"/>
  <c r="AB26" i="15"/>
  <c r="AB31" i="15"/>
  <c r="AB29" i="15"/>
  <c r="AB33" i="15"/>
  <c r="AB23" i="15"/>
  <c r="AB28" i="15"/>
  <c r="AB32" i="15"/>
  <c r="AB34" i="15"/>
  <c r="AB25" i="15"/>
  <c r="H27" i="15"/>
  <c r="H31" i="15"/>
  <c r="H30" i="15"/>
  <c r="H29" i="15"/>
  <c r="H23" i="15"/>
  <c r="H34" i="15"/>
  <c r="H26" i="15"/>
  <c r="H28" i="15"/>
  <c r="H32" i="15"/>
  <c r="H33" i="15"/>
  <c r="H24" i="15"/>
  <c r="H25" i="15"/>
  <c r="K28" i="15"/>
  <c r="K26" i="15"/>
  <c r="K30" i="15"/>
  <c r="K31" i="15"/>
  <c r="K33" i="15"/>
  <c r="K34" i="15"/>
  <c r="K23" i="15"/>
  <c r="K29" i="15"/>
  <c r="K27" i="15"/>
  <c r="K32" i="15"/>
  <c r="K24" i="15"/>
  <c r="K25" i="15"/>
  <c r="D28" i="15"/>
  <c r="D34" i="15"/>
  <c r="D23" i="15"/>
  <c r="D30" i="15"/>
  <c r="D33" i="15"/>
  <c r="D27" i="15"/>
  <c r="D26" i="15"/>
  <c r="D31" i="15"/>
  <c r="D29" i="15"/>
  <c r="D25" i="15"/>
  <c r="D24" i="15"/>
  <c r="D32" i="15"/>
  <c r="AB48" i="15"/>
  <c r="AB51" i="15"/>
  <c r="AB46" i="15"/>
  <c r="AB43" i="15"/>
  <c r="AB40" i="15"/>
  <c r="AB41" i="15"/>
  <c r="AB44" i="15"/>
  <c r="AB49" i="15"/>
  <c r="AB47" i="15"/>
  <c r="AB45" i="15"/>
  <c r="AB42" i="15"/>
  <c r="AB50" i="15"/>
  <c r="P41" i="15"/>
  <c r="P48" i="15"/>
  <c r="P51" i="15"/>
  <c r="P43" i="15"/>
  <c r="P46" i="15"/>
  <c r="P44" i="15"/>
  <c r="P50" i="15"/>
  <c r="P40" i="15"/>
  <c r="P45" i="15"/>
  <c r="P49" i="15"/>
  <c r="P42" i="15"/>
  <c r="P47" i="15"/>
  <c r="AD45" i="15"/>
  <c r="AD48" i="15"/>
  <c r="AD41" i="15"/>
  <c r="AD43" i="15"/>
  <c r="AD46" i="15"/>
  <c r="AD44" i="15"/>
  <c r="AD50" i="15"/>
  <c r="AD40" i="15"/>
  <c r="AD42" i="15"/>
  <c r="AD49" i="15"/>
  <c r="AD51" i="15"/>
  <c r="AD47" i="15"/>
  <c r="E49" i="15"/>
  <c r="E40" i="15"/>
  <c r="E42" i="15"/>
  <c r="E41" i="15"/>
  <c r="E44" i="15"/>
  <c r="E50" i="15"/>
  <c r="E43" i="15"/>
  <c r="E47" i="15"/>
  <c r="E51" i="15"/>
  <c r="E48" i="15"/>
  <c r="E45" i="15"/>
  <c r="E46" i="15"/>
  <c r="S52" i="13"/>
  <c r="AA52" i="9"/>
  <c r="P51" i="12"/>
  <c r="P48" i="12"/>
  <c r="P45" i="12"/>
  <c r="P46" i="12"/>
  <c r="P44" i="12"/>
  <c r="P42" i="12"/>
  <c r="P50" i="12"/>
  <c r="P41" i="12"/>
  <c r="P40" i="12"/>
  <c r="P49" i="12"/>
  <c r="P47" i="12"/>
  <c r="P43" i="12"/>
  <c r="Y49" i="12"/>
  <c r="Y48" i="12"/>
  <c r="Y45" i="12"/>
  <c r="Y50" i="12"/>
  <c r="Y46" i="12"/>
  <c r="Y43" i="12"/>
  <c r="Y44" i="12"/>
  <c r="Y41" i="12"/>
  <c r="Y42" i="12"/>
  <c r="Y40" i="12"/>
  <c r="Y51" i="12"/>
  <c r="Y47" i="12"/>
  <c r="E51" i="12"/>
  <c r="E49" i="12"/>
  <c r="E42" i="12"/>
  <c r="E44" i="12"/>
  <c r="E45" i="12"/>
  <c r="E43" i="12"/>
  <c r="E47" i="12"/>
  <c r="E50" i="12"/>
  <c r="E41" i="12"/>
  <c r="E40" i="12"/>
  <c r="E48" i="12"/>
  <c r="E46" i="12"/>
  <c r="V50" i="12"/>
  <c r="V49" i="12"/>
  <c r="V42" i="12"/>
  <c r="V40" i="12"/>
  <c r="V41" i="12"/>
  <c r="V44" i="12"/>
  <c r="V47" i="12"/>
  <c r="V48" i="12"/>
  <c r="V43" i="12"/>
  <c r="V45" i="12"/>
  <c r="V46" i="12"/>
  <c r="V51" i="12"/>
  <c r="E26" i="10"/>
  <c r="E24" i="10"/>
  <c r="E25" i="10"/>
  <c r="E33" i="10"/>
  <c r="E27" i="10"/>
  <c r="E31" i="10"/>
  <c r="E23" i="10"/>
  <c r="E30" i="10"/>
  <c r="E29" i="10"/>
  <c r="E34" i="10"/>
  <c r="E28" i="10"/>
  <c r="E32" i="10"/>
  <c r="Y26" i="10"/>
  <c r="Y29" i="10"/>
  <c r="Y32" i="10"/>
  <c r="Y28" i="10"/>
  <c r="Y31" i="10"/>
  <c r="Y34" i="10"/>
  <c r="Y25" i="10"/>
  <c r="Y27" i="10"/>
  <c r="Y30" i="10"/>
  <c r="Y23" i="10"/>
  <c r="Y24" i="10"/>
  <c r="Y33" i="10"/>
  <c r="Q33" i="16"/>
  <c r="Q25" i="16"/>
  <c r="Q29" i="16"/>
  <c r="Q26" i="16"/>
  <c r="Q31" i="16"/>
  <c r="Q27" i="16"/>
  <c r="Q28" i="16"/>
  <c r="Q32" i="16"/>
  <c r="Q24" i="16"/>
  <c r="Q34" i="16"/>
  <c r="Q30" i="16"/>
  <c r="Q23" i="16"/>
  <c r="AF30" i="16"/>
  <c r="AF23" i="16"/>
  <c r="AF29" i="16"/>
  <c r="AF34" i="16"/>
  <c r="AF32" i="16"/>
  <c r="AF33" i="16"/>
  <c r="AF25" i="16"/>
  <c r="AF28" i="16"/>
  <c r="AF26" i="16"/>
  <c r="AF24" i="16"/>
  <c r="AF27" i="16"/>
  <c r="AF31" i="16"/>
  <c r="P30" i="16"/>
  <c r="P29" i="16"/>
  <c r="P33" i="16"/>
  <c r="P24" i="16"/>
  <c r="P26" i="16"/>
  <c r="P25" i="16"/>
  <c r="P23" i="16"/>
  <c r="P28" i="16"/>
  <c r="P31" i="16"/>
  <c r="P27" i="16"/>
  <c r="P32" i="16"/>
  <c r="P34" i="16"/>
  <c r="AC35" i="14"/>
  <c r="D35" i="14"/>
  <c r="G52" i="9"/>
  <c r="N27" i="12"/>
  <c r="N33" i="12"/>
  <c r="N23" i="12"/>
  <c r="N29" i="12"/>
  <c r="N34" i="12"/>
  <c r="N25" i="12"/>
  <c r="N24" i="12"/>
  <c r="N30" i="12"/>
  <c r="N28" i="12"/>
  <c r="N32" i="12"/>
  <c r="N26" i="12"/>
  <c r="N31" i="12"/>
  <c r="S32" i="12"/>
  <c r="S30" i="12"/>
  <c r="S24" i="12"/>
  <c r="S27" i="12"/>
  <c r="S29" i="12"/>
  <c r="S26" i="12"/>
  <c r="S25" i="12"/>
  <c r="S23" i="12"/>
  <c r="S33" i="12"/>
  <c r="S28" i="12"/>
  <c r="S34" i="12"/>
  <c r="S31" i="12"/>
  <c r="AF43" i="16"/>
  <c r="AF44" i="16"/>
  <c r="AF46" i="16"/>
  <c r="AF40" i="16"/>
  <c r="AF51" i="16"/>
  <c r="AF47" i="16"/>
  <c r="AF50" i="16"/>
  <c r="AF48" i="16"/>
  <c r="AF42" i="16"/>
  <c r="AF41" i="16"/>
  <c r="AF49" i="16"/>
  <c r="AF45" i="16"/>
  <c r="V42" i="16"/>
  <c r="V41" i="16"/>
  <c r="V46" i="16"/>
  <c r="V50" i="16"/>
  <c r="V48" i="16"/>
  <c r="V51" i="16"/>
  <c r="V49" i="16"/>
  <c r="V43" i="16"/>
  <c r="V40" i="16"/>
  <c r="V45" i="16"/>
  <c r="V47" i="16"/>
  <c r="V44" i="16"/>
  <c r="AD40" i="16"/>
  <c r="AD46" i="16"/>
  <c r="AD42" i="16"/>
  <c r="AD49" i="16"/>
  <c r="AD44" i="16"/>
  <c r="AD45" i="16"/>
  <c r="AD41" i="16"/>
  <c r="AD43" i="16"/>
  <c r="AD51" i="16"/>
  <c r="AD48" i="16"/>
  <c r="AD50" i="16"/>
  <c r="AD47" i="16"/>
  <c r="F34" i="11"/>
  <c r="F23" i="11"/>
  <c r="F28" i="11"/>
  <c r="F33" i="11"/>
  <c r="F25" i="11"/>
  <c r="F32" i="11"/>
  <c r="F27" i="11"/>
  <c r="F29" i="11"/>
  <c r="F31" i="11"/>
  <c r="F26" i="11"/>
  <c r="F24" i="11"/>
  <c r="F30" i="11"/>
  <c r="O23" i="11"/>
  <c r="O33" i="11"/>
  <c r="O34" i="11"/>
  <c r="O31" i="11"/>
  <c r="O25" i="11"/>
  <c r="O32" i="11"/>
  <c r="O28" i="11"/>
  <c r="O30" i="11"/>
  <c r="O27" i="11"/>
  <c r="O26" i="11"/>
  <c r="O24" i="11"/>
  <c r="O29" i="11"/>
  <c r="AB45" i="11"/>
  <c r="AB48" i="11"/>
  <c r="AB42" i="11"/>
  <c r="AB41" i="11"/>
  <c r="AB44" i="11"/>
  <c r="AB40" i="11"/>
  <c r="AB43" i="11"/>
  <c r="AB46" i="11"/>
  <c r="AB49" i="11"/>
  <c r="AB47" i="11"/>
  <c r="AB51" i="11"/>
  <c r="AB50" i="11"/>
  <c r="V35" i="9"/>
  <c r="N35" i="13"/>
  <c r="E52" i="9"/>
  <c r="AC52" i="14"/>
  <c r="AA51" i="10"/>
  <c r="AA49" i="10"/>
  <c r="AA43" i="10"/>
  <c r="AA50" i="10"/>
  <c r="AA42" i="10"/>
  <c r="AA41" i="10"/>
  <c r="AA48" i="10"/>
  <c r="AA45" i="10"/>
  <c r="AA40" i="10"/>
  <c r="AA44" i="10"/>
  <c r="AA47" i="10"/>
  <c r="AA46" i="10"/>
  <c r="W23" i="15"/>
  <c r="W24" i="15"/>
  <c r="W26" i="15"/>
  <c r="W32" i="15"/>
  <c r="W33" i="15"/>
  <c r="W28" i="15"/>
  <c r="W30" i="15"/>
  <c r="W29" i="15"/>
  <c r="W25" i="15"/>
  <c r="W27" i="15"/>
  <c r="W31" i="15"/>
  <c r="W34" i="15"/>
  <c r="AD29" i="15"/>
  <c r="AD34" i="15"/>
  <c r="AD27" i="15"/>
  <c r="AD23" i="15"/>
  <c r="AD25" i="15"/>
  <c r="AD24" i="15"/>
  <c r="AD26" i="15"/>
  <c r="AD31" i="15"/>
  <c r="AD33" i="15"/>
  <c r="AD32" i="15"/>
  <c r="AD28" i="15"/>
  <c r="AD30" i="15"/>
  <c r="C52" i="15"/>
  <c r="L44" i="15"/>
  <c r="L51" i="15"/>
  <c r="L42" i="15"/>
  <c r="L47" i="15"/>
  <c r="L49" i="15"/>
  <c r="L45" i="15"/>
  <c r="L46" i="15"/>
  <c r="L43" i="15"/>
  <c r="L50" i="15"/>
  <c r="L48" i="15"/>
  <c r="L40" i="15"/>
  <c r="L41" i="15"/>
  <c r="H45" i="15"/>
  <c r="H50" i="15"/>
  <c r="H41" i="15"/>
  <c r="H47" i="15"/>
  <c r="H49" i="15"/>
  <c r="H48" i="15"/>
  <c r="H51" i="15"/>
  <c r="H42" i="15"/>
  <c r="H46" i="15"/>
  <c r="H44" i="15"/>
  <c r="H40" i="15"/>
  <c r="H43" i="15"/>
  <c r="O42" i="15"/>
  <c r="O40" i="15"/>
  <c r="O43" i="15"/>
  <c r="O45" i="15"/>
  <c r="O41" i="15"/>
  <c r="O46" i="15"/>
  <c r="O50" i="15"/>
  <c r="O48" i="15"/>
  <c r="O51" i="15"/>
  <c r="O44" i="15"/>
  <c r="O49" i="15"/>
  <c r="O47" i="15"/>
  <c r="N52" i="9"/>
  <c r="J35" i="9"/>
  <c r="V35" i="14"/>
  <c r="F52" i="9"/>
  <c r="T46" i="12"/>
  <c r="T42" i="12"/>
  <c r="T50" i="12"/>
  <c r="T43" i="12"/>
  <c r="T47" i="12"/>
  <c r="T41" i="12"/>
  <c r="T40" i="12"/>
  <c r="T51" i="12"/>
  <c r="T49" i="12"/>
  <c r="T48" i="12"/>
  <c r="T44" i="12"/>
  <c r="T45" i="12"/>
  <c r="R47" i="12"/>
  <c r="R51" i="12"/>
  <c r="R48" i="12"/>
  <c r="R44" i="12"/>
  <c r="R45" i="12"/>
  <c r="R43" i="12"/>
  <c r="R49" i="12"/>
  <c r="R50" i="12"/>
  <c r="R46" i="12"/>
  <c r="R41" i="12"/>
  <c r="R42" i="12"/>
  <c r="R40" i="12"/>
  <c r="O41" i="12"/>
  <c r="O47" i="12"/>
  <c r="O48" i="12"/>
  <c r="O46" i="12"/>
  <c r="O44" i="12"/>
  <c r="O49" i="12"/>
  <c r="O51" i="12"/>
  <c r="O40" i="12"/>
  <c r="O42" i="12"/>
  <c r="O43" i="12"/>
  <c r="O45" i="12"/>
  <c r="O50" i="12"/>
  <c r="J42" i="12"/>
  <c r="J44" i="12"/>
  <c r="J50" i="12"/>
  <c r="J47" i="12"/>
  <c r="J43" i="12"/>
  <c r="J46" i="12"/>
  <c r="J48" i="12"/>
  <c r="J40" i="12"/>
  <c r="J41" i="12"/>
  <c r="J45" i="12"/>
  <c r="J49" i="12"/>
  <c r="J51" i="12"/>
  <c r="M49" i="12"/>
  <c r="M42" i="12"/>
  <c r="M46" i="12"/>
  <c r="M44" i="12"/>
  <c r="M40" i="12"/>
  <c r="M51" i="12"/>
  <c r="M47" i="12"/>
  <c r="M50" i="12"/>
  <c r="M45" i="12"/>
  <c r="M43" i="12"/>
  <c r="M41" i="12"/>
  <c r="M48" i="12"/>
  <c r="N45" i="12"/>
  <c r="N48" i="12"/>
  <c r="N49" i="12"/>
  <c r="N50" i="12"/>
  <c r="N44" i="12"/>
  <c r="N42" i="12"/>
  <c r="N51" i="12"/>
  <c r="N46" i="12"/>
  <c r="N43" i="12"/>
  <c r="N41" i="12"/>
  <c r="N40" i="12"/>
  <c r="N47" i="12"/>
  <c r="F42" i="12"/>
  <c r="F48" i="12"/>
  <c r="F50" i="12"/>
  <c r="F40" i="12"/>
  <c r="F43" i="12"/>
  <c r="F51" i="12"/>
  <c r="F49" i="12"/>
  <c r="F45" i="12"/>
  <c r="F47" i="12"/>
  <c r="F41" i="12"/>
  <c r="F46" i="12"/>
  <c r="F44" i="12"/>
  <c r="AG52" i="14"/>
  <c r="T26" i="10"/>
  <c r="T29" i="10"/>
  <c r="T30" i="10"/>
  <c r="T25" i="10"/>
  <c r="T32" i="10"/>
  <c r="T33" i="10"/>
  <c r="T23" i="10"/>
  <c r="T24" i="10"/>
  <c r="T31" i="10"/>
  <c r="T34" i="10"/>
  <c r="T28" i="10"/>
  <c r="T27" i="10"/>
  <c r="V23" i="10"/>
  <c r="V28" i="10"/>
  <c r="V30" i="10"/>
  <c r="V25" i="10"/>
  <c r="V24" i="10"/>
  <c r="V26" i="10"/>
  <c r="V33" i="10"/>
  <c r="V29" i="10"/>
  <c r="V31" i="10"/>
  <c r="V27" i="10"/>
  <c r="V32" i="10"/>
  <c r="V34" i="10"/>
  <c r="I28" i="10"/>
  <c r="I34" i="10"/>
  <c r="I33" i="10"/>
  <c r="I27" i="10"/>
  <c r="I29" i="10"/>
  <c r="I32" i="10"/>
  <c r="I31" i="10"/>
  <c r="I30" i="10"/>
  <c r="I25" i="10"/>
  <c r="I23" i="10"/>
  <c r="I24" i="10"/>
  <c r="I26" i="10"/>
  <c r="J34" i="10"/>
  <c r="J26" i="10"/>
  <c r="J23" i="10"/>
  <c r="J32" i="10"/>
  <c r="J33" i="10"/>
  <c r="J24" i="10"/>
  <c r="J27" i="10"/>
  <c r="J25" i="10"/>
  <c r="J31" i="10"/>
  <c r="J30" i="10"/>
  <c r="J29" i="10"/>
  <c r="J28" i="10"/>
  <c r="O31" i="10"/>
  <c r="O34" i="10"/>
  <c r="O32" i="10"/>
  <c r="O28" i="10"/>
  <c r="O26" i="10"/>
  <c r="O33" i="10"/>
  <c r="O27" i="10"/>
  <c r="O25" i="10"/>
  <c r="O24" i="10"/>
  <c r="O23" i="10"/>
  <c r="O29" i="10"/>
  <c r="O30" i="10"/>
  <c r="Q30" i="10"/>
  <c r="Q34" i="10"/>
  <c r="Q25" i="10"/>
  <c r="Q26" i="10"/>
  <c r="Q24" i="10"/>
  <c r="Q32" i="10"/>
  <c r="Q31" i="10"/>
  <c r="Q29" i="10"/>
  <c r="Q27" i="10"/>
  <c r="Q28" i="10"/>
  <c r="Q23" i="10"/>
  <c r="Q33" i="10"/>
  <c r="P31" i="10"/>
  <c r="P32" i="10"/>
  <c r="P25" i="10"/>
  <c r="P24" i="10"/>
  <c r="P26" i="10"/>
  <c r="P29" i="10"/>
  <c r="P28" i="10"/>
  <c r="P23" i="10"/>
  <c r="P30" i="10"/>
  <c r="P33" i="10"/>
  <c r="P34" i="10"/>
  <c r="P27" i="10"/>
  <c r="U30" i="10"/>
  <c r="U23" i="10"/>
  <c r="U32" i="10"/>
  <c r="U25" i="10"/>
  <c r="U27" i="10"/>
  <c r="U24" i="10"/>
  <c r="U29" i="10"/>
  <c r="U33" i="10"/>
  <c r="U31" i="10"/>
  <c r="U26" i="10"/>
  <c r="U28" i="10"/>
  <c r="U34" i="10"/>
  <c r="C35" i="16"/>
  <c r="W24" i="16"/>
  <c r="W31" i="16"/>
  <c r="W25" i="16"/>
  <c r="W28" i="16"/>
  <c r="W33" i="16"/>
  <c r="W26" i="16"/>
  <c r="W29" i="16"/>
  <c r="W30" i="16"/>
  <c r="W23" i="16"/>
  <c r="W32" i="16"/>
  <c r="W27" i="16"/>
  <c r="W34" i="16"/>
  <c r="T30" i="16"/>
  <c r="T29" i="16"/>
  <c r="T28" i="16"/>
  <c r="T31" i="16"/>
  <c r="T34" i="16"/>
  <c r="T27" i="16"/>
  <c r="T33" i="16"/>
  <c r="T23" i="16"/>
  <c r="T25" i="16"/>
  <c r="T26" i="16"/>
  <c r="T24" i="16"/>
  <c r="T32" i="16"/>
  <c r="X27" i="16"/>
  <c r="X33" i="16"/>
  <c r="X25" i="16"/>
  <c r="X30" i="16"/>
  <c r="X31" i="16"/>
  <c r="X26" i="16"/>
  <c r="X23" i="16"/>
  <c r="X24" i="16"/>
  <c r="X28" i="16"/>
  <c r="X32" i="16"/>
  <c r="X34" i="16"/>
  <c r="X29" i="16"/>
  <c r="AG23" i="16"/>
  <c r="AG33" i="16"/>
  <c r="AG28" i="16"/>
  <c r="AG26" i="16"/>
  <c r="AG25" i="16"/>
  <c r="AG24" i="16"/>
  <c r="AG34" i="16"/>
  <c r="AG30" i="16"/>
  <c r="AG31" i="16"/>
  <c r="AG27" i="16"/>
  <c r="AG32" i="16"/>
  <c r="AG29" i="16"/>
  <c r="L31" i="16"/>
  <c r="L24" i="16"/>
  <c r="L34" i="16"/>
  <c r="L27" i="16"/>
  <c r="L28" i="16"/>
  <c r="L23" i="16"/>
  <c r="L29" i="16"/>
  <c r="L26" i="16"/>
  <c r="L33" i="16"/>
  <c r="L25" i="16"/>
  <c r="L32" i="16"/>
  <c r="L30" i="16"/>
  <c r="AE33" i="16"/>
  <c r="AE34" i="16"/>
  <c r="AE30" i="16"/>
  <c r="AE31" i="16"/>
  <c r="AE26" i="16"/>
  <c r="AE25" i="16"/>
  <c r="AE29" i="16"/>
  <c r="AE28" i="16"/>
  <c r="AE23" i="16"/>
  <c r="AE32" i="16"/>
  <c r="AE24" i="16"/>
  <c r="AE27" i="16"/>
  <c r="U23" i="16"/>
  <c r="U24" i="16"/>
  <c r="U33" i="16"/>
  <c r="U25" i="16"/>
  <c r="U27" i="16"/>
  <c r="U30" i="16"/>
  <c r="U34" i="16"/>
  <c r="U29" i="16"/>
  <c r="U32" i="16"/>
  <c r="U28" i="16"/>
  <c r="U26" i="16"/>
  <c r="U31" i="16"/>
  <c r="W35" i="9"/>
  <c r="H52" i="9"/>
  <c r="I32" i="12"/>
  <c r="I33" i="12"/>
  <c r="I24" i="12"/>
  <c r="I31" i="12"/>
  <c r="I28" i="12"/>
  <c r="I34" i="12"/>
  <c r="I30" i="12"/>
  <c r="I27" i="12"/>
  <c r="I23" i="12"/>
  <c r="I26" i="12"/>
  <c r="I25" i="12"/>
  <c r="I29" i="12"/>
  <c r="AE24" i="12"/>
  <c r="AE23" i="12"/>
  <c r="AE34" i="12"/>
  <c r="AE29" i="12"/>
  <c r="AE25" i="12"/>
  <c r="AE28" i="12"/>
  <c r="AE30" i="12"/>
  <c r="AE33" i="12"/>
  <c r="AE26" i="12"/>
  <c r="AE27" i="12"/>
  <c r="AE31" i="12"/>
  <c r="AE32" i="12"/>
  <c r="L27" i="12"/>
  <c r="L24" i="12"/>
  <c r="L23" i="12"/>
  <c r="L25" i="12"/>
  <c r="L26" i="12"/>
  <c r="L28" i="12"/>
  <c r="L30" i="12"/>
  <c r="L31" i="12"/>
  <c r="L34" i="12"/>
  <c r="L29" i="12"/>
  <c r="L32" i="12"/>
  <c r="L33" i="12"/>
  <c r="R52" i="14"/>
  <c r="D40" i="16"/>
  <c r="D43" i="16"/>
  <c r="D50" i="16"/>
  <c r="D48" i="16"/>
  <c r="D49" i="16"/>
  <c r="D45" i="16"/>
  <c r="D42" i="16"/>
  <c r="D51" i="16"/>
  <c r="D44" i="16"/>
  <c r="D46" i="16"/>
  <c r="D47" i="16"/>
  <c r="D41" i="16"/>
  <c r="X51" i="16"/>
  <c r="X43" i="16"/>
  <c r="X40" i="16"/>
  <c r="X50" i="16"/>
  <c r="X46" i="16"/>
  <c r="X41" i="16"/>
  <c r="X48" i="16"/>
  <c r="X49" i="16"/>
  <c r="X42" i="16"/>
  <c r="X47" i="16"/>
  <c r="X45" i="16"/>
  <c r="X44" i="16"/>
  <c r="S27" i="11"/>
  <c r="S28" i="11"/>
  <c r="S31" i="11"/>
  <c r="S24" i="11"/>
  <c r="S33" i="11"/>
  <c r="S32" i="11"/>
  <c r="S25" i="11"/>
  <c r="S26" i="11"/>
  <c r="S30" i="11"/>
  <c r="S34" i="11"/>
  <c r="S23" i="11"/>
  <c r="S29" i="11"/>
  <c r="Z31" i="11"/>
  <c r="Z30" i="11"/>
  <c r="Z23" i="11"/>
  <c r="Z24" i="11"/>
  <c r="Z25" i="11"/>
  <c r="Z34" i="11"/>
  <c r="Z32" i="11"/>
  <c r="Z33" i="11"/>
  <c r="Z27" i="11"/>
  <c r="Z29" i="11"/>
  <c r="Z28" i="11"/>
  <c r="Z26" i="11"/>
  <c r="J45" i="11"/>
  <c r="J42" i="11"/>
  <c r="J48" i="11"/>
  <c r="J44" i="11"/>
  <c r="J43" i="11"/>
  <c r="J50" i="11"/>
  <c r="J51" i="11"/>
  <c r="J41" i="11"/>
  <c r="J40" i="11"/>
  <c r="J46" i="11"/>
  <c r="J49" i="11"/>
  <c r="J47" i="11"/>
  <c r="V47" i="11"/>
  <c r="V42" i="11"/>
  <c r="V45" i="11"/>
  <c r="V48" i="11"/>
  <c r="V51" i="11"/>
  <c r="V43" i="11"/>
  <c r="V44" i="11"/>
  <c r="V40" i="11"/>
  <c r="V49" i="11"/>
  <c r="V50" i="11"/>
  <c r="V46" i="11"/>
  <c r="V41" i="11"/>
  <c r="AA49" i="11"/>
  <c r="AA46" i="11"/>
  <c r="AA44" i="11"/>
  <c r="AA48" i="11"/>
  <c r="AA42" i="11"/>
  <c r="AA45" i="11"/>
  <c r="AA50" i="11"/>
  <c r="AA47" i="11"/>
  <c r="AA43" i="11"/>
  <c r="AA41" i="11"/>
  <c r="AA51" i="11"/>
  <c r="AA40" i="11"/>
  <c r="Q35" i="9"/>
  <c r="AB35" i="14"/>
  <c r="D45" i="10"/>
  <c r="D40" i="10"/>
  <c r="D43" i="10"/>
  <c r="D46" i="10"/>
  <c r="D41" i="10"/>
  <c r="D51" i="10"/>
  <c r="D50" i="10"/>
  <c r="D44" i="10"/>
  <c r="D49" i="10"/>
  <c r="D47" i="10"/>
  <c r="D48" i="10"/>
  <c r="D42" i="10"/>
  <c r="M43" i="10"/>
  <c r="M51" i="10"/>
  <c r="M41" i="10"/>
  <c r="M49" i="10"/>
  <c r="M50" i="10"/>
  <c r="M44" i="10"/>
  <c r="M40" i="10"/>
  <c r="M46" i="10"/>
  <c r="M42" i="10"/>
  <c r="M45" i="10"/>
  <c r="M48" i="10"/>
  <c r="M47" i="10"/>
  <c r="X50" i="10"/>
  <c r="X47" i="10"/>
  <c r="X44" i="10"/>
  <c r="X40" i="10"/>
  <c r="X48" i="10"/>
  <c r="X51" i="10"/>
  <c r="X49" i="10"/>
  <c r="X42" i="10"/>
  <c r="X41" i="10"/>
  <c r="X45" i="10"/>
  <c r="X43" i="10"/>
  <c r="X46" i="10"/>
  <c r="V40" i="10"/>
  <c r="V41" i="10"/>
  <c r="V50" i="10"/>
  <c r="V42" i="10"/>
  <c r="V49" i="10"/>
  <c r="V46" i="10"/>
  <c r="V47" i="10"/>
  <c r="V45" i="10"/>
  <c r="V51" i="10"/>
  <c r="V43" i="10"/>
  <c r="V44" i="10"/>
  <c r="V48" i="10"/>
  <c r="Q31" i="15"/>
  <c r="Q26" i="15"/>
  <c r="Q30" i="15"/>
  <c r="Q28" i="15"/>
  <c r="Q23" i="15"/>
  <c r="Q33" i="15"/>
  <c r="Q27" i="15"/>
  <c r="Q32" i="15"/>
  <c r="Q24" i="15"/>
  <c r="Q29" i="15"/>
  <c r="Q34" i="15"/>
  <c r="Q25" i="15"/>
  <c r="U28" i="15"/>
  <c r="U34" i="15"/>
  <c r="U30" i="15"/>
  <c r="U29" i="15"/>
  <c r="U27" i="15"/>
  <c r="U23" i="15"/>
  <c r="U31" i="15"/>
  <c r="U32" i="15"/>
  <c r="U33" i="15"/>
  <c r="U24" i="15"/>
  <c r="U26" i="15"/>
  <c r="U25" i="15"/>
  <c r="N32" i="15"/>
  <c r="N24" i="15"/>
  <c r="N34" i="15"/>
  <c r="N29" i="15"/>
  <c r="N28" i="15"/>
  <c r="N33" i="15"/>
  <c r="N23" i="15"/>
  <c r="N25" i="15"/>
  <c r="N26" i="15"/>
  <c r="N30" i="15"/>
  <c r="N31" i="15"/>
  <c r="N27" i="15"/>
  <c r="AC45" i="15"/>
  <c r="AC48" i="15"/>
  <c r="AC50" i="15"/>
  <c r="AC47" i="15"/>
  <c r="AC42" i="15"/>
  <c r="AC43" i="15"/>
  <c r="AC46" i="15"/>
  <c r="AC44" i="15"/>
  <c r="AC40" i="15"/>
  <c r="AC41" i="15"/>
  <c r="AC51" i="15"/>
  <c r="AC49" i="15"/>
  <c r="X48" i="15"/>
  <c r="X40" i="15"/>
  <c r="X45" i="15"/>
  <c r="X50" i="15"/>
  <c r="X41" i="15"/>
  <c r="X42" i="15"/>
  <c r="X47" i="15"/>
  <c r="X49" i="15"/>
  <c r="X43" i="15"/>
  <c r="X46" i="15"/>
  <c r="X44" i="15"/>
  <c r="X51" i="15"/>
  <c r="M45" i="15"/>
  <c r="M51" i="15"/>
  <c r="M50" i="15"/>
  <c r="M47" i="15"/>
  <c r="M43" i="15"/>
  <c r="M46" i="15"/>
  <c r="M44" i="15"/>
  <c r="M40" i="15"/>
  <c r="M41" i="15"/>
  <c r="M48" i="15"/>
  <c r="M42" i="15"/>
  <c r="M49" i="15"/>
  <c r="R49" i="15"/>
  <c r="R43" i="15"/>
  <c r="R42" i="15"/>
  <c r="R51" i="15"/>
  <c r="R48" i="15"/>
  <c r="R41" i="15"/>
  <c r="R40" i="15"/>
  <c r="R47" i="15"/>
  <c r="R44" i="15"/>
  <c r="R45" i="15"/>
  <c r="R46" i="15"/>
  <c r="R50" i="15"/>
  <c r="N35" i="14"/>
  <c r="J35" i="14"/>
  <c r="C52" i="12"/>
  <c r="U47" i="12"/>
  <c r="U40" i="12"/>
  <c r="U50" i="12"/>
  <c r="U46" i="12"/>
  <c r="U41" i="12"/>
  <c r="U49" i="12"/>
  <c r="U48" i="12"/>
  <c r="U44" i="12"/>
  <c r="U43" i="12"/>
  <c r="U42" i="12"/>
  <c r="U45" i="12"/>
  <c r="U51" i="12"/>
  <c r="AD51" i="12"/>
  <c r="AD44" i="12"/>
  <c r="AD48" i="12"/>
  <c r="AD46" i="12"/>
  <c r="AD41" i="12"/>
  <c r="AD47" i="12"/>
  <c r="AD50" i="12"/>
  <c r="AD43" i="12"/>
  <c r="AD45" i="12"/>
  <c r="AD40" i="12"/>
  <c r="AD49" i="12"/>
  <c r="AD42" i="12"/>
  <c r="AC44" i="12"/>
  <c r="AC49" i="12"/>
  <c r="AC43" i="12"/>
  <c r="AC50" i="12"/>
  <c r="AC51" i="12"/>
  <c r="AC48" i="12"/>
  <c r="AC46" i="12"/>
  <c r="AC45" i="12"/>
  <c r="AC40" i="12"/>
  <c r="AC42" i="12"/>
  <c r="AC41" i="12"/>
  <c r="AC47" i="12"/>
  <c r="F23" i="10"/>
  <c r="F27" i="10"/>
  <c r="F29" i="10"/>
  <c r="F26" i="10"/>
  <c r="F31" i="10"/>
  <c r="F25" i="10"/>
  <c r="F24" i="10"/>
  <c r="F30" i="10"/>
  <c r="F33" i="10"/>
  <c r="F34" i="10"/>
  <c r="F32" i="10"/>
  <c r="F28" i="10"/>
  <c r="AB30" i="10"/>
  <c r="AB24" i="10"/>
  <c r="AB29" i="10"/>
  <c r="AB23" i="10"/>
  <c r="AB31" i="10"/>
  <c r="AB27" i="10"/>
  <c r="AB25" i="10"/>
  <c r="AB28" i="10"/>
  <c r="AB26" i="10"/>
  <c r="AB34" i="10"/>
  <c r="AB32" i="10"/>
  <c r="AB33" i="10"/>
  <c r="AB31" i="16"/>
  <c r="AB24" i="16"/>
  <c r="AB30" i="16"/>
  <c r="AB23" i="16"/>
  <c r="AB25" i="16"/>
  <c r="AB27" i="16"/>
  <c r="AB34" i="16"/>
  <c r="AB28" i="16"/>
  <c r="AB26" i="16"/>
  <c r="AB29" i="16"/>
  <c r="AB32" i="16"/>
  <c r="AB33" i="16"/>
  <c r="N23" i="16"/>
  <c r="N25" i="16"/>
  <c r="N33" i="16"/>
  <c r="N34" i="16"/>
  <c r="N29" i="16"/>
  <c r="N28" i="16"/>
  <c r="N24" i="16"/>
  <c r="N31" i="16"/>
  <c r="N27" i="16"/>
  <c r="N30" i="16"/>
  <c r="N32" i="16"/>
  <c r="N26" i="16"/>
  <c r="J34" i="16"/>
  <c r="J31" i="16"/>
  <c r="J25" i="16"/>
  <c r="J29" i="16"/>
  <c r="J27" i="16"/>
  <c r="J26" i="16"/>
  <c r="J30" i="16"/>
  <c r="J32" i="16"/>
  <c r="J24" i="16"/>
  <c r="J33" i="16"/>
  <c r="J23" i="16"/>
  <c r="J28" i="16"/>
  <c r="Z35" i="9"/>
  <c r="O35" i="14"/>
  <c r="L35" i="14"/>
  <c r="G35" i="13"/>
  <c r="N52" i="13"/>
  <c r="S52" i="9"/>
  <c r="T52" i="9"/>
  <c r="T30" i="12"/>
  <c r="T23" i="12"/>
  <c r="T25" i="12"/>
  <c r="T34" i="12"/>
  <c r="T28" i="12"/>
  <c r="T29" i="12"/>
  <c r="T31" i="12"/>
  <c r="T26" i="12"/>
  <c r="T24" i="12"/>
  <c r="T27" i="12"/>
  <c r="T32" i="12"/>
  <c r="T33" i="12"/>
  <c r="P29" i="12"/>
  <c r="P31" i="12"/>
  <c r="P24" i="12"/>
  <c r="P27" i="12"/>
  <c r="P23" i="12"/>
  <c r="P32" i="12"/>
  <c r="P28" i="12"/>
  <c r="P26" i="12"/>
  <c r="P33" i="12"/>
  <c r="P30" i="12"/>
  <c r="P34" i="12"/>
  <c r="P25" i="12"/>
  <c r="W23" i="12"/>
  <c r="W31" i="12"/>
  <c r="W27" i="12"/>
  <c r="W25" i="12"/>
  <c r="W28" i="12"/>
  <c r="W24" i="12"/>
  <c r="W29" i="12"/>
  <c r="W34" i="12"/>
  <c r="W30" i="12"/>
  <c r="W32" i="12"/>
  <c r="W26" i="12"/>
  <c r="W33" i="12"/>
  <c r="O52" i="14"/>
  <c r="T47" i="16"/>
  <c r="T46" i="16"/>
  <c r="T49" i="16"/>
  <c r="T50" i="16"/>
  <c r="T45" i="16"/>
  <c r="T42" i="16"/>
  <c r="T40" i="16"/>
  <c r="T44" i="16"/>
  <c r="T51" i="16"/>
  <c r="T43" i="16"/>
  <c r="T48" i="16"/>
  <c r="T41" i="16"/>
  <c r="I47" i="16"/>
  <c r="I46" i="16"/>
  <c r="I43" i="16"/>
  <c r="I42" i="16"/>
  <c r="I50" i="16"/>
  <c r="I41" i="16"/>
  <c r="I48" i="16"/>
  <c r="I45" i="16"/>
  <c r="I44" i="16"/>
  <c r="I49" i="16"/>
  <c r="I51" i="16"/>
  <c r="I40" i="16"/>
  <c r="AB47" i="16"/>
  <c r="AB43" i="16"/>
  <c r="AB46" i="16"/>
  <c r="AB45" i="16"/>
  <c r="AB50" i="16"/>
  <c r="AB49" i="16"/>
  <c r="AB40" i="16"/>
  <c r="AB44" i="16"/>
  <c r="AB51" i="16"/>
  <c r="AB42" i="16"/>
  <c r="AB48" i="16"/>
  <c r="AB41" i="16"/>
  <c r="M27" i="11"/>
  <c r="M23" i="11"/>
  <c r="M28" i="11"/>
  <c r="M30" i="11"/>
  <c r="M25" i="11"/>
  <c r="M32" i="11"/>
  <c r="M29" i="11"/>
  <c r="M31" i="11"/>
  <c r="M26" i="11"/>
  <c r="M34" i="11"/>
  <c r="M24" i="11"/>
  <c r="M33" i="11"/>
  <c r="I28" i="11"/>
  <c r="I31" i="11"/>
  <c r="I30" i="11"/>
  <c r="I29" i="11"/>
  <c r="I33" i="11"/>
  <c r="I24" i="11"/>
  <c r="I32" i="11"/>
  <c r="I34" i="11"/>
  <c r="I25" i="11"/>
  <c r="I27" i="11"/>
  <c r="I23" i="11"/>
  <c r="I26" i="11"/>
  <c r="L32" i="11"/>
  <c r="L28" i="11"/>
  <c r="L26" i="11"/>
  <c r="L29" i="11"/>
  <c r="L23" i="11"/>
  <c r="L33" i="11"/>
  <c r="L27" i="11"/>
  <c r="L30" i="11"/>
  <c r="L34" i="11"/>
  <c r="L25" i="11"/>
  <c r="L31" i="11"/>
  <c r="L24" i="11"/>
  <c r="C52" i="11"/>
  <c r="Q42" i="11"/>
  <c r="Q44" i="11"/>
  <c r="Q50" i="11"/>
  <c r="Q48" i="11"/>
  <c r="Q51" i="11"/>
  <c r="Q45" i="11"/>
  <c r="Q49" i="11"/>
  <c r="Q41" i="11"/>
  <c r="Q46" i="11"/>
  <c r="Q47" i="11"/>
  <c r="Q40" i="11"/>
  <c r="Q43" i="11"/>
  <c r="F45" i="11"/>
  <c r="F46" i="11"/>
  <c r="F49" i="11"/>
  <c r="F40" i="11"/>
  <c r="F43" i="11"/>
  <c r="F41" i="11"/>
  <c r="F44" i="11"/>
  <c r="F51" i="11"/>
  <c r="F47" i="11"/>
  <c r="F50" i="11"/>
  <c r="F42" i="11"/>
  <c r="F48" i="11"/>
  <c r="D45" i="11"/>
  <c r="D42" i="11"/>
  <c r="D43" i="11"/>
  <c r="D48" i="11"/>
  <c r="D49" i="11"/>
  <c r="D50" i="11"/>
  <c r="D44" i="11"/>
  <c r="D51" i="11"/>
  <c r="D47" i="11"/>
  <c r="D46" i="11"/>
  <c r="D40" i="11"/>
  <c r="D41" i="11"/>
  <c r="E44" i="11"/>
  <c r="E49" i="11"/>
  <c r="E42" i="11"/>
  <c r="E46" i="11"/>
  <c r="E41" i="11"/>
  <c r="E47" i="11"/>
  <c r="E51" i="11"/>
  <c r="E45" i="11"/>
  <c r="E50" i="11"/>
  <c r="E43" i="11"/>
  <c r="E40" i="11"/>
  <c r="E48" i="11"/>
  <c r="Q52" i="14"/>
  <c r="AA35" i="9"/>
  <c r="H35" i="14"/>
  <c r="AE35" i="14"/>
  <c r="K35" i="14"/>
  <c r="M52" i="9"/>
  <c r="P52" i="9"/>
  <c r="V52" i="14"/>
  <c r="S42" i="10"/>
  <c r="S47" i="10"/>
  <c r="S40" i="10"/>
  <c r="S44" i="10"/>
  <c r="S45" i="10"/>
  <c r="S51" i="10"/>
  <c r="S46" i="10"/>
  <c r="S50" i="10"/>
  <c r="S48" i="10"/>
  <c r="S41" i="10"/>
  <c r="S43" i="10"/>
  <c r="S49" i="10"/>
  <c r="T47" i="10"/>
  <c r="T46" i="10"/>
  <c r="T50" i="10"/>
  <c r="T51" i="10"/>
  <c r="T42" i="10"/>
  <c r="T45" i="10"/>
  <c r="T48" i="10"/>
  <c r="T44" i="10"/>
  <c r="T49" i="10"/>
  <c r="T40" i="10"/>
  <c r="T41" i="10"/>
  <c r="T43" i="10"/>
  <c r="H43" i="10"/>
  <c r="H45" i="10"/>
  <c r="H44" i="10"/>
  <c r="H46" i="10"/>
  <c r="H51" i="10"/>
  <c r="H50" i="10"/>
  <c r="H49" i="10"/>
  <c r="H48" i="10"/>
  <c r="H42" i="10"/>
  <c r="H47" i="10"/>
  <c r="H41" i="10"/>
  <c r="H40" i="10"/>
  <c r="AE34" i="15"/>
  <c r="AE31" i="15"/>
  <c r="AE27" i="15"/>
  <c r="AE30" i="15"/>
  <c r="AE28" i="15"/>
  <c r="AE26" i="15"/>
  <c r="AE23" i="15"/>
  <c r="AE25" i="15"/>
  <c r="AE29" i="15"/>
  <c r="AE33" i="15"/>
  <c r="AE24" i="15"/>
  <c r="AE32" i="15"/>
  <c r="V34" i="15"/>
  <c r="V29" i="15"/>
  <c r="V28" i="15"/>
  <c r="V23" i="15"/>
  <c r="V33" i="15"/>
  <c r="V30" i="15"/>
  <c r="V24" i="15"/>
  <c r="V32" i="15"/>
  <c r="V26" i="15"/>
  <c r="V25" i="15"/>
  <c r="V27" i="15"/>
  <c r="V31" i="15"/>
  <c r="T24" i="15"/>
  <c r="T30" i="15"/>
  <c r="T27" i="15"/>
  <c r="T23" i="15"/>
  <c r="T32" i="15"/>
  <c r="T26" i="15"/>
  <c r="T33" i="15"/>
  <c r="T29" i="15"/>
  <c r="T34" i="15"/>
  <c r="T31" i="15"/>
  <c r="T25" i="15"/>
  <c r="T28" i="15"/>
  <c r="Q41" i="15"/>
  <c r="Q45" i="15"/>
  <c r="Q48" i="15"/>
  <c r="Q43" i="15"/>
  <c r="Q44" i="15"/>
  <c r="Q42" i="15"/>
  <c r="Q51" i="15"/>
  <c r="Q46" i="15"/>
  <c r="Q40" i="15"/>
  <c r="Q50" i="15"/>
  <c r="Q49" i="15"/>
  <c r="Q47" i="15"/>
  <c r="G40" i="15"/>
  <c r="G41" i="15"/>
  <c r="G50" i="15"/>
  <c r="G46" i="15"/>
  <c r="G47" i="15"/>
  <c r="G43" i="15"/>
  <c r="G49" i="15"/>
  <c r="G51" i="15"/>
  <c r="G45" i="15"/>
  <c r="G42" i="15"/>
  <c r="G44" i="15"/>
  <c r="G48" i="15"/>
  <c r="U35" i="9"/>
  <c r="R35" i="13"/>
  <c r="Z35" i="13"/>
  <c r="AD31" i="12"/>
  <c r="AD34" i="12"/>
  <c r="AD27" i="12"/>
  <c r="AD23" i="12"/>
  <c r="AD25" i="12"/>
  <c r="AD24" i="12"/>
  <c r="AD26" i="12"/>
  <c r="AD28" i="12"/>
  <c r="AD30" i="12"/>
  <c r="AD29" i="12"/>
  <c r="AD32" i="12"/>
  <c r="AD33" i="12"/>
  <c r="F27" i="12"/>
  <c r="F31" i="12"/>
  <c r="F26" i="12"/>
  <c r="F23" i="12"/>
  <c r="F25" i="12"/>
  <c r="F28" i="12"/>
  <c r="F30" i="12"/>
  <c r="F24" i="12"/>
  <c r="F29" i="12"/>
  <c r="F34" i="12"/>
  <c r="F33" i="12"/>
  <c r="F32" i="12"/>
  <c r="D32" i="12"/>
  <c r="D29" i="12"/>
  <c r="D26" i="12"/>
  <c r="D23" i="12"/>
  <c r="D25" i="12"/>
  <c r="D31" i="12"/>
  <c r="D30" i="12"/>
  <c r="D28" i="12"/>
  <c r="D33" i="12"/>
  <c r="D34" i="12"/>
  <c r="D27" i="12"/>
  <c r="D24" i="12"/>
  <c r="U26" i="12"/>
  <c r="U34" i="12"/>
  <c r="U28" i="12"/>
  <c r="U31" i="12"/>
  <c r="U24" i="12"/>
  <c r="U29" i="12"/>
  <c r="U23" i="12"/>
  <c r="U30" i="12"/>
  <c r="U33" i="12"/>
  <c r="U32" i="12"/>
  <c r="U27" i="12"/>
  <c r="U25" i="12"/>
  <c r="R23" i="12"/>
  <c r="R34" i="12"/>
  <c r="R26" i="12"/>
  <c r="R29" i="12"/>
  <c r="R27" i="12"/>
  <c r="R31" i="12"/>
  <c r="R24" i="12"/>
  <c r="R32" i="12"/>
  <c r="R25" i="12"/>
  <c r="R33" i="12"/>
  <c r="R28" i="12"/>
  <c r="R30" i="12"/>
  <c r="Q32" i="12"/>
  <c r="Q31" i="12"/>
  <c r="Q33" i="12"/>
  <c r="Q26" i="12"/>
  <c r="Q27" i="12"/>
  <c r="Q25" i="12"/>
  <c r="Q29" i="12"/>
  <c r="Q23" i="12"/>
  <c r="Q28" i="12"/>
  <c r="Q24" i="12"/>
  <c r="Q34" i="12"/>
  <c r="Q30" i="12"/>
  <c r="C35" i="12"/>
  <c r="AG32" i="12"/>
  <c r="AG33" i="12"/>
  <c r="AG26" i="12"/>
  <c r="AG30" i="12"/>
  <c r="AG25" i="12"/>
  <c r="AG23" i="12"/>
  <c r="AG27" i="12"/>
  <c r="AG31" i="12"/>
  <c r="AG24" i="12"/>
  <c r="AG28" i="12"/>
  <c r="AG29" i="12"/>
  <c r="AG34" i="12"/>
  <c r="G52" i="14"/>
  <c r="X52" i="14"/>
  <c r="C52" i="16"/>
  <c r="R44" i="16"/>
  <c r="R46" i="16"/>
  <c r="R43" i="16"/>
  <c r="R51" i="16"/>
  <c r="R40" i="16"/>
  <c r="R50" i="16"/>
  <c r="R45" i="16"/>
  <c r="R47" i="16"/>
  <c r="R41" i="16"/>
  <c r="R42" i="16"/>
  <c r="R48" i="16"/>
  <c r="R49" i="16"/>
  <c r="E47" i="16"/>
  <c r="E50" i="16"/>
  <c r="E45" i="16"/>
  <c r="E41" i="16"/>
  <c r="E42" i="16"/>
  <c r="E43" i="16"/>
  <c r="E46" i="16"/>
  <c r="E40" i="16"/>
  <c r="E49" i="16"/>
  <c r="E44" i="16"/>
  <c r="E51" i="16"/>
  <c r="E48" i="16"/>
  <c r="O41" i="16"/>
  <c r="O42" i="16"/>
  <c r="O40" i="16"/>
  <c r="O47" i="16"/>
  <c r="O46" i="16"/>
  <c r="O48" i="16"/>
  <c r="O45" i="16"/>
  <c r="O43" i="16"/>
  <c r="O44" i="16"/>
  <c r="O51" i="16"/>
  <c r="O50" i="16"/>
  <c r="O49" i="16"/>
  <c r="K40" i="16"/>
  <c r="K47" i="16"/>
  <c r="K50" i="16"/>
  <c r="K51" i="16"/>
  <c r="K42" i="16"/>
  <c r="K44" i="16"/>
  <c r="K46" i="16"/>
  <c r="K48" i="16"/>
  <c r="K41" i="16"/>
  <c r="K49" i="16"/>
  <c r="K43" i="16"/>
  <c r="K45" i="16"/>
  <c r="Y47" i="16"/>
  <c r="Y41" i="16"/>
  <c r="Y43" i="16"/>
  <c r="Y42" i="16"/>
  <c r="Y48" i="16"/>
  <c r="Y45" i="16"/>
  <c r="Y44" i="16"/>
  <c r="Y49" i="16"/>
  <c r="Y51" i="16"/>
  <c r="Y50" i="16"/>
  <c r="Y46" i="16"/>
  <c r="Y40" i="16"/>
  <c r="W47" i="16"/>
  <c r="W42" i="16"/>
  <c r="W49" i="16"/>
  <c r="W50" i="16"/>
  <c r="W43" i="16"/>
  <c r="W41" i="16"/>
  <c r="W44" i="16"/>
  <c r="W40" i="16"/>
  <c r="W48" i="16"/>
  <c r="W45" i="16"/>
  <c r="W51" i="16"/>
  <c r="W46" i="16"/>
  <c r="M40" i="16"/>
  <c r="M49" i="16"/>
  <c r="M47" i="16"/>
  <c r="M50" i="16"/>
  <c r="M46" i="16"/>
  <c r="M41" i="16"/>
  <c r="M44" i="16"/>
  <c r="M51" i="16"/>
  <c r="M48" i="16"/>
  <c r="M42" i="16"/>
  <c r="M45" i="16"/>
  <c r="M43" i="16"/>
  <c r="N27" i="11"/>
  <c r="N29" i="11"/>
  <c r="N25" i="11"/>
  <c r="N23" i="11"/>
  <c r="N33" i="11"/>
  <c r="N28" i="11"/>
  <c r="N31" i="11"/>
  <c r="N24" i="11"/>
  <c r="N30" i="11"/>
  <c r="N32" i="11"/>
  <c r="N34" i="11"/>
  <c r="N26" i="11"/>
  <c r="R28" i="11"/>
  <c r="R25" i="11"/>
  <c r="R32" i="11"/>
  <c r="R26" i="11"/>
  <c r="R34" i="11"/>
  <c r="R33" i="11"/>
  <c r="R27" i="11"/>
  <c r="R31" i="11"/>
  <c r="R30" i="11"/>
  <c r="R29" i="11"/>
  <c r="R24" i="11"/>
  <c r="R23" i="11"/>
  <c r="V29" i="11"/>
  <c r="V24" i="11"/>
  <c r="V28" i="11"/>
  <c r="V32" i="11"/>
  <c r="V26" i="11"/>
  <c r="V27" i="11"/>
  <c r="V25" i="11"/>
  <c r="V34" i="11"/>
  <c r="V31" i="11"/>
  <c r="V23" i="11"/>
  <c r="V30" i="11"/>
  <c r="V33" i="11"/>
  <c r="U25" i="11"/>
  <c r="U28" i="11"/>
  <c r="U27" i="11"/>
  <c r="U23" i="11"/>
  <c r="U30" i="11"/>
  <c r="U26" i="11"/>
  <c r="U31" i="11"/>
  <c r="U32" i="11"/>
  <c r="U34" i="11"/>
  <c r="U29" i="11"/>
  <c r="U24" i="11"/>
  <c r="U33" i="11"/>
  <c r="K29" i="11"/>
  <c r="K26" i="11"/>
  <c r="K31" i="11"/>
  <c r="K28" i="11"/>
  <c r="K32" i="11"/>
  <c r="K30" i="11"/>
  <c r="K25" i="11"/>
  <c r="K34" i="11"/>
  <c r="K24" i="11"/>
  <c r="K23" i="11"/>
  <c r="K33" i="11"/>
  <c r="K27" i="11"/>
  <c r="AB25" i="11"/>
  <c r="AB33" i="11"/>
  <c r="AB31" i="11"/>
  <c r="AB24" i="11"/>
  <c r="AB27" i="11"/>
  <c r="AB29" i="11"/>
  <c r="AB23" i="11"/>
  <c r="AB30" i="11"/>
  <c r="AB28" i="11"/>
  <c r="AB34" i="11"/>
  <c r="AB32" i="11"/>
  <c r="AB26" i="11"/>
  <c r="L42" i="11"/>
  <c r="L43" i="11"/>
  <c r="L50" i="11"/>
  <c r="L41" i="11"/>
  <c r="L44" i="11"/>
  <c r="L45" i="11"/>
  <c r="L46" i="11"/>
  <c r="L40" i="11"/>
  <c r="L51" i="11"/>
  <c r="L49" i="11"/>
  <c r="L48" i="11"/>
  <c r="L47" i="11"/>
  <c r="O51" i="11"/>
  <c r="O45" i="11"/>
  <c r="O48" i="11"/>
  <c r="O43" i="11"/>
  <c r="O49" i="11"/>
  <c r="O42" i="11"/>
  <c r="O41" i="11"/>
  <c r="O44" i="11"/>
  <c r="O47" i="11"/>
  <c r="O50" i="11"/>
  <c r="O46" i="11"/>
  <c r="O40" i="11"/>
  <c r="X43" i="11"/>
  <c r="X40" i="11"/>
  <c r="X51" i="11"/>
  <c r="X49" i="11"/>
  <c r="X45" i="11"/>
  <c r="X41" i="11"/>
  <c r="X50" i="11"/>
  <c r="X42" i="11"/>
  <c r="X44" i="11"/>
  <c r="X48" i="11"/>
  <c r="X46" i="11"/>
  <c r="X47" i="11"/>
  <c r="S51" i="11"/>
  <c r="S46" i="11"/>
  <c r="S50" i="11"/>
  <c r="S41" i="11"/>
  <c r="S49" i="11"/>
  <c r="S47" i="11"/>
  <c r="S43" i="11"/>
  <c r="S48" i="11"/>
  <c r="S40" i="11"/>
  <c r="S42" i="11"/>
  <c r="S44" i="11"/>
  <c r="S45" i="11"/>
  <c r="R41" i="11"/>
  <c r="R44" i="11"/>
  <c r="R46" i="11"/>
  <c r="R43" i="11"/>
  <c r="R49" i="11"/>
  <c r="R40" i="11"/>
  <c r="R48" i="11"/>
  <c r="R45" i="11"/>
  <c r="R42" i="11"/>
  <c r="R50" i="11"/>
  <c r="R47" i="11"/>
  <c r="R51" i="11"/>
  <c r="M50" i="11"/>
  <c r="M40" i="11"/>
  <c r="M51" i="11"/>
  <c r="M49" i="11"/>
  <c r="M47" i="11"/>
  <c r="M43" i="11"/>
  <c r="M44" i="11"/>
  <c r="M42" i="11"/>
  <c r="M41" i="11"/>
  <c r="M45" i="11"/>
  <c r="M46" i="11"/>
  <c r="M48" i="11"/>
  <c r="D35" i="13"/>
  <c r="G35" i="9"/>
  <c r="AG35" i="14"/>
  <c r="E35" i="13"/>
  <c r="X52" i="9"/>
  <c r="O52" i="9"/>
  <c r="Q40" i="10"/>
  <c r="Q51" i="10"/>
  <c r="Q49" i="10"/>
  <c r="Q45" i="10"/>
  <c r="Q43" i="10"/>
  <c r="Q46" i="10"/>
  <c r="Q41" i="10"/>
  <c r="Q47" i="10"/>
  <c r="Q42" i="10"/>
  <c r="Q44" i="10"/>
  <c r="Q50" i="10"/>
  <c r="Q48" i="10"/>
  <c r="G41" i="10"/>
  <c r="G50" i="10"/>
  <c r="G44" i="10"/>
  <c r="G45" i="10"/>
  <c r="G48" i="10"/>
  <c r="G46" i="10"/>
  <c r="G49" i="10"/>
  <c r="G40" i="10"/>
  <c r="G43" i="10"/>
  <c r="G51" i="10"/>
  <c r="G42" i="10"/>
  <c r="G47" i="10"/>
  <c r="N43" i="10"/>
  <c r="N46" i="10"/>
  <c r="N51" i="10"/>
  <c r="N41" i="10"/>
  <c r="N50" i="10"/>
  <c r="N42" i="10"/>
  <c r="N44" i="10"/>
  <c r="N40" i="10"/>
  <c r="N49" i="10"/>
  <c r="N47" i="10"/>
  <c r="N45" i="10"/>
  <c r="N48" i="10"/>
  <c r="L44" i="10"/>
  <c r="L41" i="10"/>
  <c r="L47" i="10"/>
  <c r="L50" i="10"/>
  <c r="L51" i="10"/>
  <c r="L49" i="10"/>
  <c r="L48" i="10"/>
  <c r="L40" i="10"/>
  <c r="L42" i="10"/>
  <c r="L46" i="10"/>
  <c r="L45" i="10"/>
  <c r="L43" i="10"/>
  <c r="Y51" i="10"/>
  <c r="Y44" i="10"/>
  <c r="Y40" i="10"/>
  <c r="Y41" i="10"/>
  <c r="Y43" i="10"/>
  <c r="Y49" i="10"/>
  <c r="Y46" i="10"/>
  <c r="Y48" i="10"/>
  <c r="Y45" i="10"/>
  <c r="Y47" i="10"/>
  <c r="Y42" i="10"/>
  <c r="Y50" i="10"/>
  <c r="Z40" i="10"/>
  <c r="Z44" i="10"/>
  <c r="Z42" i="10"/>
  <c r="Z41" i="10"/>
  <c r="Z46" i="10"/>
  <c r="Z50" i="10"/>
  <c r="Z48" i="10"/>
  <c r="Z43" i="10"/>
  <c r="Z49" i="10"/>
  <c r="Z47" i="10"/>
  <c r="Z45" i="10"/>
  <c r="Z51" i="10"/>
  <c r="F25" i="15"/>
  <c r="F29" i="15"/>
  <c r="F27" i="15"/>
  <c r="F32" i="15"/>
  <c r="F28" i="15"/>
  <c r="F31" i="15"/>
  <c r="F30" i="15"/>
  <c r="F23" i="15"/>
  <c r="F33" i="15"/>
  <c r="F34" i="15"/>
  <c r="F24" i="15"/>
  <c r="F26" i="15"/>
  <c r="Z23" i="15"/>
  <c r="Z26" i="15"/>
  <c r="Z31" i="15"/>
  <c r="Z34" i="15"/>
  <c r="Z30" i="15"/>
  <c r="Z25" i="15"/>
  <c r="Z29" i="15"/>
  <c r="Z24" i="15"/>
  <c r="Z27" i="15"/>
  <c r="Z32" i="15"/>
  <c r="Z28" i="15"/>
  <c r="Z33" i="15"/>
  <c r="O27" i="15"/>
  <c r="O34" i="15"/>
  <c r="O24" i="15"/>
  <c r="O33" i="15"/>
  <c r="O32" i="15"/>
  <c r="O29" i="15"/>
  <c r="O30" i="15"/>
  <c r="O31" i="15"/>
  <c r="O23" i="15"/>
  <c r="O28" i="15"/>
  <c r="O25" i="15"/>
  <c r="O26" i="15"/>
  <c r="P31" i="15"/>
  <c r="P30" i="15"/>
  <c r="P25" i="15"/>
  <c r="P34" i="15"/>
  <c r="P27" i="15"/>
  <c r="P23" i="15"/>
  <c r="P26" i="15"/>
  <c r="P24" i="15"/>
  <c r="P29" i="15"/>
  <c r="P28" i="15"/>
  <c r="P33" i="15"/>
  <c r="P32" i="15"/>
  <c r="AG31" i="15"/>
  <c r="AG25" i="15"/>
  <c r="AG34" i="15"/>
  <c r="AG26" i="15"/>
  <c r="AG30" i="15"/>
  <c r="AG28" i="15"/>
  <c r="AG23" i="15"/>
  <c r="AG27" i="15"/>
  <c r="AG32" i="15"/>
  <c r="AG24" i="15"/>
  <c r="AG33" i="15"/>
  <c r="AG29" i="15"/>
  <c r="E28" i="15"/>
  <c r="E34" i="15"/>
  <c r="E30" i="15"/>
  <c r="E26" i="15"/>
  <c r="E27" i="15"/>
  <c r="E23" i="15"/>
  <c r="E29" i="15"/>
  <c r="E24" i="15"/>
  <c r="E33" i="15"/>
  <c r="E25" i="15"/>
  <c r="E31" i="15"/>
  <c r="E32" i="15"/>
  <c r="AA27" i="15"/>
  <c r="AA31" i="15"/>
  <c r="AA26" i="15"/>
  <c r="AA33" i="15"/>
  <c r="AA28" i="15"/>
  <c r="AA34" i="15"/>
  <c r="AA23" i="15"/>
  <c r="AA32" i="15"/>
  <c r="AA30" i="15"/>
  <c r="AA24" i="15"/>
  <c r="AA29" i="15"/>
  <c r="AA25" i="15"/>
  <c r="Z48" i="15"/>
  <c r="Z46" i="15"/>
  <c r="Z40" i="15"/>
  <c r="Z43" i="15"/>
  <c r="Z42" i="15"/>
  <c r="Z41" i="15"/>
  <c r="Z51" i="15"/>
  <c r="Z44" i="15"/>
  <c r="Z45" i="15"/>
  <c r="Z50" i="15"/>
  <c r="Z49" i="15"/>
  <c r="Z47" i="15"/>
  <c r="AA44" i="15"/>
  <c r="AA45" i="15"/>
  <c r="AA40" i="15"/>
  <c r="AA41" i="15"/>
  <c r="AA48" i="15"/>
  <c r="AA43" i="15"/>
  <c r="AA42" i="15"/>
  <c r="AA50" i="15"/>
  <c r="AA51" i="15"/>
  <c r="AA49" i="15"/>
  <c r="AA47" i="15"/>
  <c r="AA46" i="15"/>
  <c r="W40" i="15"/>
  <c r="W46" i="15"/>
  <c r="W42" i="15"/>
  <c r="W44" i="15"/>
  <c r="W48" i="15"/>
  <c r="W47" i="15"/>
  <c r="W43" i="15"/>
  <c r="W50" i="15"/>
  <c r="W49" i="15"/>
  <c r="W51" i="15"/>
  <c r="W45" i="15"/>
  <c r="W41" i="15"/>
  <c r="V41" i="15"/>
  <c r="V42" i="15"/>
  <c r="V49" i="15"/>
  <c r="V47" i="15"/>
  <c r="V45" i="15"/>
  <c r="V48" i="15"/>
  <c r="V46" i="15"/>
  <c r="V50" i="15"/>
  <c r="V51" i="15"/>
  <c r="V43" i="15"/>
  <c r="V40" i="15"/>
  <c r="V44" i="15"/>
  <c r="AE51" i="15"/>
  <c r="AE49" i="15"/>
  <c r="AE46" i="15"/>
  <c r="AE50" i="15"/>
  <c r="AE42" i="15"/>
  <c r="AE40" i="15"/>
  <c r="AE47" i="15"/>
  <c r="AE43" i="15"/>
  <c r="AE44" i="15"/>
  <c r="AE41" i="15"/>
  <c r="AE45" i="15"/>
  <c r="AE48" i="15"/>
  <c r="T40" i="15"/>
  <c r="T49" i="15"/>
  <c r="T43" i="15"/>
  <c r="T46" i="15"/>
  <c r="T47" i="15"/>
  <c r="T44" i="15"/>
  <c r="T51" i="15"/>
  <c r="T48" i="15"/>
  <c r="T50" i="15"/>
  <c r="T41" i="15"/>
  <c r="T42" i="15"/>
  <c r="T45" i="15"/>
  <c r="S41" i="15"/>
  <c r="S42" i="15"/>
  <c r="S49" i="15"/>
  <c r="S43" i="15"/>
  <c r="S47" i="15"/>
  <c r="S51" i="15"/>
  <c r="S45" i="15"/>
  <c r="S48" i="15"/>
  <c r="S50" i="15"/>
  <c r="S44" i="15"/>
  <c r="S46" i="15"/>
  <c r="S40" i="15"/>
  <c r="W52" i="9"/>
  <c r="U52" i="9"/>
  <c r="M52" i="14"/>
  <c r="X35" i="9"/>
  <c r="AD35" i="14"/>
  <c r="S35" i="13"/>
  <c r="D52" i="13"/>
  <c r="D52" i="9"/>
  <c r="Q52" i="9"/>
  <c r="K43" i="12"/>
  <c r="K48" i="12"/>
  <c r="K44" i="12"/>
  <c r="K40" i="12"/>
  <c r="K49" i="12"/>
  <c r="K41" i="12"/>
  <c r="K51" i="12"/>
  <c r="K42" i="12"/>
  <c r="K50" i="12"/>
  <c r="K45" i="12"/>
  <c r="K47" i="12"/>
  <c r="K46" i="12"/>
  <c r="AB43" i="12"/>
  <c r="AB40" i="12"/>
  <c r="AB47" i="12"/>
  <c r="AB45" i="12"/>
  <c r="AB48" i="12"/>
  <c r="AB42" i="12"/>
  <c r="AB49" i="12"/>
  <c r="AB50" i="12"/>
  <c r="AB41" i="12"/>
  <c r="AB44" i="12"/>
  <c r="AB51" i="12"/>
  <c r="AB46" i="12"/>
  <c r="AE46" i="12"/>
  <c r="AE48" i="12"/>
  <c r="AE44" i="12"/>
  <c r="AE40" i="12"/>
  <c r="AE47" i="12"/>
  <c r="AE51" i="12"/>
  <c r="AE50" i="12"/>
  <c r="AE49" i="12"/>
  <c r="AE45" i="12"/>
  <c r="AE42" i="12"/>
  <c r="AE41" i="12"/>
  <c r="AE43" i="12"/>
  <c r="S45" i="12"/>
  <c r="S44" i="12"/>
  <c r="S48" i="12"/>
  <c r="S40" i="12"/>
  <c r="S42" i="12"/>
  <c r="S49" i="12"/>
  <c r="S46" i="12"/>
  <c r="S47" i="12"/>
  <c r="S51" i="12"/>
  <c r="S50" i="12"/>
  <c r="S41" i="12"/>
  <c r="S43" i="12"/>
  <c r="L46" i="12"/>
  <c r="L40" i="12"/>
  <c r="L47" i="12"/>
  <c r="L42" i="12"/>
  <c r="L48" i="12"/>
  <c r="L43" i="12"/>
  <c r="L41" i="12"/>
  <c r="L44" i="12"/>
  <c r="L49" i="12"/>
  <c r="L50" i="12"/>
  <c r="L51" i="12"/>
  <c r="L45" i="12"/>
  <c r="G50" i="12"/>
  <c r="G48" i="12"/>
  <c r="G44" i="12"/>
  <c r="G47" i="12"/>
  <c r="G43" i="12"/>
  <c r="G42" i="12"/>
  <c r="G41" i="12"/>
  <c r="G51" i="12"/>
  <c r="G40" i="12"/>
  <c r="G49" i="12"/>
  <c r="G46" i="12"/>
  <c r="G45" i="12"/>
  <c r="AF40" i="12"/>
  <c r="AF50" i="12"/>
  <c r="AF51" i="12"/>
  <c r="AF47" i="12"/>
  <c r="AF43" i="12"/>
  <c r="AF42" i="12"/>
  <c r="AF46" i="12"/>
  <c r="AF44" i="12"/>
  <c r="AF45" i="12"/>
  <c r="AF48" i="12"/>
  <c r="AF49" i="12"/>
  <c r="AF41" i="12"/>
  <c r="D43" i="12"/>
  <c r="D40" i="12"/>
  <c r="D42" i="12"/>
  <c r="D50" i="12"/>
  <c r="D47" i="12"/>
  <c r="D51" i="12"/>
  <c r="D45" i="12"/>
  <c r="D44" i="12"/>
  <c r="D48" i="12"/>
  <c r="D41" i="12"/>
  <c r="D49" i="12"/>
  <c r="D46" i="12"/>
  <c r="F52" i="14"/>
  <c r="AA32" i="10"/>
  <c r="AA30" i="10"/>
  <c r="AA26" i="10"/>
  <c r="AA27" i="10"/>
  <c r="AA33" i="10"/>
  <c r="AA28" i="10"/>
  <c r="AA24" i="10"/>
  <c r="AA29" i="10"/>
  <c r="AA31" i="10"/>
  <c r="AA23" i="10"/>
  <c r="AA25" i="10"/>
  <c r="AA34" i="10"/>
  <c r="H25" i="10"/>
  <c r="H29" i="10"/>
  <c r="H28" i="10"/>
  <c r="H31" i="10"/>
  <c r="H26" i="10"/>
  <c r="H34" i="10"/>
  <c r="H24" i="10"/>
  <c r="H33" i="10"/>
  <c r="H27" i="10"/>
  <c r="H32" i="10"/>
  <c r="H23" i="10"/>
  <c r="H30" i="10"/>
  <c r="R25" i="10"/>
  <c r="R33" i="10"/>
  <c r="R31" i="10"/>
  <c r="R26" i="10"/>
  <c r="R30" i="10"/>
  <c r="R27" i="10"/>
  <c r="R24" i="10"/>
  <c r="R34" i="10"/>
  <c r="R29" i="10"/>
  <c r="R28" i="10"/>
  <c r="R23" i="10"/>
  <c r="R32" i="10"/>
  <c r="Z34" i="10"/>
  <c r="Z26" i="10"/>
  <c r="Z32" i="10"/>
  <c r="Z33" i="10"/>
  <c r="Z30" i="10"/>
  <c r="Z29" i="10"/>
  <c r="Z24" i="10"/>
  <c r="Z27" i="10"/>
  <c r="Z25" i="10"/>
  <c r="Z28" i="10"/>
  <c r="Z23" i="10"/>
  <c r="Z31" i="10"/>
  <c r="D26" i="10"/>
  <c r="D29" i="10"/>
  <c r="D30" i="10"/>
  <c r="D34" i="10"/>
  <c r="D24" i="10"/>
  <c r="D32" i="10"/>
  <c r="D28" i="10"/>
  <c r="D27" i="10"/>
  <c r="D23" i="10"/>
  <c r="D33" i="10"/>
  <c r="D31" i="10"/>
  <c r="D25" i="10"/>
  <c r="M33" i="10"/>
  <c r="M27" i="10"/>
  <c r="M34" i="10"/>
  <c r="M24" i="10"/>
  <c r="M32" i="10"/>
  <c r="M31" i="10"/>
  <c r="M28" i="10"/>
  <c r="M23" i="10"/>
  <c r="M26" i="10"/>
  <c r="M30" i="10"/>
  <c r="M25" i="10"/>
  <c r="M29" i="10"/>
  <c r="AA31" i="16"/>
  <c r="AA30" i="16"/>
  <c r="AA26" i="16"/>
  <c r="AA23" i="16"/>
  <c r="AA34" i="16"/>
  <c r="AA29" i="16"/>
  <c r="AA25" i="16"/>
  <c r="AA33" i="16"/>
  <c r="AA28" i="16"/>
  <c r="AA27" i="16"/>
  <c r="AA32" i="16"/>
  <c r="AA24" i="16"/>
  <c r="G26" i="16"/>
  <c r="G30" i="16"/>
  <c r="G29" i="16"/>
  <c r="G33" i="16"/>
  <c r="G25" i="16"/>
  <c r="G27" i="16"/>
  <c r="G32" i="16"/>
  <c r="G24" i="16"/>
  <c r="G34" i="16"/>
  <c r="G23" i="16"/>
  <c r="G28" i="16"/>
  <c r="G31" i="16"/>
  <c r="AC23" i="16"/>
  <c r="AC31" i="16"/>
  <c r="AC29" i="16"/>
  <c r="AC25" i="16"/>
  <c r="AC26" i="16"/>
  <c r="AC32" i="16"/>
  <c r="AC28" i="16"/>
  <c r="AC27" i="16"/>
  <c r="AC33" i="16"/>
  <c r="AC34" i="16"/>
  <c r="AC30" i="16"/>
  <c r="AC24" i="16"/>
  <c r="K33" i="16"/>
  <c r="K34" i="16"/>
  <c r="K32" i="16"/>
  <c r="K23" i="16"/>
  <c r="K24" i="16"/>
  <c r="K31" i="16"/>
  <c r="K27" i="16"/>
  <c r="K30" i="16"/>
  <c r="K26" i="16"/>
  <c r="K29" i="16"/>
  <c r="K25" i="16"/>
  <c r="K28" i="16"/>
  <c r="S34" i="16"/>
  <c r="S26" i="16"/>
  <c r="S33" i="16"/>
  <c r="S24" i="16"/>
  <c r="S30" i="16"/>
  <c r="S32" i="16"/>
  <c r="S29" i="16"/>
  <c r="S27" i="16"/>
  <c r="S23" i="16"/>
  <c r="S28" i="16"/>
  <c r="S31" i="16"/>
  <c r="S25" i="16"/>
  <c r="Y23" i="16"/>
  <c r="Y31" i="16"/>
  <c r="Y29" i="16"/>
  <c r="Y32" i="16"/>
  <c r="Y24" i="16"/>
  <c r="Y34" i="16"/>
  <c r="Y25" i="16"/>
  <c r="Y33" i="16"/>
  <c r="Y27" i="16"/>
  <c r="Y30" i="16"/>
  <c r="Y28" i="16"/>
  <c r="Y26" i="16"/>
  <c r="O32" i="16"/>
  <c r="O34" i="16"/>
  <c r="O25" i="16"/>
  <c r="O24" i="16"/>
  <c r="O30" i="16"/>
  <c r="O23" i="16"/>
  <c r="O28" i="16"/>
  <c r="O31" i="16"/>
  <c r="O27" i="16"/>
  <c r="O29" i="16"/>
  <c r="O33" i="16"/>
  <c r="O26" i="16"/>
  <c r="E30" i="16"/>
  <c r="E25" i="16"/>
  <c r="E32" i="16"/>
  <c r="E27" i="16"/>
  <c r="E28" i="16"/>
  <c r="E33" i="16"/>
  <c r="E29" i="16"/>
  <c r="E26" i="16"/>
  <c r="E24" i="16"/>
  <c r="E34" i="16"/>
  <c r="E31" i="16"/>
  <c r="E23" i="16"/>
  <c r="F35" i="14"/>
  <c r="M35" i="14"/>
  <c r="F52" i="13"/>
  <c r="AA52" i="14"/>
  <c r="H30" i="12"/>
  <c r="H27" i="12"/>
  <c r="H25" i="12"/>
  <c r="H31" i="12"/>
  <c r="H33" i="12"/>
  <c r="H23" i="12"/>
  <c r="H32" i="12"/>
  <c r="H28" i="12"/>
  <c r="H26" i="12"/>
  <c r="H29" i="12"/>
  <c r="H24" i="12"/>
  <c r="H34" i="12"/>
  <c r="Q47" i="16"/>
  <c r="Q43" i="16"/>
  <c r="Q46" i="16"/>
  <c r="Q44" i="16"/>
  <c r="Q49" i="16"/>
  <c r="Q48" i="16"/>
  <c r="Q40" i="16"/>
  <c r="Q51" i="16"/>
  <c r="Q42" i="16"/>
  <c r="Q45" i="16"/>
  <c r="Q50" i="16"/>
  <c r="Q41" i="16"/>
  <c r="L45" i="16"/>
  <c r="L41" i="16"/>
  <c r="L48" i="16"/>
  <c r="L43" i="16"/>
  <c r="L49" i="16"/>
  <c r="L42" i="16"/>
  <c r="L46" i="16"/>
  <c r="L47" i="16"/>
  <c r="L51" i="16"/>
  <c r="L44" i="16"/>
  <c r="L50" i="16"/>
  <c r="L40" i="16"/>
  <c r="T31" i="11"/>
  <c r="T24" i="11"/>
  <c r="T30" i="11"/>
  <c r="T29" i="11"/>
  <c r="T32" i="11"/>
  <c r="T23" i="11"/>
  <c r="T26" i="11"/>
  <c r="T34" i="11"/>
  <c r="T25" i="11"/>
  <c r="T27" i="11"/>
  <c r="T28" i="11"/>
  <c r="T33" i="11"/>
  <c r="E33" i="11"/>
  <c r="E27" i="11"/>
  <c r="E29" i="11"/>
  <c r="E24" i="11"/>
  <c r="E31" i="11"/>
  <c r="E25" i="11"/>
  <c r="E32" i="11"/>
  <c r="E26" i="11"/>
  <c r="E28" i="11"/>
  <c r="E23" i="11"/>
  <c r="E34" i="11"/>
  <c r="E30" i="11"/>
  <c r="I45" i="11"/>
  <c r="I50" i="11"/>
  <c r="I40" i="11"/>
  <c r="I43" i="11"/>
  <c r="I42" i="11"/>
  <c r="I41" i="11"/>
  <c r="I46" i="11"/>
  <c r="I51" i="11"/>
  <c r="I47" i="11"/>
  <c r="I44" i="11"/>
  <c r="I49" i="11"/>
  <c r="I48" i="11"/>
  <c r="U48" i="11"/>
  <c r="U46" i="11"/>
  <c r="U51" i="11"/>
  <c r="U45" i="11"/>
  <c r="U49" i="11"/>
  <c r="U40" i="11"/>
  <c r="U42" i="11"/>
  <c r="U47" i="11"/>
  <c r="U44" i="11"/>
  <c r="U50" i="11"/>
  <c r="U43" i="11"/>
  <c r="U41" i="11"/>
  <c r="P43" i="10"/>
  <c r="P46" i="10"/>
  <c r="P47" i="10"/>
  <c r="P42" i="10"/>
  <c r="P50" i="10"/>
  <c r="P45" i="10"/>
  <c r="P48" i="10"/>
  <c r="P41" i="10"/>
  <c r="P44" i="10"/>
  <c r="P40" i="10"/>
  <c r="P51" i="10"/>
  <c r="P49" i="10"/>
  <c r="W26" i="10"/>
  <c r="W34" i="10"/>
  <c r="W31" i="10"/>
  <c r="W25" i="10"/>
  <c r="W33" i="10"/>
  <c r="W24" i="10"/>
  <c r="W28" i="10"/>
  <c r="W29" i="10"/>
  <c r="W27" i="10"/>
  <c r="W30" i="10"/>
  <c r="W32" i="10"/>
  <c r="W23" i="10"/>
  <c r="R23" i="16"/>
  <c r="R34" i="16"/>
  <c r="R27" i="16"/>
  <c r="R30" i="16"/>
  <c r="R25" i="16"/>
  <c r="R33" i="16"/>
  <c r="R29" i="16"/>
  <c r="R31" i="16"/>
  <c r="R24" i="16"/>
  <c r="R28" i="16"/>
  <c r="R32" i="16"/>
  <c r="R26" i="16"/>
  <c r="P35" i="9"/>
  <c r="L35" i="9"/>
  <c r="O52" i="13"/>
  <c r="K28" i="12"/>
  <c r="K26" i="12"/>
  <c r="K31" i="12"/>
  <c r="K30" i="12"/>
  <c r="K27" i="12"/>
  <c r="K23" i="12"/>
  <c r="K25" i="12"/>
  <c r="K29" i="12"/>
  <c r="K32" i="12"/>
  <c r="K34" i="12"/>
  <c r="K33" i="12"/>
  <c r="K24" i="12"/>
  <c r="AA24" i="12"/>
  <c r="AA31" i="12"/>
  <c r="AA27" i="12"/>
  <c r="AA25" i="12"/>
  <c r="AA29" i="12"/>
  <c r="AA23" i="12"/>
  <c r="AA30" i="12"/>
  <c r="AA28" i="12"/>
  <c r="AA26" i="12"/>
  <c r="AA32" i="12"/>
  <c r="AA34" i="12"/>
  <c r="AA33" i="12"/>
  <c r="AG47" i="16"/>
  <c r="AG45" i="16"/>
  <c r="AG50" i="16"/>
  <c r="AG48" i="16"/>
  <c r="AG49" i="16"/>
  <c r="AG46" i="16"/>
  <c r="AG44" i="16"/>
  <c r="AG40" i="16"/>
  <c r="AG42" i="16"/>
  <c r="AG43" i="16"/>
  <c r="AG51" i="16"/>
  <c r="AG41" i="16"/>
  <c r="S44" i="16"/>
  <c r="S40" i="16"/>
  <c r="S51" i="16"/>
  <c r="S42" i="16"/>
  <c r="S46" i="16"/>
  <c r="S50" i="16"/>
  <c r="S48" i="16"/>
  <c r="S43" i="16"/>
  <c r="S47" i="16"/>
  <c r="S49" i="16"/>
  <c r="S41" i="16"/>
  <c r="S45" i="16"/>
  <c r="Q33" i="11"/>
  <c r="Q24" i="11"/>
  <c r="Q29" i="11"/>
  <c r="Q23" i="11"/>
  <c r="Q27" i="11"/>
  <c r="Q34" i="11"/>
  <c r="Q28" i="11"/>
  <c r="Q30" i="11"/>
  <c r="Q31" i="11"/>
  <c r="Q25" i="11"/>
  <c r="Q32" i="11"/>
  <c r="Q26" i="11"/>
  <c r="P23" i="11"/>
  <c r="P26" i="11"/>
  <c r="P33" i="11"/>
  <c r="P27" i="11"/>
  <c r="P24" i="11"/>
  <c r="P34" i="11"/>
  <c r="P30" i="11"/>
  <c r="P29" i="11"/>
  <c r="P32" i="11"/>
  <c r="P28" i="11"/>
  <c r="P31" i="11"/>
  <c r="P25" i="11"/>
  <c r="W51" i="11"/>
  <c r="W45" i="11"/>
  <c r="W42" i="11"/>
  <c r="W41" i="11"/>
  <c r="W47" i="11"/>
  <c r="W43" i="11"/>
  <c r="W49" i="11"/>
  <c r="W46" i="11"/>
  <c r="W40" i="11"/>
  <c r="W50" i="11"/>
  <c r="W44" i="11"/>
  <c r="W48" i="11"/>
  <c r="U35" i="14"/>
  <c r="I35" i="14"/>
  <c r="D52" i="14"/>
  <c r="Y52" i="14"/>
  <c r="AB47" i="10"/>
  <c r="AB44" i="10"/>
  <c r="AB42" i="10"/>
  <c r="AB45" i="10"/>
  <c r="AB48" i="10"/>
  <c r="AB50" i="10"/>
  <c r="AB49" i="10"/>
  <c r="AB46" i="10"/>
  <c r="AB51" i="10"/>
  <c r="AB43" i="10"/>
  <c r="AB41" i="10"/>
  <c r="AB40" i="10"/>
  <c r="F49" i="10"/>
  <c r="F42" i="10"/>
  <c r="F40" i="10"/>
  <c r="F41" i="10"/>
  <c r="F46" i="10"/>
  <c r="F50" i="10"/>
  <c r="F51" i="10"/>
  <c r="F48" i="10"/>
  <c r="F47" i="10"/>
  <c r="F45" i="10"/>
  <c r="F43" i="10"/>
  <c r="F44" i="10"/>
  <c r="Y24" i="15"/>
  <c r="Y28" i="15"/>
  <c r="Y30" i="15"/>
  <c r="Y25" i="15"/>
  <c r="Y32" i="15"/>
  <c r="Y34" i="15"/>
  <c r="Y29" i="15"/>
  <c r="Y27" i="15"/>
  <c r="Y26" i="15"/>
  <c r="Y33" i="15"/>
  <c r="Y23" i="15"/>
  <c r="Y31" i="15"/>
  <c r="J32" i="15"/>
  <c r="J23" i="15"/>
  <c r="J34" i="15"/>
  <c r="J26" i="15"/>
  <c r="J29" i="15"/>
  <c r="J25" i="15"/>
  <c r="J27" i="15"/>
  <c r="J24" i="15"/>
  <c r="J33" i="15"/>
  <c r="J28" i="15"/>
  <c r="J30" i="15"/>
  <c r="J31" i="15"/>
  <c r="I30" i="15"/>
  <c r="I25" i="15"/>
  <c r="I27" i="15"/>
  <c r="I24" i="15"/>
  <c r="I33" i="15"/>
  <c r="I29" i="15"/>
  <c r="I26" i="15"/>
  <c r="I31" i="15"/>
  <c r="I32" i="15"/>
  <c r="I34" i="15"/>
  <c r="I28" i="15"/>
  <c r="I23" i="15"/>
  <c r="G23" i="15"/>
  <c r="G29" i="15"/>
  <c r="G34" i="15"/>
  <c r="G26" i="15"/>
  <c r="G24" i="15"/>
  <c r="G31" i="15"/>
  <c r="G25" i="15"/>
  <c r="G27" i="15"/>
  <c r="G30" i="15"/>
  <c r="G33" i="15"/>
  <c r="G28" i="15"/>
  <c r="G32" i="15"/>
  <c r="K44" i="15"/>
  <c r="K45" i="15"/>
  <c r="K47" i="15"/>
  <c r="K40" i="15"/>
  <c r="K48" i="15"/>
  <c r="K43" i="15"/>
  <c r="K50" i="15"/>
  <c r="K42" i="15"/>
  <c r="K51" i="15"/>
  <c r="K46" i="15"/>
  <c r="K49" i="15"/>
  <c r="K41" i="15"/>
  <c r="AG45" i="15"/>
  <c r="AG47" i="15"/>
  <c r="AG50" i="15"/>
  <c r="AG48" i="15"/>
  <c r="AG41" i="15"/>
  <c r="AG44" i="15"/>
  <c r="AG49" i="15"/>
  <c r="AG51" i="15"/>
  <c r="AG42" i="15"/>
  <c r="AG40" i="15"/>
  <c r="AG46" i="15"/>
  <c r="AG43" i="15"/>
  <c r="AB35" i="9"/>
  <c r="P52" i="14"/>
  <c r="K35" i="9"/>
  <c r="AA35" i="14"/>
  <c r="Z35" i="14"/>
  <c r="T35" i="9"/>
  <c r="O35" i="9"/>
  <c r="Y35" i="9"/>
  <c r="X35" i="13"/>
  <c r="AC52" i="13"/>
  <c r="E52" i="13"/>
  <c r="L52" i="9"/>
  <c r="X25" i="12"/>
  <c r="X31" i="12"/>
  <c r="X34" i="12"/>
  <c r="X26" i="12"/>
  <c r="X28" i="12"/>
  <c r="X27" i="12"/>
  <c r="X30" i="12"/>
  <c r="X29" i="12"/>
  <c r="X32" i="12"/>
  <c r="X33" i="12"/>
  <c r="X24" i="12"/>
  <c r="X23" i="12"/>
  <c r="M25" i="12"/>
  <c r="M27" i="12"/>
  <c r="M28" i="12"/>
  <c r="M23" i="12"/>
  <c r="M26" i="12"/>
  <c r="M31" i="12"/>
  <c r="M33" i="12"/>
  <c r="M32" i="12"/>
  <c r="M30" i="12"/>
  <c r="M24" i="12"/>
  <c r="M29" i="12"/>
  <c r="M34" i="12"/>
  <c r="Y34" i="12"/>
  <c r="Y26" i="12"/>
  <c r="Y29" i="12"/>
  <c r="Y23" i="12"/>
  <c r="Y27" i="12"/>
  <c r="Y28" i="12"/>
  <c r="Y32" i="12"/>
  <c r="Y31" i="12"/>
  <c r="Y24" i="12"/>
  <c r="Y25" i="12"/>
  <c r="Y30" i="12"/>
  <c r="Y33" i="12"/>
  <c r="Z28" i="12"/>
  <c r="Z26" i="12"/>
  <c r="Z25" i="12"/>
  <c r="Z23" i="12"/>
  <c r="Z33" i="12"/>
  <c r="Z32" i="12"/>
  <c r="Z30" i="12"/>
  <c r="Z24" i="12"/>
  <c r="Z31" i="12"/>
  <c r="Z34" i="12"/>
  <c r="Z27" i="12"/>
  <c r="Z29" i="12"/>
  <c r="E33" i="12"/>
  <c r="E30" i="12"/>
  <c r="E27" i="12"/>
  <c r="E29" i="12"/>
  <c r="E26" i="12"/>
  <c r="E23" i="12"/>
  <c r="E24" i="12"/>
  <c r="E31" i="12"/>
  <c r="E25" i="12"/>
  <c r="E34" i="12"/>
  <c r="E28" i="12"/>
  <c r="E32" i="12"/>
  <c r="J29" i="12"/>
  <c r="J25" i="12"/>
  <c r="J23" i="12"/>
  <c r="J31" i="12"/>
  <c r="J30" i="12"/>
  <c r="J27" i="12"/>
  <c r="J34" i="12"/>
  <c r="J32" i="12"/>
  <c r="J33" i="12"/>
  <c r="J26" i="12"/>
  <c r="J28" i="12"/>
  <c r="J24" i="12"/>
  <c r="AB27" i="12"/>
  <c r="AB34" i="12"/>
  <c r="AB25" i="12"/>
  <c r="AB33" i="12"/>
  <c r="AB29" i="12"/>
  <c r="AB26" i="12"/>
  <c r="AB30" i="12"/>
  <c r="AB24" i="12"/>
  <c r="AB23" i="12"/>
  <c r="AB31" i="12"/>
  <c r="AB32" i="12"/>
  <c r="AB28" i="12"/>
  <c r="O27" i="12"/>
  <c r="O23" i="12"/>
  <c r="O30" i="12"/>
  <c r="O28" i="12"/>
  <c r="O24" i="12"/>
  <c r="O32" i="12"/>
  <c r="O25" i="12"/>
  <c r="O26" i="12"/>
  <c r="O33" i="12"/>
  <c r="O29" i="12"/>
  <c r="O31" i="12"/>
  <c r="O34" i="12"/>
  <c r="AG51" i="12"/>
  <c r="AG44" i="12"/>
  <c r="AG40" i="12"/>
  <c r="AG43" i="12"/>
  <c r="AG48" i="12"/>
  <c r="AG46" i="12"/>
  <c r="AG50" i="12"/>
  <c r="AG47" i="12"/>
  <c r="AG45" i="12"/>
  <c r="AG42" i="12"/>
  <c r="AG41" i="12"/>
  <c r="AG49" i="12"/>
  <c r="U52" i="14"/>
  <c r="N52" i="14"/>
  <c r="AF52" i="14"/>
  <c r="K52" i="14"/>
  <c r="AE49" i="16"/>
  <c r="AE50" i="16"/>
  <c r="AE45" i="16"/>
  <c r="AE47" i="16"/>
  <c r="AE41" i="16"/>
  <c r="AE43" i="16"/>
  <c r="AE51" i="16"/>
  <c r="AE48" i="16"/>
  <c r="AE46" i="16"/>
  <c r="AE42" i="16"/>
  <c r="AE44" i="16"/>
  <c r="AE40" i="16"/>
  <c r="U47" i="16"/>
  <c r="U42" i="16"/>
  <c r="U44" i="16"/>
  <c r="U40" i="16"/>
  <c r="U46" i="16"/>
  <c r="U43" i="16"/>
  <c r="U50" i="16"/>
  <c r="U48" i="16"/>
  <c r="U41" i="16"/>
  <c r="U49" i="16"/>
  <c r="U45" i="16"/>
  <c r="U51" i="16"/>
  <c r="P40" i="16"/>
  <c r="P49" i="16"/>
  <c r="P44" i="16"/>
  <c r="P46" i="16"/>
  <c r="P43" i="16"/>
  <c r="P47" i="16"/>
  <c r="P41" i="16"/>
  <c r="P42" i="16"/>
  <c r="P48" i="16"/>
  <c r="P51" i="16"/>
  <c r="P50" i="16"/>
  <c r="P45" i="16"/>
  <c r="H51" i="16"/>
  <c r="H46" i="16"/>
  <c r="H42" i="16"/>
  <c r="H50" i="16"/>
  <c r="H47" i="16"/>
  <c r="H40" i="16"/>
  <c r="H44" i="16"/>
  <c r="H43" i="16"/>
  <c r="H49" i="16"/>
  <c r="H48" i="16"/>
  <c r="H45" i="16"/>
  <c r="H41" i="16"/>
  <c r="J47" i="16"/>
  <c r="J50" i="16"/>
  <c r="J41" i="16"/>
  <c r="J42" i="16"/>
  <c r="J44" i="16"/>
  <c r="J40" i="16"/>
  <c r="J46" i="16"/>
  <c r="J51" i="16"/>
  <c r="J43" i="16"/>
  <c r="J48" i="16"/>
  <c r="J45" i="16"/>
  <c r="J49" i="16"/>
  <c r="AA40" i="16"/>
  <c r="AA51" i="16"/>
  <c r="AA49" i="16"/>
  <c r="AA46" i="16"/>
  <c r="AA50" i="16"/>
  <c r="AA42" i="16"/>
  <c r="AA47" i="16"/>
  <c r="AA48" i="16"/>
  <c r="AA45" i="16"/>
  <c r="AA41" i="16"/>
  <c r="AA44" i="16"/>
  <c r="AA43" i="16"/>
  <c r="AC40" i="16"/>
  <c r="AC51" i="16"/>
  <c r="AC49" i="16"/>
  <c r="AC45" i="16"/>
  <c r="AC47" i="16"/>
  <c r="AC50" i="16"/>
  <c r="AC43" i="16"/>
  <c r="AC41" i="16"/>
  <c r="AC44" i="16"/>
  <c r="AC48" i="16"/>
  <c r="AC46" i="16"/>
  <c r="AC42" i="16"/>
  <c r="D31" i="11"/>
  <c r="D23" i="11"/>
  <c r="D29" i="11"/>
  <c r="D26" i="11"/>
  <c r="D27" i="11"/>
  <c r="D24" i="11"/>
  <c r="D28" i="11"/>
  <c r="D34" i="11"/>
  <c r="D25" i="11"/>
  <c r="D32" i="11"/>
  <c r="D33" i="11"/>
  <c r="D30" i="11"/>
  <c r="Y32" i="11"/>
  <c r="Y30" i="11"/>
  <c r="Y29" i="11"/>
  <c r="Y27" i="11"/>
  <c r="Y34" i="11"/>
  <c r="Y25" i="11"/>
  <c r="Y28" i="11"/>
  <c r="Y23" i="11"/>
  <c r="Y33" i="11"/>
  <c r="Y31" i="11"/>
  <c r="Y26" i="11"/>
  <c r="Y24" i="11"/>
  <c r="H26" i="11"/>
  <c r="H24" i="11"/>
  <c r="H29" i="11"/>
  <c r="H23" i="11"/>
  <c r="H30" i="11"/>
  <c r="H28" i="11"/>
  <c r="H34" i="11"/>
  <c r="H25" i="11"/>
  <c r="H27" i="11"/>
  <c r="H31" i="11"/>
  <c r="H32" i="11"/>
  <c r="H33" i="11"/>
  <c r="J29" i="11"/>
  <c r="J33" i="11"/>
  <c r="J25" i="11"/>
  <c r="J28" i="11"/>
  <c r="J26" i="11"/>
  <c r="J32" i="11"/>
  <c r="J24" i="11"/>
  <c r="J34" i="11"/>
  <c r="J23" i="11"/>
  <c r="J31" i="11"/>
  <c r="J27" i="11"/>
  <c r="J30" i="11"/>
  <c r="G28" i="11"/>
  <c r="G32" i="11"/>
  <c r="G31" i="11"/>
  <c r="G30" i="11"/>
  <c r="G25" i="11"/>
  <c r="G26" i="11"/>
  <c r="G23" i="11"/>
  <c r="G33" i="11"/>
  <c r="G34" i="11"/>
  <c r="G27" i="11"/>
  <c r="G29" i="11"/>
  <c r="G24" i="11"/>
  <c r="Z40" i="11"/>
  <c r="Z46" i="11"/>
  <c r="Z45" i="11"/>
  <c r="Z51" i="11"/>
  <c r="Z42" i="11"/>
  <c r="Z47" i="11"/>
  <c r="Z49" i="11"/>
  <c r="Z48" i="11"/>
  <c r="Z50" i="11"/>
  <c r="Z41" i="11"/>
  <c r="Z44" i="11"/>
  <c r="Z43" i="11"/>
  <c r="P43" i="11"/>
  <c r="P47" i="11"/>
  <c r="P46" i="11"/>
  <c r="P41" i="11"/>
  <c r="P44" i="11"/>
  <c r="P51" i="11"/>
  <c r="P49" i="11"/>
  <c r="P40" i="11"/>
  <c r="P42" i="11"/>
  <c r="P45" i="11"/>
  <c r="P48" i="11"/>
  <c r="P50" i="11"/>
  <c r="H43" i="11"/>
  <c r="H50" i="11"/>
  <c r="H46" i="11"/>
  <c r="H51" i="11"/>
  <c r="H44" i="11"/>
  <c r="H49" i="11"/>
  <c r="H47" i="11"/>
  <c r="H45" i="11"/>
  <c r="H41" i="11"/>
  <c r="H40" i="11"/>
  <c r="H42" i="11"/>
  <c r="H48" i="11"/>
  <c r="N42" i="11"/>
  <c r="N44" i="11"/>
  <c r="N50" i="11"/>
  <c r="N45" i="11"/>
  <c r="N40" i="11"/>
  <c r="N48" i="11"/>
  <c r="N51" i="11"/>
  <c r="N43" i="11"/>
  <c r="N46" i="11"/>
  <c r="N49" i="11"/>
  <c r="N41" i="11"/>
  <c r="N47" i="11"/>
  <c r="Y50" i="11"/>
  <c r="Y47" i="11"/>
  <c r="Y44" i="11"/>
  <c r="Y41" i="11"/>
  <c r="Y48" i="11"/>
  <c r="Y40" i="11"/>
  <c r="Y51" i="11"/>
  <c r="Y45" i="11"/>
  <c r="Y42" i="11"/>
  <c r="Y49" i="11"/>
  <c r="Y46" i="11"/>
  <c r="Y43" i="11"/>
  <c r="K50" i="11"/>
  <c r="K43" i="11"/>
  <c r="K48" i="11"/>
  <c r="K47" i="11"/>
  <c r="K42" i="11"/>
  <c r="K41" i="11"/>
  <c r="K45" i="11"/>
  <c r="K40" i="11"/>
  <c r="K51" i="11"/>
  <c r="K49" i="11"/>
  <c r="K46" i="11"/>
  <c r="K44" i="11"/>
  <c r="S35" i="14"/>
  <c r="AC35" i="13"/>
  <c r="V52" i="9"/>
  <c r="R52" i="9"/>
  <c r="AD52" i="14"/>
  <c r="M35" i="9"/>
  <c r="Y35" i="14"/>
  <c r="Y52" i="13"/>
  <c r="AB52" i="9"/>
  <c r="L52" i="14"/>
  <c r="E52" i="14"/>
  <c r="E44" i="10"/>
  <c r="E40" i="10"/>
  <c r="E45" i="10"/>
  <c r="E43" i="10"/>
  <c r="E49" i="10"/>
  <c r="E50" i="10"/>
  <c r="E51" i="10"/>
  <c r="E47" i="10"/>
  <c r="E42" i="10"/>
  <c r="E46" i="10"/>
  <c r="E41" i="10"/>
  <c r="E48" i="10"/>
  <c r="W41" i="10"/>
  <c r="W42" i="10"/>
  <c r="W50" i="10"/>
  <c r="W49" i="10"/>
  <c r="W48" i="10"/>
  <c r="W46" i="10"/>
  <c r="W44" i="10"/>
  <c r="W51" i="10"/>
  <c r="W47" i="10"/>
  <c r="W40" i="10"/>
  <c r="W43" i="10"/>
  <c r="W45" i="10"/>
  <c r="R51" i="10"/>
  <c r="R43" i="10"/>
  <c r="R44" i="10"/>
  <c r="R45" i="10"/>
  <c r="R48" i="10"/>
  <c r="R42" i="10"/>
  <c r="R41" i="10"/>
  <c r="R50" i="10"/>
  <c r="R40" i="10"/>
  <c r="R46" i="10"/>
  <c r="R47" i="10"/>
  <c r="R49" i="10"/>
  <c r="I42" i="10"/>
  <c r="I48" i="10"/>
  <c r="I49" i="10"/>
  <c r="I47" i="10"/>
  <c r="I46" i="10"/>
  <c r="I45" i="10"/>
  <c r="I41" i="10"/>
  <c r="I40" i="10"/>
  <c r="I43" i="10"/>
  <c r="I51" i="10"/>
  <c r="I50" i="10"/>
  <c r="I44" i="10"/>
  <c r="O40" i="10"/>
  <c r="O51" i="10"/>
  <c r="O49" i="10"/>
  <c r="O47" i="10"/>
  <c r="O41" i="10"/>
  <c r="O48" i="10"/>
  <c r="O46" i="10"/>
  <c r="O42" i="10"/>
  <c r="O44" i="10"/>
  <c r="O50" i="10"/>
  <c r="O45" i="10"/>
  <c r="O43" i="10"/>
  <c r="J41" i="10"/>
  <c r="J46" i="10"/>
  <c r="J50" i="10"/>
  <c r="J42" i="10"/>
  <c r="J40" i="10"/>
  <c r="J44" i="10"/>
  <c r="J51" i="10"/>
  <c r="J48" i="10"/>
  <c r="J45" i="10"/>
  <c r="J43" i="10"/>
  <c r="J47" i="10"/>
  <c r="J49" i="10"/>
  <c r="X29" i="15"/>
  <c r="X30" i="15"/>
  <c r="X27" i="15"/>
  <c r="X31" i="15"/>
  <c r="X33" i="15"/>
  <c r="X24" i="15"/>
  <c r="X26" i="15"/>
  <c r="X34" i="15"/>
  <c r="X32" i="15"/>
  <c r="X23" i="15"/>
  <c r="X28" i="15"/>
  <c r="X25" i="15"/>
  <c r="S31" i="15"/>
  <c r="S34" i="15"/>
  <c r="S25" i="15"/>
  <c r="S32" i="15"/>
  <c r="S27" i="15"/>
  <c r="S23" i="15"/>
  <c r="S29" i="15"/>
  <c r="S30" i="15"/>
  <c r="S26" i="15"/>
  <c r="S33" i="15"/>
  <c r="S24" i="15"/>
  <c r="S28" i="15"/>
  <c r="L23" i="15"/>
  <c r="L30" i="15"/>
  <c r="L27" i="15"/>
  <c r="L34" i="15"/>
  <c r="L29" i="15"/>
  <c r="L33" i="15"/>
  <c r="L24" i="15"/>
  <c r="L28" i="15"/>
  <c r="L32" i="15"/>
  <c r="L26" i="15"/>
  <c r="L25" i="15"/>
  <c r="L31" i="15"/>
  <c r="AC24" i="15"/>
  <c r="AC27" i="15"/>
  <c r="AC33" i="15"/>
  <c r="AC29" i="15"/>
  <c r="AC30" i="15"/>
  <c r="AC25" i="15"/>
  <c r="AC26" i="15"/>
  <c r="AC31" i="15"/>
  <c r="AC23" i="15"/>
  <c r="AC32" i="15"/>
  <c r="AC34" i="15"/>
  <c r="AC28" i="15"/>
  <c r="M31" i="15"/>
  <c r="M27" i="15"/>
  <c r="M32" i="15"/>
  <c r="M24" i="15"/>
  <c r="M34" i="15"/>
  <c r="M33" i="15"/>
  <c r="M25" i="15"/>
  <c r="M23" i="15"/>
  <c r="M30" i="15"/>
  <c r="M26" i="15"/>
  <c r="M29" i="15"/>
  <c r="M28" i="15"/>
  <c r="AF32" i="15"/>
  <c r="AF30" i="15"/>
  <c r="AF25" i="15"/>
  <c r="AF27" i="15"/>
  <c r="AF26" i="15"/>
  <c r="AF24" i="15"/>
  <c r="AF34" i="15"/>
  <c r="AF23" i="15"/>
  <c r="AF29" i="15"/>
  <c r="AF31" i="15"/>
  <c r="AF28" i="15"/>
  <c r="AF33" i="15"/>
  <c r="R30" i="15"/>
  <c r="R27" i="15"/>
  <c r="R34" i="15"/>
  <c r="R28" i="15"/>
  <c r="R33" i="15"/>
  <c r="R31" i="15"/>
  <c r="R24" i="15"/>
  <c r="R29" i="15"/>
  <c r="R23" i="15"/>
  <c r="R32" i="15"/>
  <c r="R25" i="15"/>
  <c r="R26" i="15"/>
  <c r="N41" i="15"/>
  <c r="N51" i="15"/>
  <c r="N42" i="15"/>
  <c r="N49" i="15"/>
  <c r="N48" i="15"/>
  <c r="N40" i="15"/>
  <c r="N45" i="15"/>
  <c r="N47" i="15"/>
  <c r="N43" i="15"/>
  <c r="N50" i="15"/>
  <c r="N46" i="15"/>
  <c r="N44" i="15"/>
  <c r="J41" i="15"/>
  <c r="J43" i="15"/>
  <c r="J44" i="15"/>
  <c r="J46" i="15"/>
  <c r="J42" i="15"/>
  <c r="J48" i="15"/>
  <c r="J45" i="15"/>
  <c r="J40" i="15"/>
  <c r="J49" i="15"/>
  <c r="J47" i="15"/>
  <c r="J50" i="15"/>
  <c r="J51" i="15"/>
  <c r="Y40" i="15"/>
  <c r="Y47" i="15"/>
  <c r="Y44" i="15"/>
  <c r="Y46" i="15"/>
  <c r="Y51" i="15"/>
  <c r="Y43" i="15"/>
  <c r="Y48" i="15"/>
  <c r="Y45" i="15"/>
  <c r="Y49" i="15"/>
  <c r="Y42" i="15"/>
  <c r="Y50" i="15"/>
  <c r="Y41" i="15"/>
  <c r="AF44" i="15"/>
  <c r="AF40" i="15"/>
  <c r="AF45" i="15"/>
  <c r="AF47" i="15"/>
  <c r="AF43" i="15"/>
  <c r="AF48" i="15"/>
  <c r="AF51" i="15"/>
  <c r="AF42" i="15"/>
  <c r="AF46" i="15"/>
  <c r="AF50" i="15"/>
  <c r="AF49" i="15"/>
  <c r="AF41" i="15"/>
  <c r="F44" i="15"/>
  <c r="F49" i="15"/>
  <c r="F50" i="15"/>
  <c r="F42" i="15"/>
  <c r="F51" i="15"/>
  <c r="F40" i="15"/>
  <c r="F41" i="15"/>
  <c r="F43" i="15"/>
  <c r="F45" i="15"/>
  <c r="F48" i="15"/>
  <c r="F47" i="15"/>
  <c r="F46" i="15"/>
  <c r="I40" i="15"/>
  <c r="I47" i="15"/>
  <c r="I51" i="15"/>
  <c r="I46" i="15"/>
  <c r="I43" i="15"/>
  <c r="I44" i="15"/>
  <c r="I48" i="15"/>
  <c r="I49" i="15"/>
  <c r="I50" i="15"/>
  <c r="I41" i="15"/>
  <c r="I42" i="15"/>
  <c r="I45" i="15"/>
  <c r="D41" i="15"/>
  <c r="D48" i="15"/>
  <c r="D43" i="15"/>
  <c r="D50" i="15"/>
  <c r="D45" i="15"/>
  <c r="D42" i="15"/>
  <c r="D44" i="15"/>
  <c r="D46" i="15"/>
  <c r="D40" i="15"/>
  <c r="D49" i="15"/>
  <c r="D47" i="15"/>
  <c r="D51" i="15"/>
  <c r="U51" i="15"/>
  <c r="U50" i="15"/>
  <c r="U40" i="15"/>
  <c r="U47" i="15"/>
  <c r="U41" i="15"/>
  <c r="U49" i="15"/>
  <c r="U44" i="15"/>
  <c r="U43" i="15"/>
  <c r="U48" i="15"/>
  <c r="U42" i="15"/>
  <c r="U45" i="15"/>
  <c r="U46" i="15"/>
  <c r="W35" i="14"/>
  <c r="AE52" i="14"/>
  <c r="F35" i="9"/>
  <c r="X35" i="14"/>
  <c r="T35" i="14"/>
  <c r="AF35" i="14"/>
  <c r="I35" i="13"/>
  <c r="G52" i="13"/>
  <c r="I52" i="13"/>
  <c r="I52" i="9"/>
  <c r="AA43" i="12"/>
  <c r="AA44" i="12"/>
  <c r="AA51" i="12"/>
  <c r="AA40" i="12"/>
  <c r="AA50" i="12"/>
  <c r="AA41" i="12"/>
  <c r="AA47" i="12"/>
  <c r="AA49" i="12"/>
  <c r="AA45" i="12"/>
  <c r="AA42" i="12"/>
  <c r="AA48" i="12"/>
  <c r="AA46" i="12"/>
  <c r="X48" i="12"/>
  <c r="X40" i="12"/>
  <c r="X44" i="12"/>
  <c r="X42" i="12"/>
  <c r="X45" i="12"/>
  <c r="X51" i="12"/>
  <c r="X43" i="12"/>
  <c r="X41" i="12"/>
  <c r="X50" i="12"/>
  <c r="X49" i="12"/>
  <c r="X46" i="12"/>
  <c r="X47" i="12"/>
  <c r="H43" i="12"/>
  <c r="H49" i="12"/>
  <c r="H42" i="12"/>
  <c r="H51" i="12"/>
  <c r="H45" i="12"/>
  <c r="H50" i="12"/>
  <c r="H47" i="12"/>
  <c r="H48" i="12"/>
  <c r="H46" i="12"/>
  <c r="H44" i="12"/>
  <c r="H41" i="12"/>
  <c r="H40" i="12"/>
  <c r="I41" i="12"/>
  <c r="I42" i="12"/>
  <c r="I48" i="12"/>
  <c r="I44" i="12"/>
  <c r="I50" i="12"/>
  <c r="I45" i="12"/>
  <c r="I49" i="12"/>
  <c r="I46" i="12"/>
  <c r="I40" i="12"/>
  <c r="I51" i="12"/>
  <c r="I47" i="12"/>
  <c r="I43" i="12"/>
  <c r="Z47" i="12"/>
  <c r="Z43" i="12"/>
  <c r="Z42" i="12"/>
  <c r="Z40" i="12"/>
  <c r="Z46" i="12"/>
  <c r="Z41" i="12"/>
  <c r="Z51" i="12"/>
  <c r="Z49" i="12"/>
  <c r="Z48" i="12"/>
  <c r="Z44" i="12"/>
  <c r="Z50" i="12"/>
  <c r="Z45" i="12"/>
  <c r="W46" i="12"/>
  <c r="W48" i="12"/>
  <c r="W44" i="12"/>
  <c r="W41" i="12"/>
  <c r="W50" i="12"/>
  <c r="W40" i="12"/>
  <c r="W47" i="12"/>
  <c r="W43" i="12"/>
  <c r="W45" i="12"/>
  <c r="W51" i="12"/>
  <c r="W42" i="12"/>
  <c r="W49" i="12"/>
  <c r="Q42" i="12"/>
  <c r="Q44" i="12"/>
  <c r="Q48" i="12"/>
  <c r="Q40" i="12"/>
  <c r="Q51" i="12"/>
  <c r="Q50" i="12"/>
  <c r="Q49" i="12"/>
  <c r="Q41" i="12"/>
  <c r="Q45" i="12"/>
  <c r="Q46" i="12"/>
  <c r="Q43" i="12"/>
  <c r="Q47" i="12"/>
  <c r="Z52" i="14"/>
  <c r="I52" i="14"/>
  <c r="S52" i="14"/>
  <c r="C35" i="10"/>
  <c r="X30" i="10"/>
  <c r="X24" i="10"/>
  <c r="X32" i="10"/>
  <c r="X29" i="10"/>
  <c r="X25" i="10"/>
  <c r="X26" i="10"/>
  <c r="X33" i="10"/>
  <c r="X31" i="10"/>
  <c r="X34" i="10"/>
  <c r="X23" i="10"/>
  <c r="X27" i="10"/>
  <c r="X28" i="10"/>
  <c r="S27" i="10"/>
  <c r="S24" i="10"/>
  <c r="S31" i="10"/>
  <c r="S29" i="10"/>
  <c r="S28" i="10"/>
  <c r="S25" i="10"/>
  <c r="S33" i="10"/>
  <c r="S30" i="10"/>
  <c r="S32" i="10"/>
  <c r="S34" i="10"/>
  <c r="S23" i="10"/>
  <c r="S26" i="10"/>
  <c r="L29" i="10"/>
  <c r="L23" i="10"/>
  <c r="L31" i="10"/>
  <c r="L25" i="10"/>
  <c r="L28" i="10"/>
  <c r="L26" i="10"/>
  <c r="L34" i="10"/>
  <c r="L24" i="10"/>
  <c r="L30" i="10"/>
  <c r="L33" i="10"/>
  <c r="L32" i="10"/>
  <c r="L27" i="10"/>
  <c r="K33" i="10"/>
  <c r="K25" i="10"/>
  <c r="K23" i="10"/>
  <c r="K31" i="10"/>
  <c r="K27" i="10"/>
  <c r="K30" i="10"/>
  <c r="K34" i="10"/>
  <c r="K24" i="10"/>
  <c r="K28" i="10"/>
  <c r="K32" i="10"/>
  <c r="K29" i="10"/>
  <c r="K26" i="10"/>
  <c r="N33" i="10"/>
  <c r="N25" i="10"/>
  <c r="N34" i="10"/>
  <c r="N24" i="10"/>
  <c r="N27" i="10"/>
  <c r="N30" i="10"/>
  <c r="N29" i="10"/>
  <c r="N23" i="10"/>
  <c r="N32" i="10"/>
  <c r="N26" i="10"/>
  <c r="N28" i="10"/>
  <c r="N31" i="10"/>
  <c r="G30" i="10"/>
  <c r="G33" i="10"/>
  <c r="G24" i="10"/>
  <c r="G28" i="10"/>
  <c r="G34" i="10"/>
  <c r="G27" i="10"/>
  <c r="G26" i="10"/>
  <c r="G32" i="10"/>
  <c r="G25" i="10"/>
  <c r="G31" i="10"/>
  <c r="G23" i="10"/>
  <c r="G29" i="10"/>
  <c r="F23" i="16"/>
  <c r="F33" i="16"/>
  <c r="F26" i="16"/>
  <c r="F32" i="16"/>
  <c r="F27" i="16"/>
  <c r="F34" i="16"/>
  <c r="F31" i="16"/>
  <c r="F25" i="16"/>
  <c r="F24" i="16"/>
  <c r="F30" i="16"/>
  <c r="F29" i="16"/>
  <c r="F28" i="16"/>
  <c r="D30" i="16"/>
  <c r="D29" i="16"/>
  <c r="D31" i="16"/>
  <c r="D33" i="16"/>
  <c r="D24" i="16"/>
  <c r="D28" i="16"/>
  <c r="D32" i="16"/>
  <c r="D25" i="16"/>
  <c r="D26" i="16"/>
  <c r="D23" i="16"/>
  <c r="D34" i="16"/>
  <c r="D27" i="16"/>
  <c r="M23" i="16"/>
  <c r="M26" i="16"/>
  <c r="M32" i="16"/>
  <c r="M27" i="16"/>
  <c r="M33" i="16"/>
  <c r="M31" i="16"/>
  <c r="M28" i="16"/>
  <c r="M24" i="16"/>
  <c r="M29" i="16"/>
  <c r="M25" i="16"/>
  <c r="M34" i="16"/>
  <c r="M30" i="16"/>
  <c r="V23" i="16"/>
  <c r="V30" i="16"/>
  <c r="V31" i="16"/>
  <c r="V32" i="16"/>
  <c r="V34" i="16"/>
  <c r="V28" i="16"/>
  <c r="V24" i="16"/>
  <c r="V26" i="16"/>
  <c r="V27" i="16"/>
  <c r="V29" i="16"/>
  <c r="V33" i="16"/>
  <c r="V25" i="16"/>
  <c r="AD30" i="16"/>
  <c r="AD31" i="16"/>
  <c r="AD33" i="16"/>
  <c r="AD24" i="16"/>
  <c r="AD27" i="16"/>
  <c r="AD32" i="16"/>
  <c r="AD29" i="16"/>
  <c r="AD23" i="16"/>
  <c r="AD25" i="16"/>
  <c r="AD34" i="16"/>
  <c r="AD28" i="16"/>
  <c r="AD26" i="16"/>
  <c r="I31" i="16"/>
  <c r="I33" i="16"/>
  <c r="I32" i="16"/>
  <c r="I23" i="16"/>
  <c r="I34" i="16"/>
  <c r="I26" i="16"/>
  <c r="I29" i="16"/>
  <c r="I24" i="16"/>
  <c r="I30" i="16"/>
  <c r="I25" i="16"/>
  <c r="I28" i="16"/>
  <c r="I27" i="16"/>
  <c r="Z34" i="16"/>
  <c r="Z31" i="16"/>
  <c r="Z29" i="16"/>
  <c r="Z26" i="16"/>
  <c r="Z30" i="16"/>
  <c r="Z25" i="16"/>
  <c r="Z32" i="16"/>
  <c r="Z24" i="16"/>
  <c r="Z28" i="16"/>
  <c r="Z23" i="16"/>
  <c r="Z27" i="16"/>
  <c r="Z33" i="16"/>
  <c r="H34" i="16"/>
  <c r="H25" i="16"/>
  <c r="H23" i="16"/>
  <c r="H26" i="16"/>
  <c r="H29" i="16"/>
  <c r="H24" i="16"/>
  <c r="H33" i="16"/>
  <c r="H30" i="16"/>
  <c r="H27" i="16"/>
  <c r="H32" i="16"/>
  <c r="H31" i="16"/>
  <c r="H28" i="16"/>
  <c r="I35" i="9"/>
  <c r="R35" i="9"/>
  <c r="N35" i="9"/>
  <c r="W52" i="14"/>
  <c r="B47" i="7"/>
  <c r="B43" i="7"/>
  <c r="B46" i="7"/>
  <c r="B42" i="7"/>
  <c r="B48" i="7"/>
  <c r="B44" i="7"/>
  <c r="B40" i="7"/>
  <c r="B49" i="7"/>
  <c r="B45" i="7"/>
  <c r="B41" i="7"/>
  <c r="B50" i="7"/>
  <c r="B51" i="7"/>
  <c r="H52" i="13" l="1"/>
  <c r="P52" i="13"/>
  <c r="AD35" i="13"/>
  <c r="M35" i="13"/>
  <c r="O35" i="13"/>
  <c r="Y35" i="13"/>
  <c r="G35" i="12"/>
  <c r="AG35" i="13"/>
  <c r="V35" i="13"/>
  <c r="AB35" i="13"/>
  <c r="AD52" i="13"/>
  <c r="T35" i="13"/>
  <c r="J35" i="13"/>
  <c r="L52" i="13"/>
  <c r="AE52" i="13"/>
  <c r="AF35" i="13"/>
  <c r="H35" i="13"/>
  <c r="AG52" i="13"/>
  <c r="AE35" i="13"/>
  <c r="U52" i="13"/>
  <c r="J52" i="13"/>
  <c r="AA52" i="13"/>
  <c r="W35" i="13"/>
  <c r="Q52" i="13"/>
  <c r="AB52" i="13"/>
  <c r="P35" i="13"/>
  <c r="P52" i="10"/>
  <c r="E35" i="11"/>
  <c r="Q52" i="15"/>
  <c r="H52" i="12"/>
  <c r="S52" i="11"/>
  <c r="R35" i="15"/>
  <c r="AC35" i="15"/>
  <c r="R52" i="10"/>
  <c r="E35" i="16"/>
  <c r="G52" i="12"/>
  <c r="V52" i="15"/>
  <c r="E52" i="11"/>
  <c r="D52" i="11"/>
  <c r="Q52" i="11"/>
  <c r="I52" i="16"/>
  <c r="J35" i="16"/>
  <c r="AA52" i="11"/>
  <c r="I35" i="12"/>
  <c r="AE35" i="16"/>
  <c r="W35" i="16"/>
  <c r="O35" i="10"/>
  <c r="N52" i="12"/>
  <c r="AA52" i="10"/>
  <c r="V52" i="16"/>
  <c r="N35" i="10"/>
  <c r="D52" i="15"/>
  <c r="J52" i="10"/>
  <c r="Z52" i="11"/>
  <c r="J35" i="11"/>
  <c r="E35" i="12"/>
  <c r="T35" i="11"/>
  <c r="H35" i="12"/>
  <c r="AG35" i="15"/>
  <c r="R52" i="16"/>
  <c r="V52" i="11"/>
  <c r="I35" i="10"/>
  <c r="T52" i="12"/>
  <c r="P52" i="12"/>
  <c r="P52" i="15"/>
  <c r="Z52" i="16"/>
  <c r="O35" i="12"/>
  <c r="Z52" i="15"/>
  <c r="Y52" i="10"/>
  <c r="R35" i="12"/>
  <c r="I35" i="16"/>
  <c r="AG35" i="16"/>
  <c r="O35" i="11"/>
  <c r="AD52" i="16"/>
  <c r="AD52" i="15"/>
  <c r="AA52" i="12"/>
  <c r="N52" i="11"/>
  <c r="AC52" i="16"/>
  <c r="AA52" i="16"/>
  <c r="P52" i="16"/>
  <c r="G35" i="15"/>
  <c r="AF52" i="12"/>
  <c r="M52" i="16"/>
  <c r="K52" i="16"/>
  <c r="G52" i="15"/>
  <c r="W35" i="12"/>
  <c r="P35" i="12"/>
  <c r="U35" i="15"/>
  <c r="D52" i="10"/>
  <c r="U35" i="16"/>
  <c r="U35" i="10"/>
  <c r="J52" i="15"/>
  <c r="AF35" i="15"/>
  <c r="K52" i="11"/>
  <c r="P52" i="11"/>
  <c r="H35" i="11"/>
  <c r="Y35" i="11"/>
  <c r="U52" i="16"/>
  <c r="AE52" i="16"/>
  <c r="AB35" i="12"/>
  <c r="K52" i="15"/>
  <c r="I35" i="15"/>
  <c r="AB52" i="10"/>
  <c r="S52" i="16"/>
  <c r="AA35" i="12"/>
  <c r="K35" i="12"/>
  <c r="R35" i="16"/>
  <c r="Z35" i="10"/>
  <c r="R35" i="10"/>
  <c r="H35" i="10"/>
  <c r="S52" i="12"/>
  <c r="AE52" i="12"/>
  <c r="K52" i="12"/>
  <c r="AE52" i="15"/>
  <c r="E35" i="15"/>
  <c r="P35" i="15"/>
  <c r="O52" i="11"/>
  <c r="L52" i="11"/>
  <c r="U35" i="11"/>
  <c r="R35" i="11"/>
  <c r="N35" i="11"/>
  <c r="W52" i="16"/>
  <c r="Y52" i="16"/>
  <c r="E52" i="16"/>
  <c r="Q35" i="12"/>
  <c r="D35" i="12"/>
  <c r="F35" i="12"/>
  <c r="AD35" i="12"/>
  <c r="T35" i="15"/>
  <c r="V35" i="15"/>
  <c r="H52" i="10"/>
  <c r="I35" i="11"/>
  <c r="AB52" i="16"/>
  <c r="T52" i="16"/>
  <c r="AD52" i="12"/>
  <c r="U52" i="12"/>
  <c r="AC52" i="15"/>
  <c r="Q35" i="15"/>
  <c r="V52" i="10"/>
  <c r="Z35" i="11"/>
  <c r="S35" i="11"/>
  <c r="X52" i="16"/>
  <c r="T35" i="16"/>
  <c r="V35" i="10"/>
  <c r="H52" i="15"/>
  <c r="L52" i="15"/>
  <c r="AD35" i="15"/>
  <c r="AF52" i="16"/>
  <c r="S35" i="12"/>
  <c r="Q35" i="16"/>
  <c r="V52" i="12"/>
  <c r="D35" i="15"/>
  <c r="K35" i="15"/>
  <c r="U52" i="10"/>
  <c r="W35" i="11"/>
  <c r="X35" i="11"/>
  <c r="F52" i="16"/>
  <c r="G52" i="16"/>
  <c r="AD35" i="16"/>
  <c r="Q52" i="12"/>
  <c r="Z52" i="12"/>
  <c r="I52" i="15"/>
  <c r="Y52" i="15"/>
  <c r="L35" i="15"/>
  <c r="O52" i="10"/>
  <c r="U52" i="11"/>
  <c r="K35" i="16"/>
  <c r="AA35" i="16"/>
  <c r="M35" i="10"/>
  <c r="AA52" i="15"/>
  <c r="AA35" i="15"/>
  <c r="X52" i="15"/>
  <c r="W35" i="15"/>
  <c r="AB35" i="15"/>
  <c r="N52" i="16"/>
  <c r="V35" i="12"/>
  <c r="K35" i="10"/>
  <c r="M35" i="15"/>
  <c r="I52" i="10"/>
  <c r="Z35" i="16"/>
  <c r="D35" i="16"/>
  <c r="L35" i="10"/>
  <c r="X35" i="10"/>
  <c r="W52" i="12"/>
  <c r="X52" i="12"/>
  <c r="U52" i="15"/>
  <c r="G35" i="11"/>
  <c r="Z35" i="12"/>
  <c r="Y35" i="12"/>
  <c r="M35" i="12"/>
  <c r="X35" i="12"/>
  <c r="Y35" i="15"/>
  <c r="F52" i="10"/>
  <c r="W52" i="11"/>
  <c r="P35" i="11"/>
  <c r="W35" i="10"/>
  <c r="L52" i="16"/>
  <c r="O35" i="16"/>
  <c r="G35" i="16"/>
  <c r="AA35" i="10"/>
  <c r="T52" i="15"/>
  <c r="W52" i="15"/>
  <c r="O35" i="15"/>
  <c r="Z35" i="15"/>
  <c r="Z52" i="10"/>
  <c r="Q52" i="10"/>
  <c r="AB35" i="11"/>
  <c r="O52" i="16"/>
  <c r="AG35" i="12"/>
  <c r="U35" i="12"/>
  <c r="AE35" i="15"/>
  <c r="S52" i="10"/>
  <c r="M35" i="11"/>
  <c r="N35" i="16"/>
  <c r="F35" i="10"/>
  <c r="AC52" i="12"/>
  <c r="M52" i="15"/>
  <c r="X52" i="10"/>
  <c r="L35" i="12"/>
  <c r="X35" i="16"/>
  <c r="P35" i="10"/>
  <c r="M52" i="12"/>
  <c r="O52" i="15"/>
  <c r="N35" i="12"/>
  <c r="P35" i="16"/>
  <c r="E35" i="10"/>
  <c r="E52" i="15"/>
  <c r="G52" i="11"/>
  <c r="T52" i="11"/>
  <c r="AA35" i="11"/>
  <c r="AF35" i="12"/>
  <c r="AC35" i="12"/>
  <c r="H35" i="16"/>
  <c r="G35" i="10"/>
  <c r="S35" i="10"/>
  <c r="V35" i="16"/>
  <c r="M35" i="16"/>
  <c r="F35" i="16"/>
  <c r="I52" i="12"/>
  <c r="F52" i="15"/>
  <c r="AF52" i="15"/>
  <c r="N52" i="15"/>
  <c r="S35" i="15"/>
  <c r="X35" i="15"/>
  <c r="W52" i="10"/>
  <c r="E52" i="10"/>
  <c r="Y52" i="11"/>
  <c r="H52" i="11"/>
  <c r="D35" i="11"/>
  <c r="J52" i="16"/>
  <c r="H52" i="16"/>
  <c r="AG52" i="12"/>
  <c r="J35" i="12"/>
  <c r="AG52" i="15"/>
  <c r="J35" i="15"/>
  <c r="Q35" i="11"/>
  <c r="AG52" i="16"/>
  <c r="I52" i="11"/>
  <c r="Q52" i="16"/>
  <c r="Y35" i="16"/>
  <c r="S35" i="16"/>
  <c r="AC35" i="16"/>
  <c r="D35" i="10"/>
  <c r="D52" i="12"/>
  <c r="L52" i="12"/>
  <c r="AB52" i="12"/>
  <c r="S52" i="15"/>
  <c r="F35" i="15"/>
  <c r="L52" i="10"/>
  <c r="N52" i="10"/>
  <c r="G52" i="10"/>
  <c r="M52" i="11"/>
  <c r="R52" i="11"/>
  <c r="X52" i="11"/>
  <c r="K35" i="11"/>
  <c r="V35" i="11"/>
  <c r="T52" i="10"/>
  <c r="F52" i="11"/>
  <c r="L35" i="11"/>
  <c r="T35" i="12"/>
  <c r="AB35" i="16"/>
  <c r="AB35" i="10"/>
  <c r="R52" i="15"/>
  <c r="N35" i="15"/>
  <c r="M52" i="10"/>
  <c r="J52" i="11"/>
  <c r="D52" i="16"/>
  <c r="AE35" i="12"/>
  <c r="L35" i="16"/>
  <c r="Q35" i="10"/>
  <c r="J35" i="10"/>
  <c r="T35" i="10"/>
  <c r="F52" i="12"/>
  <c r="J52" i="12"/>
  <c r="O52" i="12"/>
  <c r="R52" i="12"/>
  <c r="AB52" i="11"/>
  <c r="F35" i="11"/>
  <c r="AF35" i="16"/>
  <c r="Y35" i="10"/>
  <c r="E52" i="12"/>
  <c r="Y52" i="12"/>
  <c r="AB52" i="15"/>
  <c r="H35" i="15"/>
  <c r="K52" i="10"/>
  <c r="B52" i="7"/>
  <c r="AH39" i="4" l="1"/>
  <c r="AD39" i="4"/>
  <c r="Z39" i="4"/>
  <c r="V39" i="4"/>
  <c r="R39" i="4"/>
  <c r="N39" i="4"/>
  <c r="J39" i="4"/>
  <c r="F39" i="4"/>
  <c r="AF39" i="4"/>
  <c r="AB39" i="4"/>
  <c r="X39" i="4"/>
  <c r="T39" i="4"/>
  <c r="P39" i="4"/>
  <c r="L39" i="4"/>
  <c r="H39" i="4"/>
  <c r="AG39" i="4"/>
  <c r="AC39" i="4"/>
  <c r="Y39" i="4"/>
  <c r="U39" i="4"/>
  <c r="Q39" i="4"/>
  <c r="M39" i="4"/>
  <c r="I39" i="4"/>
  <c r="R57" i="4"/>
  <c r="N57" i="4"/>
  <c r="J57" i="4"/>
  <c r="AA14" i="4"/>
  <c r="W14" i="4"/>
  <c r="S14" i="4"/>
  <c r="O14" i="4"/>
  <c r="K14" i="4"/>
  <c r="AB14" i="4"/>
  <c r="X14" i="4"/>
  <c r="T14" i="4"/>
  <c r="P14" i="4"/>
  <c r="L14" i="4"/>
  <c r="AC54" i="4"/>
  <c r="Y54" i="4"/>
  <c r="U54" i="4"/>
  <c r="Q54" i="4"/>
  <c r="M54" i="4"/>
  <c r="J14" i="4"/>
  <c r="I14" i="4"/>
  <c r="G61" i="4"/>
  <c r="G57" i="4"/>
  <c r="G14" i="4"/>
  <c r="F60" i="4"/>
  <c r="AE39" i="4"/>
  <c r="AE47" i="4" s="1"/>
  <c r="AA39" i="4"/>
  <c r="AA47" i="4" s="1"/>
  <c r="W39" i="4"/>
  <c r="W47" i="4" s="1"/>
  <c r="S39" i="4"/>
  <c r="S47" i="4" s="1"/>
  <c r="O39" i="4"/>
  <c r="O47" i="4" s="1"/>
  <c r="K39" i="4"/>
  <c r="K47" i="4" s="1"/>
  <c r="G39" i="4"/>
  <c r="G47" i="4" s="1"/>
  <c r="D39" i="4"/>
  <c r="D43" i="4" s="1"/>
  <c r="Z14" i="4"/>
  <c r="Z21" i="4" s="1"/>
  <c r="V14" i="4"/>
  <c r="V21" i="4" s="1"/>
  <c r="R14" i="4"/>
  <c r="R21" i="4" s="1"/>
  <c r="N14" i="4"/>
  <c r="N21" i="4" s="1"/>
  <c r="H14" i="4"/>
  <c r="H21" i="4" s="1"/>
  <c r="E14" i="4"/>
  <c r="E22" i="4" s="1"/>
  <c r="D14" i="4"/>
  <c r="D18" i="4" s="1"/>
  <c r="E61" i="4"/>
  <c r="D61" i="4"/>
  <c r="D57" i="4"/>
  <c r="AD67" i="4"/>
  <c r="AE67" i="4" s="1"/>
  <c r="AF67" i="4" s="1"/>
  <c r="AG67" i="4" s="1"/>
  <c r="AH67" i="4" s="1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F61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H60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AC57" i="4"/>
  <c r="AB57" i="4"/>
  <c r="AA57" i="4"/>
  <c r="Z57" i="4"/>
  <c r="Y57" i="4"/>
  <c r="X57" i="4"/>
  <c r="W57" i="4"/>
  <c r="V57" i="4"/>
  <c r="U57" i="4"/>
  <c r="T57" i="4"/>
  <c r="S57" i="4"/>
  <c r="Q57" i="4"/>
  <c r="P57" i="4"/>
  <c r="O57" i="4"/>
  <c r="M57" i="4"/>
  <c r="L57" i="4"/>
  <c r="K57" i="4"/>
  <c r="I57" i="4"/>
  <c r="H57" i="4"/>
  <c r="F57" i="4"/>
  <c r="E57" i="4"/>
  <c r="AC56" i="4"/>
  <c r="AB56" i="4"/>
  <c r="Z56" i="4"/>
  <c r="Y56" i="4"/>
  <c r="X56" i="4"/>
  <c r="V56" i="4"/>
  <c r="U56" i="4"/>
  <c r="T56" i="4"/>
  <c r="R56" i="4"/>
  <c r="Q56" i="4"/>
  <c r="P56" i="4"/>
  <c r="N56" i="4"/>
  <c r="M56" i="4"/>
  <c r="L56" i="4"/>
  <c r="J56" i="4"/>
  <c r="H56" i="4"/>
  <c r="F56" i="4"/>
  <c r="AC55" i="4"/>
  <c r="AA55" i="4"/>
  <c r="Z55" i="4"/>
  <c r="Y55" i="4"/>
  <c r="W55" i="4"/>
  <c r="V55" i="4"/>
  <c r="U55" i="4"/>
  <c r="S55" i="4"/>
  <c r="R55" i="4"/>
  <c r="Q55" i="4"/>
  <c r="O55" i="4"/>
  <c r="N55" i="4"/>
  <c r="M55" i="4"/>
  <c r="K55" i="4"/>
  <c r="J55" i="4"/>
  <c r="I55" i="4"/>
  <c r="H55" i="4"/>
  <c r="G55" i="4"/>
  <c r="F55" i="4"/>
  <c r="E55" i="4"/>
  <c r="D55" i="4"/>
  <c r="AB54" i="4"/>
  <c r="AA54" i="4"/>
  <c r="Z54" i="4"/>
  <c r="X54" i="4"/>
  <c r="W54" i="4"/>
  <c r="V54" i="4"/>
  <c r="T54" i="4"/>
  <c r="S54" i="4"/>
  <c r="R54" i="4"/>
  <c r="P54" i="4"/>
  <c r="O54" i="4"/>
  <c r="N54" i="4"/>
  <c r="L54" i="4"/>
  <c r="K54" i="4"/>
  <c r="J54" i="4"/>
  <c r="I54" i="4"/>
  <c r="H54" i="4"/>
  <c r="G54" i="4"/>
  <c r="F54" i="4"/>
  <c r="E54" i="4"/>
  <c r="D54" i="4"/>
  <c r="AD53" i="4"/>
  <c r="AE53" i="4" s="1"/>
  <c r="AF53" i="4" s="1"/>
  <c r="AG53" i="4" s="1"/>
  <c r="AH53" i="4" s="1"/>
  <c r="AD42" i="4"/>
  <c r="AE42" i="4" s="1"/>
  <c r="AF42" i="4" s="1"/>
  <c r="AG42" i="4" s="1"/>
  <c r="AH42" i="4" s="1"/>
  <c r="AD28" i="4"/>
  <c r="AE28" i="4" s="1"/>
  <c r="AF28" i="4" s="1"/>
  <c r="AG28" i="4" s="1"/>
  <c r="AH28" i="4" s="1"/>
  <c r="AI23" i="4"/>
  <c r="AD17" i="4"/>
  <c r="AE17" i="4" s="1"/>
  <c r="AF17" i="4" s="1"/>
  <c r="AG17" i="4" s="1"/>
  <c r="AH17" i="4" s="1"/>
  <c r="AE3" i="4"/>
  <c r="AF3" i="4" s="1"/>
  <c r="AG3" i="4" s="1"/>
  <c r="AH3" i="4" s="1"/>
  <c r="AD3" i="4"/>
  <c r="AE46" i="4" l="1"/>
  <c r="V22" i="4"/>
  <c r="AA43" i="4"/>
  <c r="E38" i="8"/>
  <c r="Y38" i="8"/>
  <c r="R38" i="8"/>
  <c r="AA38" i="8"/>
  <c r="K38" i="8"/>
  <c r="AC38" i="8"/>
  <c r="Z38" i="8"/>
  <c r="C49" i="8"/>
  <c r="D38" i="8"/>
  <c r="T38" i="8"/>
  <c r="Q38" i="8"/>
  <c r="W38" i="8"/>
  <c r="G38" i="8"/>
  <c r="V38" i="8"/>
  <c r="U38" i="8"/>
  <c r="O38" i="8"/>
  <c r="M38" i="8"/>
  <c r="X38" i="8"/>
  <c r="I38" i="8"/>
  <c r="J38" i="8"/>
  <c r="C46" i="8"/>
  <c r="AB38" i="8"/>
  <c r="N38" i="8"/>
  <c r="S38" i="8"/>
  <c r="C48" i="8"/>
  <c r="C44" i="8"/>
  <c r="F38" i="8"/>
  <c r="P38" i="8"/>
  <c r="C45" i="8"/>
  <c r="H38" i="8"/>
  <c r="L38" i="8"/>
  <c r="C50" i="8"/>
  <c r="C41" i="8"/>
  <c r="C43" i="8"/>
  <c r="C42" i="8"/>
  <c r="C40" i="8"/>
  <c r="C47" i="8"/>
  <c r="C51" i="8"/>
  <c r="K21" i="7"/>
  <c r="Y21" i="7"/>
  <c r="I21" i="7"/>
  <c r="H21" i="7"/>
  <c r="L21" i="7"/>
  <c r="F21" i="7"/>
  <c r="Z21" i="7"/>
  <c r="AA21" i="7"/>
  <c r="W21" i="7"/>
  <c r="U21" i="7"/>
  <c r="D21" i="7"/>
  <c r="T21" i="7"/>
  <c r="G21" i="7"/>
  <c r="Q21" i="7"/>
  <c r="X21" i="7"/>
  <c r="AB21" i="7"/>
  <c r="V21" i="7"/>
  <c r="J21" i="7"/>
  <c r="AC21" i="7"/>
  <c r="M21" i="7"/>
  <c r="N21" i="7"/>
  <c r="R21" i="7"/>
  <c r="P21" i="7"/>
  <c r="E21" i="7"/>
  <c r="O21" i="7"/>
  <c r="S21" i="7"/>
  <c r="C29" i="7"/>
  <c r="C27" i="7"/>
  <c r="C31" i="7"/>
  <c r="C25" i="7"/>
  <c r="C28" i="7"/>
  <c r="C32" i="7"/>
  <c r="C26" i="7"/>
  <c r="C33" i="7"/>
  <c r="C34" i="7"/>
  <c r="C24" i="7"/>
  <c r="C23" i="7"/>
  <c r="C30" i="7"/>
  <c r="J38" i="7"/>
  <c r="K38" i="7"/>
  <c r="F38" i="7"/>
  <c r="D38" i="7"/>
  <c r="I38" i="7"/>
  <c r="H38" i="7"/>
  <c r="E38" i="7"/>
  <c r="G38" i="7"/>
  <c r="C49" i="7"/>
  <c r="C42" i="7"/>
  <c r="C44" i="7"/>
  <c r="C47" i="7"/>
  <c r="C40" i="7"/>
  <c r="C51" i="7"/>
  <c r="C48" i="7"/>
  <c r="C43" i="7"/>
  <c r="C50" i="7"/>
  <c r="C45" i="7"/>
  <c r="C46" i="7"/>
  <c r="C41" i="7"/>
  <c r="H19" i="4"/>
  <c r="K43" i="4"/>
  <c r="D45" i="4"/>
  <c r="W43" i="4"/>
  <c r="G43" i="4"/>
  <c r="D47" i="4"/>
  <c r="AE43" i="4"/>
  <c r="S43" i="4"/>
  <c r="O43" i="4"/>
  <c r="O46" i="4"/>
  <c r="H20" i="4"/>
  <c r="Z22" i="4"/>
  <c r="D20" i="4"/>
  <c r="Z19" i="4"/>
  <c r="H18" i="4"/>
  <c r="H22" i="4"/>
  <c r="Z18" i="4"/>
  <c r="N19" i="4"/>
  <c r="N22" i="4"/>
  <c r="N18" i="4"/>
  <c r="E21" i="4"/>
  <c r="R22" i="4"/>
  <c r="E18" i="4"/>
  <c r="E20" i="4"/>
  <c r="D22" i="4"/>
  <c r="D19" i="4"/>
  <c r="D21" i="4"/>
  <c r="I45" i="4"/>
  <c r="I44" i="4"/>
  <c r="I47" i="4"/>
  <c r="I46" i="4"/>
  <c r="I43" i="4"/>
  <c r="U46" i="4"/>
  <c r="U47" i="4"/>
  <c r="U45" i="4"/>
  <c r="U43" i="4"/>
  <c r="U44" i="4"/>
  <c r="AC44" i="4"/>
  <c r="AC45" i="4"/>
  <c r="AC47" i="4"/>
  <c r="AC46" i="4"/>
  <c r="AC43" i="4"/>
  <c r="H43" i="4"/>
  <c r="H47" i="4"/>
  <c r="H45" i="4"/>
  <c r="H44" i="4"/>
  <c r="H46" i="4"/>
  <c r="P43" i="4"/>
  <c r="P46" i="4"/>
  <c r="P44" i="4"/>
  <c r="P45" i="4"/>
  <c r="P47" i="4"/>
  <c r="T47" i="4"/>
  <c r="T45" i="4"/>
  <c r="T43" i="4"/>
  <c r="T44" i="4"/>
  <c r="T46" i="4"/>
  <c r="X43" i="4"/>
  <c r="X45" i="4"/>
  <c r="X44" i="4"/>
  <c r="X47" i="4"/>
  <c r="X46" i="4"/>
  <c r="AB47" i="4"/>
  <c r="AB46" i="4"/>
  <c r="AB43" i="4"/>
  <c r="AB44" i="4"/>
  <c r="AB45" i="4"/>
  <c r="AF43" i="4"/>
  <c r="AF46" i="4"/>
  <c r="AF44" i="4"/>
  <c r="AF47" i="4"/>
  <c r="AF45" i="4"/>
  <c r="F46" i="4"/>
  <c r="F43" i="4"/>
  <c r="F45" i="4"/>
  <c r="R46" i="4"/>
  <c r="R45" i="4"/>
  <c r="R43" i="4"/>
  <c r="V46" i="4"/>
  <c r="V45" i="4"/>
  <c r="V43" i="4"/>
  <c r="Z46" i="4"/>
  <c r="Z45" i="4"/>
  <c r="Z43" i="4"/>
  <c r="AD46" i="4"/>
  <c r="AD45" i="4"/>
  <c r="AD43" i="4"/>
  <c r="AH46" i="4"/>
  <c r="AH45" i="4"/>
  <c r="AH43" i="4"/>
  <c r="M45" i="4"/>
  <c r="M44" i="4"/>
  <c r="M47" i="4"/>
  <c r="M46" i="4"/>
  <c r="M43" i="4"/>
  <c r="J46" i="4"/>
  <c r="J45" i="4"/>
  <c r="J43" i="4"/>
  <c r="Q46" i="4"/>
  <c r="Q44" i="4"/>
  <c r="Q47" i="4"/>
  <c r="Q43" i="4"/>
  <c r="Q45" i="4"/>
  <c r="Y45" i="4"/>
  <c r="Y44" i="4"/>
  <c r="Y46" i="4"/>
  <c r="Y47" i="4"/>
  <c r="Y43" i="4"/>
  <c r="AG46" i="4"/>
  <c r="AG44" i="4"/>
  <c r="AG45" i="4"/>
  <c r="AG47" i="4"/>
  <c r="AG43" i="4"/>
  <c r="L47" i="4"/>
  <c r="L46" i="4"/>
  <c r="L43" i="4"/>
  <c r="L45" i="4"/>
  <c r="L44" i="4"/>
  <c r="N46" i="4"/>
  <c r="N45" i="4"/>
  <c r="N43" i="4"/>
  <c r="S46" i="4"/>
  <c r="K46" i="4"/>
  <c r="AA46" i="4"/>
  <c r="G46" i="4"/>
  <c r="W46" i="4"/>
  <c r="E39" i="4"/>
  <c r="E56" i="4"/>
  <c r="E60" i="4"/>
  <c r="T22" i="4"/>
  <c r="T20" i="4"/>
  <c r="T19" i="4"/>
  <c r="T18" i="4"/>
  <c r="T21" i="4"/>
  <c r="X22" i="4"/>
  <c r="X20" i="4"/>
  <c r="X19" i="4"/>
  <c r="X18" i="4"/>
  <c r="X21" i="4"/>
  <c r="AB22" i="4"/>
  <c r="AB21" i="4"/>
  <c r="AB20" i="4"/>
  <c r="AB19" i="4"/>
  <c r="AB18" i="4"/>
  <c r="K22" i="4"/>
  <c r="K20" i="4"/>
  <c r="K18" i="4"/>
  <c r="K21" i="4"/>
  <c r="K19" i="4"/>
  <c r="O19" i="4"/>
  <c r="O22" i="4"/>
  <c r="O21" i="4"/>
  <c r="O20" i="4"/>
  <c r="O18" i="4"/>
  <c r="S22" i="4"/>
  <c r="S19" i="4"/>
  <c r="S20" i="4"/>
  <c r="S18" i="4"/>
  <c r="S21" i="4"/>
  <c r="W20" i="4"/>
  <c r="W18" i="4"/>
  <c r="W22" i="4"/>
  <c r="W19" i="4"/>
  <c r="W21" i="4"/>
  <c r="AA22" i="4"/>
  <c r="AA20" i="4"/>
  <c r="AA18" i="4"/>
  <c r="AA21" i="4"/>
  <c r="AA19" i="4"/>
  <c r="L22" i="4"/>
  <c r="L21" i="4"/>
  <c r="L20" i="4"/>
  <c r="L19" i="4"/>
  <c r="L18" i="4"/>
  <c r="P22" i="4"/>
  <c r="P20" i="4"/>
  <c r="P19" i="4"/>
  <c r="P18" i="4"/>
  <c r="P21" i="4"/>
  <c r="R18" i="4"/>
  <c r="V18" i="4"/>
  <c r="R19" i="4"/>
  <c r="V19" i="4"/>
  <c r="N20" i="4"/>
  <c r="R20" i="4"/>
  <c r="V20" i="4"/>
  <c r="Z20" i="4"/>
  <c r="L55" i="4"/>
  <c r="L38" i="7" s="1"/>
  <c r="P55" i="4"/>
  <c r="T55" i="4"/>
  <c r="X55" i="4"/>
  <c r="AB55" i="4"/>
  <c r="M14" i="4"/>
  <c r="Q14" i="4"/>
  <c r="U14" i="4"/>
  <c r="Y14" i="4"/>
  <c r="AC14" i="4"/>
  <c r="AC20" i="4" s="1"/>
  <c r="R64" i="4"/>
  <c r="R71" i="4" s="1"/>
  <c r="Z64" i="4"/>
  <c r="Z71" i="4" s="1"/>
  <c r="K56" i="4"/>
  <c r="O56" i="4"/>
  <c r="S56" i="4"/>
  <c r="W56" i="4"/>
  <c r="AA56" i="4"/>
  <c r="J18" i="4"/>
  <c r="J19" i="4"/>
  <c r="J20" i="4"/>
  <c r="J22" i="4"/>
  <c r="J21" i="4"/>
  <c r="J60" i="4"/>
  <c r="J64" i="4" s="1"/>
  <c r="I18" i="4"/>
  <c r="I22" i="4"/>
  <c r="I20" i="4"/>
  <c r="I21" i="4"/>
  <c r="I60" i="4"/>
  <c r="I19" i="4"/>
  <c r="I56" i="4"/>
  <c r="G18" i="4"/>
  <c r="G20" i="4"/>
  <c r="G22" i="4"/>
  <c r="G21" i="4"/>
  <c r="G19" i="4"/>
  <c r="G56" i="4"/>
  <c r="G60" i="4"/>
  <c r="F14" i="4"/>
  <c r="F44" i="4"/>
  <c r="J44" i="4"/>
  <c r="N44" i="4"/>
  <c r="R44" i="4"/>
  <c r="V44" i="4"/>
  <c r="Z44" i="4"/>
  <c r="AD44" i="4"/>
  <c r="AH44" i="4"/>
  <c r="G45" i="4"/>
  <c r="K45" i="4"/>
  <c r="O45" i="4"/>
  <c r="S45" i="4"/>
  <c r="W45" i="4"/>
  <c r="AA45" i="4"/>
  <c r="AE45" i="4"/>
  <c r="F47" i="4"/>
  <c r="J47" i="4"/>
  <c r="N47" i="4"/>
  <c r="R47" i="4"/>
  <c r="V47" i="4"/>
  <c r="Z47" i="4"/>
  <c r="AD47" i="4"/>
  <c r="AH47" i="4"/>
  <c r="G44" i="4"/>
  <c r="K44" i="4"/>
  <c r="O44" i="4"/>
  <c r="S44" i="4"/>
  <c r="W44" i="4"/>
  <c r="AA44" i="4"/>
  <c r="AE44" i="4"/>
  <c r="E19" i="4"/>
  <c r="D44" i="4"/>
  <c r="D46" i="4"/>
  <c r="D56" i="4"/>
  <c r="D60" i="4"/>
  <c r="M64" i="4"/>
  <c r="M71" i="4" s="1"/>
  <c r="U64" i="4"/>
  <c r="U71" i="4" s="1"/>
  <c r="AC64" i="4"/>
  <c r="AC71" i="4" s="1"/>
  <c r="F64" i="4"/>
  <c r="F71" i="4" s="1"/>
  <c r="N64" i="4"/>
  <c r="N72" i="4" s="1"/>
  <c r="V64" i="4"/>
  <c r="V71" i="4" s="1"/>
  <c r="Q64" i="4"/>
  <c r="Q71" i="4" s="1"/>
  <c r="Y64" i="4"/>
  <c r="Y71" i="4" s="1"/>
  <c r="H64" i="4"/>
  <c r="H70" i="4" s="1"/>
  <c r="AB64" i="4"/>
  <c r="AB72" i="4" s="1"/>
  <c r="C52" i="8" l="1"/>
  <c r="G48" i="8"/>
  <c r="G46" i="8"/>
  <c r="G41" i="8"/>
  <c r="G49" i="8"/>
  <c r="G50" i="8"/>
  <c r="G51" i="8"/>
  <c r="G47" i="8"/>
  <c r="G42" i="8"/>
  <c r="G43" i="8"/>
  <c r="G44" i="8"/>
  <c r="G45" i="8"/>
  <c r="G40" i="8"/>
  <c r="L40" i="8"/>
  <c r="L47" i="8"/>
  <c r="L42" i="8"/>
  <c r="L50" i="8"/>
  <c r="L43" i="8"/>
  <c r="L44" i="8"/>
  <c r="L46" i="8"/>
  <c r="L45" i="8"/>
  <c r="L41" i="8"/>
  <c r="L49" i="8"/>
  <c r="L48" i="8"/>
  <c r="L51" i="8"/>
  <c r="S46" i="8"/>
  <c r="S45" i="8"/>
  <c r="S48" i="8"/>
  <c r="S51" i="8"/>
  <c r="S43" i="8"/>
  <c r="S42" i="8"/>
  <c r="S50" i="8"/>
  <c r="S49" i="8"/>
  <c r="S40" i="8"/>
  <c r="S47" i="8"/>
  <c r="S41" i="8"/>
  <c r="S44" i="8"/>
  <c r="J45" i="8"/>
  <c r="J41" i="8"/>
  <c r="J40" i="8"/>
  <c r="J50" i="8"/>
  <c r="J51" i="8"/>
  <c r="J47" i="8"/>
  <c r="J48" i="8"/>
  <c r="J46" i="8"/>
  <c r="J43" i="8"/>
  <c r="J49" i="8"/>
  <c r="J44" i="8"/>
  <c r="J42" i="8"/>
  <c r="Y48" i="8"/>
  <c r="Y42" i="8"/>
  <c r="Y51" i="8"/>
  <c r="Y41" i="8"/>
  <c r="Y45" i="8"/>
  <c r="Y49" i="8"/>
  <c r="Y46" i="8"/>
  <c r="Y50" i="8"/>
  <c r="Y40" i="8"/>
  <c r="Y44" i="8"/>
  <c r="Y43" i="8"/>
  <c r="Y47" i="8"/>
  <c r="J21" i="8"/>
  <c r="C31" i="8"/>
  <c r="D21" i="8"/>
  <c r="G21" i="8"/>
  <c r="F21" i="8"/>
  <c r="C27" i="8"/>
  <c r="C28" i="8"/>
  <c r="C29" i="8"/>
  <c r="H21" i="8"/>
  <c r="E21" i="8"/>
  <c r="I21" i="8"/>
  <c r="C25" i="8"/>
  <c r="C24" i="8"/>
  <c r="C23" i="8"/>
  <c r="C26" i="8"/>
  <c r="C33" i="8"/>
  <c r="C34" i="8"/>
  <c r="C32" i="8"/>
  <c r="C30" i="8"/>
  <c r="AA64" i="4"/>
  <c r="AA68" i="4" s="1"/>
  <c r="K64" i="4"/>
  <c r="K72" i="4" s="1"/>
  <c r="N21" i="8"/>
  <c r="F41" i="8"/>
  <c r="F44" i="8"/>
  <c r="F42" i="8"/>
  <c r="F46" i="8"/>
  <c r="F43" i="8"/>
  <c r="F51" i="8"/>
  <c r="F48" i="8"/>
  <c r="F49" i="8"/>
  <c r="F45" i="8"/>
  <c r="F47" i="8"/>
  <c r="F50" i="8"/>
  <c r="F40" i="8"/>
  <c r="N50" i="8"/>
  <c r="N47" i="8"/>
  <c r="N41" i="8"/>
  <c r="N45" i="8"/>
  <c r="N46" i="8"/>
  <c r="N43" i="8"/>
  <c r="N42" i="8"/>
  <c r="N44" i="8"/>
  <c r="N40" i="8"/>
  <c r="N48" i="8"/>
  <c r="N51" i="8"/>
  <c r="N49" i="8"/>
  <c r="I43" i="8"/>
  <c r="I50" i="8"/>
  <c r="I46" i="8"/>
  <c r="I42" i="8"/>
  <c r="I49" i="8"/>
  <c r="I41" i="8"/>
  <c r="I47" i="8"/>
  <c r="I44" i="8"/>
  <c r="I40" i="8"/>
  <c r="I48" i="8"/>
  <c r="I51" i="8"/>
  <c r="I45" i="8"/>
  <c r="U46" i="8"/>
  <c r="U41" i="8"/>
  <c r="U42" i="8"/>
  <c r="U50" i="8"/>
  <c r="U47" i="8"/>
  <c r="U45" i="8"/>
  <c r="U51" i="8"/>
  <c r="U49" i="8"/>
  <c r="U40" i="8"/>
  <c r="U48" i="8"/>
  <c r="U44" i="8"/>
  <c r="U43" i="8"/>
  <c r="Q46" i="8"/>
  <c r="Q49" i="8"/>
  <c r="Q42" i="8"/>
  <c r="Q40" i="8"/>
  <c r="Q50" i="8"/>
  <c r="Q41" i="8"/>
  <c r="Q48" i="8"/>
  <c r="Q47" i="8"/>
  <c r="Q43" i="8"/>
  <c r="Q45" i="8"/>
  <c r="Q51" i="8"/>
  <c r="Q44" i="8"/>
  <c r="K46" i="8"/>
  <c r="K40" i="8"/>
  <c r="K51" i="8"/>
  <c r="K50" i="8"/>
  <c r="K48" i="8"/>
  <c r="K47" i="8"/>
  <c r="K45" i="8"/>
  <c r="K42" i="8"/>
  <c r="K49" i="8"/>
  <c r="K41" i="8"/>
  <c r="K44" i="8"/>
  <c r="K43" i="8"/>
  <c r="S64" i="4"/>
  <c r="S72" i="4" s="1"/>
  <c r="M47" i="8"/>
  <c r="M44" i="8"/>
  <c r="M42" i="8"/>
  <c r="M40" i="8"/>
  <c r="M41" i="8"/>
  <c r="M45" i="8"/>
  <c r="M43" i="8"/>
  <c r="M50" i="8"/>
  <c r="M49" i="8"/>
  <c r="M46" i="8"/>
  <c r="M48" i="8"/>
  <c r="M51" i="8"/>
  <c r="D41" i="8"/>
  <c r="D46" i="8"/>
  <c r="D43" i="8"/>
  <c r="D50" i="8"/>
  <c r="D45" i="8"/>
  <c r="D48" i="8"/>
  <c r="D51" i="8"/>
  <c r="D44" i="8"/>
  <c r="D47" i="8"/>
  <c r="D42" i="8"/>
  <c r="D49" i="8"/>
  <c r="D40" i="8"/>
  <c r="R48" i="8"/>
  <c r="R42" i="8"/>
  <c r="R45" i="8"/>
  <c r="R41" i="8"/>
  <c r="R44" i="8"/>
  <c r="R47" i="8"/>
  <c r="R50" i="8"/>
  <c r="R49" i="8"/>
  <c r="R46" i="8"/>
  <c r="R40" i="8"/>
  <c r="R43" i="8"/>
  <c r="R51" i="8"/>
  <c r="O64" i="4"/>
  <c r="O69" i="4" s="1"/>
  <c r="T21" i="8"/>
  <c r="P42" i="8"/>
  <c r="P45" i="8"/>
  <c r="P50" i="8"/>
  <c r="P48" i="8"/>
  <c r="P44" i="8"/>
  <c r="P46" i="8"/>
  <c r="P47" i="8"/>
  <c r="P49" i="8"/>
  <c r="P40" i="8"/>
  <c r="P51" i="8"/>
  <c r="P43" i="8"/>
  <c r="P41" i="8"/>
  <c r="O50" i="8"/>
  <c r="O40" i="8"/>
  <c r="O45" i="8"/>
  <c r="O46" i="8"/>
  <c r="O42" i="8"/>
  <c r="O44" i="8"/>
  <c r="O47" i="8"/>
  <c r="O49" i="8"/>
  <c r="O43" i="8"/>
  <c r="O41" i="8"/>
  <c r="O48" i="8"/>
  <c r="O51" i="8"/>
  <c r="W49" i="8"/>
  <c r="W45" i="8"/>
  <c r="W48" i="8"/>
  <c r="W46" i="8"/>
  <c r="W41" i="8"/>
  <c r="W50" i="8"/>
  <c r="W51" i="8"/>
  <c r="W40" i="8"/>
  <c r="W43" i="8"/>
  <c r="W47" i="8"/>
  <c r="W42" i="8"/>
  <c r="W44" i="8"/>
  <c r="W64" i="4"/>
  <c r="W71" i="4" s="1"/>
  <c r="H23" i="4"/>
  <c r="H46" i="8"/>
  <c r="H42" i="8"/>
  <c r="H47" i="8"/>
  <c r="H44" i="8"/>
  <c r="H41" i="8"/>
  <c r="H49" i="8"/>
  <c r="H50" i="8"/>
  <c r="H51" i="8"/>
  <c r="H45" i="8"/>
  <c r="H48" i="8"/>
  <c r="H40" i="8"/>
  <c r="H43" i="8"/>
  <c r="AB48" i="8"/>
  <c r="AB43" i="8"/>
  <c r="AB50" i="8"/>
  <c r="AB40" i="8"/>
  <c r="AB49" i="8"/>
  <c r="AB46" i="8"/>
  <c r="AB45" i="8"/>
  <c r="AB47" i="8"/>
  <c r="AB41" i="8"/>
  <c r="AB51" i="8"/>
  <c r="AB42" i="8"/>
  <c r="AB44" i="8"/>
  <c r="X48" i="8"/>
  <c r="X41" i="8"/>
  <c r="X44" i="8"/>
  <c r="X40" i="8"/>
  <c r="X47" i="8"/>
  <c r="X45" i="8"/>
  <c r="X50" i="8"/>
  <c r="X49" i="8"/>
  <c r="X42" i="8"/>
  <c r="X43" i="8"/>
  <c r="X46" i="8"/>
  <c r="X51" i="8"/>
  <c r="V41" i="8"/>
  <c r="V48" i="8"/>
  <c r="V42" i="8"/>
  <c r="V50" i="8"/>
  <c r="V47" i="8"/>
  <c r="V44" i="8"/>
  <c r="V49" i="8"/>
  <c r="V51" i="8"/>
  <c r="V40" i="8"/>
  <c r="V45" i="8"/>
  <c r="V43" i="8"/>
  <c r="V46" i="8"/>
  <c r="T41" i="8"/>
  <c r="T49" i="8"/>
  <c r="T40" i="8"/>
  <c r="T46" i="8"/>
  <c r="T48" i="8"/>
  <c r="T43" i="8"/>
  <c r="T44" i="8"/>
  <c r="T51" i="8"/>
  <c r="T50" i="8"/>
  <c r="T45" i="8"/>
  <c r="T42" i="8"/>
  <c r="T47" i="8"/>
  <c r="Z46" i="8"/>
  <c r="Z49" i="8"/>
  <c r="Z40" i="8"/>
  <c r="Z42" i="8"/>
  <c r="Z50" i="8"/>
  <c r="Z44" i="8"/>
  <c r="Z43" i="8"/>
  <c r="Z48" i="8"/>
  <c r="Z51" i="8"/>
  <c r="Z45" i="8"/>
  <c r="Z41" i="8"/>
  <c r="Z47" i="8"/>
  <c r="AA48" i="8"/>
  <c r="AA44" i="8"/>
  <c r="AA49" i="8"/>
  <c r="AA40" i="8"/>
  <c r="AA46" i="8"/>
  <c r="AA43" i="8"/>
  <c r="AA41" i="8"/>
  <c r="AA47" i="8"/>
  <c r="AA45" i="8"/>
  <c r="AA50" i="8"/>
  <c r="AA42" i="8"/>
  <c r="AA51" i="8"/>
  <c r="E45" i="8"/>
  <c r="E41" i="8"/>
  <c r="E46" i="8"/>
  <c r="E50" i="8"/>
  <c r="E42" i="8"/>
  <c r="E48" i="8"/>
  <c r="E49" i="8"/>
  <c r="E43" i="8"/>
  <c r="E47" i="8"/>
  <c r="E40" i="8"/>
  <c r="E44" i="8"/>
  <c r="E51" i="8"/>
  <c r="L51" i="7"/>
  <c r="L43" i="7"/>
  <c r="L48" i="7"/>
  <c r="L44" i="7"/>
  <c r="L47" i="7"/>
  <c r="L49" i="7"/>
  <c r="L42" i="7"/>
  <c r="L41" i="7"/>
  <c r="L50" i="7"/>
  <c r="L45" i="7"/>
  <c r="L46" i="7"/>
  <c r="L40" i="7"/>
  <c r="I46" i="7"/>
  <c r="I40" i="7"/>
  <c r="I44" i="7"/>
  <c r="I48" i="7"/>
  <c r="I49" i="7"/>
  <c r="I47" i="7"/>
  <c r="I42" i="7"/>
  <c r="I45" i="7"/>
  <c r="I50" i="7"/>
  <c r="I51" i="7"/>
  <c r="I43" i="7"/>
  <c r="I41" i="7"/>
  <c r="M26" i="7"/>
  <c r="M29" i="7"/>
  <c r="M28" i="7"/>
  <c r="M25" i="7"/>
  <c r="M30" i="7"/>
  <c r="M31" i="7"/>
  <c r="M33" i="7"/>
  <c r="M23" i="7"/>
  <c r="M24" i="7"/>
  <c r="M32" i="7"/>
  <c r="M27" i="7"/>
  <c r="M34" i="7"/>
  <c r="D25" i="7"/>
  <c r="D27" i="7"/>
  <c r="D24" i="7"/>
  <c r="D29" i="7"/>
  <c r="D32" i="7"/>
  <c r="D28" i="7"/>
  <c r="D23" i="7"/>
  <c r="D33" i="7"/>
  <c r="D31" i="7"/>
  <c r="D26" i="7"/>
  <c r="D30" i="7"/>
  <c r="D34" i="7"/>
  <c r="H29" i="7"/>
  <c r="H24" i="7"/>
  <c r="H26" i="7"/>
  <c r="H30" i="7"/>
  <c r="H25" i="7"/>
  <c r="H34" i="7"/>
  <c r="H33" i="7"/>
  <c r="H28" i="7"/>
  <c r="H27" i="7"/>
  <c r="H32" i="7"/>
  <c r="H31" i="7"/>
  <c r="H23" i="7"/>
  <c r="N38" i="7"/>
  <c r="R38" i="7"/>
  <c r="G23" i="7"/>
  <c r="G25" i="7"/>
  <c r="G32" i="7"/>
  <c r="G27" i="7"/>
  <c r="G24" i="7"/>
  <c r="G30" i="7"/>
  <c r="G34" i="7"/>
  <c r="G31" i="7"/>
  <c r="G33" i="7"/>
  <c r="G26" i="7"/>
  <c r="G29" i="7"/>
  <c r="G28" i="7"/>
  <c r="Z27" i="7"/>
  <c r="Z26" i="7"/>
  <c r="Z28" i="7"/>
  <c r="Z33" i="7"/>
  <c r="Z30" i="7"/>
  <c r="Z31" i="7"/>
  <c r="Z25" i="7"/>
  <c r="Z24" i="7"/>
  <c r="Z34" i="7"/>
  <c r="Z32" i="7"/>
  <c r="Z29" i="7"/>
  <c r="Z23" i="7"/>
  <c r="P64" i="4"/>
  <c r="P68" i="4" s="1"/>
  <c r="X64" i="4"/>
  <c r="X69" i="4" s="1"/>
  <c r="Z23" i="4"/>
  <c r="F44" i="7"/>
  <c r="F50" i="7"/>
  <c r="F43" i="7"/>
  <c r="F41" i="7"/>
  <c r="F51" i="7"/>
  <c r="F46" i="7"/>
  <c r="F42" i="7"/>
  <c r="F48" i="7"/>
  <c r="F45" i="7"/>
  <c r="F49" i="7"/>
  <c r="F40" i="7"/>
  <c r="F47" i="7"/>
  <c r="K50" i="7"/>
  <c r="K47" i="7"/>
  <c r="K49" i="7"/>
  <c r="K44" i="7"/>
  <c r="K42" i="7"/>
  <c r="K40" i="7"/>
  <c r="K46" i="7"/>
  <c r="K51" i="7"/>
  <c r="K43" i="7"/>
  <c r="K41" i="7"/>
  <c r="K45" i="7"/>
  <c r="K48" i="7"/>
  <c r="Q38" i="7"/>
  <c r="S23" i="7"/>
  <c r="S30" i="7"/>
  <c r="S25" i="7"/>
  <c r="S24" i="7"/>
  <c r="S26" i="7"/>
  <c r="S34" i="7"/>
  <c r="S32" i="7"/>
  <c r="S27" i="7"/>
  <c r="S33" i="7"/>
  <c r="S29" i="7"/>
  <c r="S28" i="7"/>
  <c r="S31" i="7"/>
  <c r="R33" i="7"/>
  <c r="R24" i="7"/>
  <c r="R28" i="7"/>
  <c r="R26" i="7"/>
  <c r="R32" i="7"/>
  <c r="R29" i="7"/>
  <c r="R34" i="7"/>
  <c r="R27" i="7"/>
  <c r="R30" i="7"/>
  <c r="R23" i="7"/>
  <c r="R31" i="7"/>
  <c r="R25" i="7"/>
  <c r="X25" i="7"/>
  <c r="X33" i="7"/>
  <c r="X23" i="7"/>
  <c r="X34" i="7"/>
  <c r="X29" i="7"/>
  <c r="X27" i="7"/>
  <c r="X32" i="7"/>
  <c r="X30" i="7"/>
  <c r="X26" i="7"/>
  <c r="X24" i="7"/>
  <c r="X31" i="7"/>
  <c r="X28" i="7"/>
  <c r="T27" i="7"/>
  <c r="T26" i="7"/>
  <c r="T25" i="7"/>
  <c r="T32" i="7"/>
  <c r="T24" i="7"/>
  <c r="T33" i="7"/>
  <c r="T28" i="7"/>
  <c r="T34" i="7"/>
  <c r="T31" i="7"/>
  <c r="T23" i="7"/>
  <c r="T30" i="7"/>
  <c r="T29" i="7"/>
  <c r="U30" i="7"/>
  <c r="U31" i="7"/>
  <c r="U26" i="7"/>
  <c r="U33" i="7"/>
  <c r="U32" i="7"/>
  <c r="U27" i="7"/>
  <c r="U25" i="7"/>
  <c r="U23" i="7"/>
  <c r="U28" i="7"/>
  <c r="U29" i="7"/>
  <c r="U24" i="7"/>
  <c r="U34" i="7"/>
  <c r="F25" i="7"/>
  <c r="F27" i="7"/>
  <c r="F29" i="7"/>
  <c r="F33" i="7"/>
  <c r="F28" i="7"/>
  <c r="F31" i="7"/>
  <c r="F24" i="7"/>
  <c r="F26" i="7"/>
  <c r="F23" i="7"/>
  <c r="F34" i="7"/>
  <c r="F30" i="7"/>
  <c r="F32" i="7"/>
  <c r="Y27" i="7"/>
  <c r="Y24" i="7"/>
  <c r="Y26" i="7"/>
  <c r="Y32" i="7"/>
  <c r="Y29" i="7"/>
  <c r="Y23" i="7"/>
  <c r="Y28" i="7"/>
  <c r="Y25" i="7"/>
  <c r="Y31" i="7"/>
  <c r="Y33" i="7"/>
  <c r="Y30" i="7"/>
  <c r="Y34" i="7"/>
  <c r="G42" i="7"/>
  <c r="G40" i="7"/>
  <c r="G45" i="7"/>
  <c r="G48" i="7"/>
  <c r="G44" i="7"/>
  <c r="G47" i="7"/>
  <c r="G49" i="7"/>
  <c r="G43" i="7"/>
  <c r="G46" i="7"/>
  <c r="G50" i="7"/>
  <c r="G51" i="7"/>
  <c r="G41" i="7"/>
  <c r="J49" i="7"/>
  <c r="J51" i="7"/>
  <c r="J40" i="7"/>
  <c r="J42" i="7"/>
  <c r="J46" i="7"/>
  <c r="J44" i="7"/>
  <c r="J43" i="7"/>
  <c r="J47" i="7"/>
  <c r="J45" i="7"/>
  <c r="J50" i="7"/>
  <c r="J41" i="7"/>
  <c r="J48" i="7"/>
  <c r="E34" i="7"/>
  <c r="E26" i="7"/>
  <c r="E30" i="7"/>
  <c r="E29" i="7"/>
  <c r="E25" i="7"/>
  <c r="E24" i="7"/>
  <c r="E23" i="7"/>
  <c r="E31" i="7"/>
  <c r="E28" i="7"/>
  <c r="E33" i="7"/>
  <c r="E32" i="7"/>
  <c r="E27" i="7"/>
  <c r="V23" i="7"/>
  <c r="V32" i="7"/>
  <c r="V24" i="7"/>
  <c r="V34" i="7"/>
  <c r="V26" i="7"/>
  <c r="V28" i="7"/>
  <c r="V31" i="7"/>
  <c r="V29" i="7"/>
  <c r="V33" i="7"/>
  <c r="V30" i="7"/>
  <c r="V25" i="7"/>
  <c r="V27" i="7"/>
  <c r="AA23" i="7"/>
  <c r="AA24" i="7"/>
  <c r="AA28" i="7"/>
  <c r="AA29" i="7"/>
  <c r="AA32" i="7"/>
  <c r="AA25" i="7"/>
  <c r="AA27" i="7"/>
  <c r="AA34" i="7"/>
  <c r="AA26" i="7"/>
  <c r="AA30" i="7"/>
  <c r="AA33" i="7"/>
  <c r="AA31" i="7"/>
  <c r="E47" i="7"/>
  <c r="E44" i="7"/>
  <c r="E42" i="7"/>
  <c r="E49" i="7"/>
  <c r="E48" i="7"/>
  <c r="E50" i="7"/>
  <c r="E46" i="7"/>
  <c r="E40" i="7"/>
  <c r="E51" i="7"/>
  <c r="E45" i="7"/>
  <c r="E43" i="7"/>
  <c r="E41" i="7"/>
  <c r="M38" i="7"/>
  <c r="D47" i="7"/>
  <c r="D50" i="7"/>
  <c r="D51" i="7"/>
  <c r="D41" i="7"/>
  <c r="D44" i="7"/>
  <c r="D40" i="7"/>
  <c r="D43" i="7"/>
  <c r="D42" i="7"/>
  <c r="D46" i="7"/>
  <c r="D49" i="7"/>
  <c r="D48" i="7"/>
  <c r="D45" i="7"/>
  <c r="P38" i="7"/>
  <c r="P25" i="7"/>
  <c r="P33" i="7"/>
  <c r="P28" i="7"/>
  <c r="P26" i="7"/>
  <c r="P29" i="7"/>
  <c r="P30" i="7"/>
  <c r="P31" i="7"/>
  <c r="P24" i="7"/>
  <c r="P23" i="7"/>
  <c r="P27" i="7"/>
  <c r="P34" i="7"/>
  <c r="P32" i="7"/>
  <c r="AB29" i="7"/>
  <c r="AB31" i="7"/>
  <c r="AB33" i="7"/>
  <c r="AB27" i="7"/>
  <c r="AB32" i="7"/>
  <c r="AB28" i="7"/>
  <c r="AB25" i="7"/>
  <c r="AB30" i="7"/>
  <c r="AB26" i="7"/>
  <c r="AB24" i="7"/>
  <c r="AB34" i="7"/>
  <c r="AB23" i="7"/>
  <c r="I30" i="7"/>
  <c r="I29" i="7"/>
  <c r="I34" i="7"/>
  <c r="I28" i="7"/>
  <c r="I27" i="7"/>
  <c r="I26" i="7"/>
  <c r="I32" i="7"/>
  <c r="I23" i="7"/>
  <c r="I24" i="7"/>
  <c r="I33" i="7"/>
  <c r="I31" i="7"/>
  <c r="I25" i="7"/>
  <c r="L64" i="4"/>
  <c r="L70" i="4" s="1"/>
  <c r="T64" i="4"/>
  <c r="T70" i="4" s="1"/>
  <c r="C52" i="7"/>
  <c r="O38" i="7"/>
  <c r="H42" i="7"/>
  <c r="H49" i="7"/>
  <c r="H47" i="7"/>
  <c r="H50" i="7"/>
  <c r="H51" i="7"/>
  <c r="H48" i="7"/>
  <c r="H45" i="7"/>
  <c r="H43" i="7"/>
  <c r="H40" i="7"/>
  <c r="H46" i="7"/>
  <c r="H44" i="7"/>
  <c r="H41" i="7"/>
  <c r="V38" i="7"/>
  <c r="S38" i="7"/>
  <c r="C35" i="7"/>
  <c r="O28" i="7"/>
  <c r="O25" i="7"/>
  <c r="O23" i="7"/>
  <c r="O24" i="7"/>
  <c r="O29" i="7"/>
  <c r="O34" i="7"/>
  <c r="O27" i="7"/>
  <c r="O33" i="7"/>
  <c r="O32" i="7"/>
  <c r="O30" i="7"/>
  <c r="O31" i="7"/>
  <c r="O26" i="7"/>
  <c r="N29" i="7"/>
  <c r="N27" i="7"/>
  <c r="N30" i="7"/>
  <c r="N28" i="7"/>
  <c r="N31" i="7"/>
  <c r="N23" i="7"/>
  <c r="N25" i="7"/>
  <c r="N32" i="7"/>
  <c r="N34" i="7"/>
  <c r="N33" i="7"/>
  <c r="N26" i="7"/>
  <c r="N24" i="7"/>
  <c r="J27" i="7"/>
  <c r="J24" i="7"/>
  <c r="J32" i="7"/>
  <c r="J29" i="7"/>
  <c r="J28" i="7"/>
  <c r="J33" i="7"/>
  <c r="J25" i="7"/>
  <c r="J31" i="7"/>
  <c r="J30" i="7"/>
  <c r="J34" i="7"/>
  <c r="J23" i="7"/>
  <c r="J26" i="7"/>
  <c r="Q28" i="7"/>
  <c r="Q26" i="7"/>
  <c r="Q31" i="7"/>
  <c r="Q29" i="7"/>
  <c r="Q34" i="7"/>
  <c r="Q30" i="7"/>
  <c r="Q33" i="7"/>
  <c r="Q27" i="7"/>
  <c r="Q25" i="7"/>
  <c r="Q32" i="7"/>
  <c r="Q23" i="7"/>
  <c r="Q24" i="7"/>
  <c r="W23" i="7"/>
  <c r="W24" i="7"/>
  <c r="W28" i="7"/>
  <c r="W33" i="7"/>
  <c r="W30" i="7"/>
  <c r="W31" i="7"/>
  <c r="W34" i="7"/>
  <c r="W26" i="7"/>
  <c r="W32" i="7"/>
  <c r="W27" i="7"/>
  <c r="W29" i="7"/>
  <c r="W25" i="7"/>
  <c r="L31" i="7"/>
  <c r="L27" i="7"/>
  <c r="L26" i="7"/>
  <c r="L33" i="7"/>
  <c r="L25" i="7"/>
  <c r="L29" i="7"/>
  <c r="L30" i="7"/>
  <c r="L28" i="7"/>
  <c r="L24" i="7"/>
  <c r="L32" i="7"/>
  <c r="L34" i="7"/>
  <c r="L23" i="7"/>
  <c r="K28" i="7"/>
  <c r="K25" i="7"/>
  <c r="K26" i="7"/>
  <c r="K32" i="7"/>
  <c r="K29" i="7"/>
  <c r="K27" i="7"/>
  <c r="K34" i="7"/>
  <c r="K31" i="7"/>
  <c r="K30" i="7"/>
  <c r="K33" i="7"/>
  <c r="K23" i="7"/>
  <c r="K24" i="7"/>
  <c r="E64" i="4"/>
  <c r="E71" i="4" s="1"/>
  <c r="AE48" i="4"/>
  <c r="Z48" i="4"/>
  <c r="P48" i="4"/>
  <c r="AG48" i="4"/>
  <c r="R70" i="4"/>
  <c r="D48" i="4"/>
  <c r="D64" i="4"/>
  <c r="D69" i="4" s="1"/>
  <c r="S48" i="4"/>
  <c r="O48" i="4"/>
  <c r="J48" i="4"/>
  <c r="N48" i="4"/>
  <c r="Y48" i="4"/>
  <c r="Q48" i="4"/>
  <c r="AD48" i="4"/>
  <c r="AF48" i="4"/>
  <c r="X48" i="4"/>
  <c r="H48" i="4"/>
  <c r="I48" i="4"/>
  <c r="G64" i="4"/>
  <c r="G70" i="4" s="1"/>
  <c r="Q69" i="4"/>
  <c r="D23" i="4"/>
  <c r="Z69" i="4"/>
  <c r="U69" i="4"/>
  <c r="U72" i="4"/>
  <c r="Z68" i="4"/>
  <c r="AC21" i="4"/>
  <c r="Z72" i="4"/>
  <c r="Z70" i="4"/>
  <c r="V23" i="4"/>
  <c r="T23" i="4"/>
  <c r="V69" i="4"/>
  <c r="K70" i="4"/>
  <c r="M72" i="4"/>
  <c r="E23" i="4"/>
  <c r="N23" i="4"/>
  <c r="R23" i="4"/>
  <c r="P23" i="4"/>
  <c r="L23" i="4"/>
  <c r="AB23" i="4"/>
  <c r="X23" i="4"/>
  <c r="R68" i="4"/>
  <c r="R69" i="4"/>
  <c r="J23" i="4"/>
  <c r="W23" i="4"/>
  <c r="J71" i="4"/>
  <c r="J69" i="4"/>
  <c r="J68" i="4"/>
  <c r="J72" i="4"/>
  <c r="J70" i="4"/>
  <c r="N69" i="4"/>
  <c r="AA48" i="4"/>
  <c r="K48" i="4"/>
  <c r="L48" i="4"/>
  <c r="AB48" i="4"/>
  <c r="AC48" i="4"/>
  <c r="W48" i="4"/>
  <c r="G48" i="4"/>
  <c r="V48" i="4"/>
  <c r="F48" i="4"/>
  <c r="AH48" i="4"/>
  <c r="R48" i="4"/>
  <c r="I64" i="4"/>
  <c r="I71" i="4" s="1"/>
  <c r="U48" i="4"/>
  <c r="R72" i="4"/>
  <c r="M48" i="4"/>
  <c r="T48" i="4"/>
  <c r="E45" i="4"/>
  <c r="E47" i="4"/>
  <c r="E43" i="4"/>
  <c r="E46" i="4"/>
  <c r="E44" i="4"/>
  <c r="N70" i="4"/>
  <c r="AC19" i="4"/>
  <c r="AC18" i="4"/>
  <c r="AC22" i="4"/>
  <c r="M20" i="4"/>
  <c r="M19" i="4"/>
  <c r="M18" i="4"/>
  <c r="M21" i="4"/>
  <c r="M22" i="4"/>
  <c r="Y20" i="4"/>
  <c r="Y19" i="4"/>
  <c r="Y18" i="4"/>
  <c r="Y21" i="4"/>
  <c r="Y22" i="4"/>
  <c r="V70" i="4"/>
  <c r="AC72" i="4"/>
  <c r="U68" i="4"/>
  <c r="U70" i="4"/>
  <c r="V68" i="4"/>
  <c r="U20" i="4"/>
  <c r="U19" i="4"/>
  <c r="U18" i="4"/>
  <c r="U21" i="4"/>
  <c r="U22" i="4"/>
  <c r="AA23" i="4"/>
  <c r="K23" i="4"/>
  <c r="W70" i="4"/>
  <c r="N71" i="4"/>
  <c r="V72" i="4"/>
  <c r="N68" i="4"/>
  <c r="Q20" i="4"/>
  <c r="Q19" i="4"/>
  <c r="Q18" i="4"/>
  <c r="Q21" i="4"/>
  <c r="Q22" i="4"/>
  <c r="S23" i="4"/>
  <c r="O23" i="4"/>
  <c r="I23" i="4"/>
  <c r="H72" i="4"/>
  <c r="G23" i="4"/>
  <c r="F22" i="4"/>
  <c r="F18" i="4"/>
  <c r="F21" i="4"/>
  <c r="F20" i="4"/>
  <c r="F19" i="4"/>
  <c r="F70" i="4"/>
  <c r="Y70" i="4"/>
  <c r="AB70" i="4"/>
  <c r="F69" i="4"/>
  <c r="F72" i="4"/>
  <c r="AC69" i="4"/>
  <c r="M69" i="4"/>
  <c r="AB71" i="4"/>
  <c r="Y72" i="4"/>
  <c r="AC68" i="4"/>
  <c r="M68" i="4"/>
  <c r="H69" i="4"/>
  <c r="F68" i="4"/>
  <c r="Q70" i="4"/>
  <c r="AB69" i="4"/>
  <c r="O72" i="4"/>
  <c r="AB68" i="4"/>
  <c r="Y68" i="4"/>
  <c r="H68" i="4"/>
  <c r="W72" i="4"/>
  <c r="Y69" i="4"/>
  <c r="Q68" i="4"/>
  <c r="H71" i="4"/>
  <c r="Q72" i="4"/>
  <c r="AC70" i="4"/>
  <c r="M70" i="4"/>
  <c r="W68" i="4" l="1"/>
  <c r="L72" i="4"/>
  <c r="K68" i="4"/>
  <c r="AA71" i="4"/>
  <c r="K69" i="4"/>
  <c r="O68" i="4"/>
  <c r="O70" i="4"/>
  <c r="W69" i="4"/>
  <c r="W73" i="4" s="1"/>
  <c r="K71" i="4"/>
  <c r="S68" i="4"/>
  <c r="S71" i="4"/>
  <c r="U35" i="7"/>
  <c r="G52" i="8"/>
  <c r="D52" i="8"/>
  <c r="X38" i="7"/>
  <c r="X47" i="7" s="1"/>
  <c r="M21" i="8"/>
  <c r="M30" i="8" s="1"/>
  <c r="Y21" i="8"/>
  <c r="Y33" i="8" s="1"/>
  <c r="C35" i="8"/>
  <c r="K21" i="8"/>
  <c r="K33" i="8" s="1"/>
  <c r="T34" i="8"/>
  <c r="T31" i="8"/>
  <c r="T25" i="8"/>
  <c r="T33" i="8"/>
  <c r="T24" i="8"/>
  <c r="T28" i="8"/>
  <c r="T30" i="8"/>
  <c r="T32" i="8"/>
  <c r="T29" i="8"/>
  <c r="T27" i="8"/>
  <c r="T23" i="8"/>
  <c r="T26" i="8"/>
  <c r="X52" i="8"/>
  <c r="AB52" i="8"/>
  <c r="R21" i="8"/>
  <c r="N30" i="8"/>
  <c r="N29" i="8"/>
  <c r="N34" i="8"/>
  <c r="N33" i="8"/>
  <c r="N25" i="8"/>
  <c r="N28" i="8"/>
  <c r="N23" i="8"/>
  <c r="N31" i="8"/>
  <c r="N24" i="8"/>
  <c r="N32" i="8"/>
  <c r="N27" i="8"/>
  <c r="N26" i="8"/>
  <c r="P21" i="8"/>
  <c r="Z21" i="8"/>
  <c r="H52" i="8"/>
  <c r="U52" i="8"/>
  <c r="I52" i="8"/>
  <c r="N52" i="8"/>
  <c r="S21" i="8"/>
  <c r="O21" i="8"/>
  <c r="F34" i="8"/>
  <c r="F29" i="8"/>
  <c r="F31" i="8"/>
  <c r="F26" i="8"/>
  <c r="F27" i="8"/>
  <c r="F28" i="8"/>
  <c r="F25" i="8"/>
  <c r="F24" i="8"/>
  <c r="F33" i="8"/>
  <c r="F32" i="8"/>
  <c r="F23" i="8"/>
  <c r="F30" i="8"/>
  <c r="D31" i="8"/>
  <c r="D27" i="8"/>
  <c r="D25" i="8"/>
  <c r="D26" i="8"/>
  <c r="D23" i="8"/>
  <c r="D28" i="8"/>
  <c r="D34" i="8"/>
  <c r="D32" i="8"/>
  <c r="D33" i="8"/>
  <c r="D30" i="8"/>
  <c r="D24" i="8"/>
  <c r="D29" i="8"/>
  <c r="O71" i="4"/>
  <c r="D68" i="4"/>
  <c r="S69" i="4"/>
  <c r="AA72" i="4"/>
  <c r="AA70" i="4"/>
  <c r="AB35" i="7"/>
  <c r="I52" i="7"/>
  <c r="E52" i="8"/>
  <c r="O52" i="8"/>
  <c r="R52" i="8"/>
  <c r="Q52" i="8"/>
  <c r="F52" i="8"/>
  <c r="I34" i="8"/>
  <c r="I32" i="8"/>
  <c r="I28" i="8"/>
  <c r="I23" i="8"/>
  <c r="I27" i="8"/>
  <c r="I25" i="8"/>
  <c r="I31" i="8"/>
  <c r="I24" i="8"/>
  <c r="I26" i="8"/>
  <c r="I30" i="8"/>
  <c r="I33" i="8"/>
  <c r="I29" i="8"/>
  <c r="E34" i="8"/>
  <c r="E23" i="8"/>
  <c r="E30" i="8"/>
  <c r="E27" i="8"/>
  <c r="E28" i="8"/>
  <c r="E26" i="8"/>
  <c r="E32" i="8"/>
  <c r="E31" i="8"/>
  <c r="E25" i="8"/>
  <c r="E24" i="8"/>
  <c r="E33" i="8"/>
  <c r="E29" i="8"/>
  <c r="Q21" i="8"/>
  <c r="L21" i="8"/>
  <c r="V21" i="8"/>
  <c r="AA21" i="8"/>
  <c r="AA52" i="8"/>
  <c r="W52" i="8"/>
  <c r="M52" i="8"/>
  <c r="K52" i="8"/>
  <c r="X21" i="8"/>
  <c r="AC21" i="8"/>
  <c r="W21" i="8"/>
  <c r="Z52" i="8"/>
  <c r="T52" i="8"/>
  <c r="J52" i="8"/>
  <c r="D71" i="4"/>
  <c r="AA69" i="4"/>
  <c r="S70" i="4"/>
  <c r="H52" i="7"/>
  <c r="V52" i="8"/>
  <c r="P52" i="8"/>
  <c r="AB21" i="8"/>
  <c r="U21" i="8"/>
  <c r="H25" i="8"/>
  <c r="H23" i="8"/>
  <c r="H32" i="8"/>
  <c r="H24" i="8"/>
  <c r="H28" i="8"/>
  <c r="H29" i="8"/>
  <c r="H31" i="8"/>
  <c r="H30" i="8"/>
  <c r="H34" i="8"/>
  <c r="H33" i="8"/>
  <c r="H27" i="8"/>
  <c r="H26" i="8"/>
  <c r="G24" i="8"/>
  <c r="G31" i="8"/>
  <c r="G28" i="8"/>
  <c r="G25" i="8"/>
  <c r="G23" i="8"/>
  <c r="G33" i="8"/>
  <c r="G29" i="8"/>
  <c r="G34" i="8"/>
  <c r="G26" i="8"/>
  <c r="G32" i="8"/>
  <c r="G30" i="8"/>
  <c r="G27" i="8"/>
  <c r="J33" i="8"/>
  <c r="J28" i="8"/>
  <c r="J26" i="8"/>
  <c r="J34" i="8"/>
  <c r="J25" i="8"/>
  <c r="J27" i="8"/>
  <c r="J29" i="8"/>
  <c r="J30" i="8"/>
  <c r="J32" i="8"/>
  <c r="J24" i="8"/>
  <c r="J31" i="8"/>
  <c r="J23" i="8"/>
  <c r="Y52" i="8"/>
  <c r="S52" i="8"/>
  <c r="L52" i="8"/>
  <c r="T68" i="4"/>
  <c r="T71" i="4"/>
  <c r="X71" i="4"/>
  <c r="X68" i="4"/>
  <c r="L68" i="4"/>
  <c r="L71" i="4"/>
  <c r="E72" i="4"/>
  <c r="X70" i="4"/>
  <c r="T69" i="4"/>
  <c r="X72" i="4"/>
  <c r="L69" i="4"/>
  <c r="T72" i="4"/>
  <c r="E68" i="4"/>
  <c r="P71" i="4"/>
  <c r="P72" i="4"/>
  <c r="P51" i="7"/>
  <c r="P42" i="7"/>
  <c r="P41" i="7"/>
  <c r="P46" i="7"/>
  <c r="P47" i="7"/>
  <c r="P49" i="7"/>
  <c r="P50" i="7"/>
  <c r="P48" i="7"/>
  <c r="P45" i="7"/>
  <c r="P44" i="7"/>
  <c r="P43" i="7"/>
  <c r="P40" i="7"/>
  <c r="Q43" i="7"/>
  <c r="Q47" i="7"/>
  <c r="Q49" i="7"/>
  <c r="Q41" i="7"/>
  <c r="Q40" i="7"/>
  <c r="Q48" i="7"/>
  <c r="Q51" i="7"/>
  <c r="Q46" i="7"/>
  <c r="Q42" i="7"/>
  <c r="Q45" i="7"/>
  <c r="Q50" i="7"/>
  <c r="Q44" i="7"/>
  <c r="P69" i="4"/>
  <c r="W35" i="7"/>
  <c r="M41" i="7"/>
  <c r="M43" i="7"/>
  <c r="M42" i="7"/>
  <c r="M50" i="7"/>
  <c r="M47" i="7"/>
  <c r="M40" i="7"/>
  <c r="M51" i="7"/>
  <c r="M49" i="7"/>
  <c r="M44" i="7"/>
  <c r="M46" i="7"/>
  <c r="M45" i="7"/>
  <c r="M48" i="7"/>
  <c r="V35" i="7"/>
  <c r="U38" i="7"/>
  <c r="Z35" i="7"/>
  <c r="Z38" i="7"/>
  <c r="E69" i="4"/>
  <c r="L35" i="7"/>
  <c r="O41" i="7"/>
  <c r="O48" i="7"/>
  <c r="O51" i="7"/>
  <c r="O45" i="7"/>
  <c r="O49" i="7"/>
  <c r="O40" i="7"/>
  <c r="O50" i="7"/>
  <c r="O42" i="7"/>
  <c r="O47" i="7"/>
  <c r="O44" i="7"/>
  <c r="O43" i="7"/>
  <c r="O46" i="7"/>
  <c r="E52" i="7"/>
  <c r="AB38" i="7"/>
  <c r="G52" i="7"/>
  <c r="Y35" i="7"/>
  <c r="T35" i="7"/>
  <c r="R35" i="7"/>
  <c r="F52" i="7"/>
  <c r="AA38" i="7"/>
  <c r="D35" i="7"/>
  <c r="T38" i="7"/>
  <c r="N35" i="7"/>
  <c r="V45" i="7"/>
  <c r="V42" i="7"/>
  <c r="V49" i="7"/>
  <c r="V44" i="7"/>
  <c r="V47" i="7"/>
  <c r="V51" i="7"/>
  <c r="V46" i="7"/>
  <c r="V48" i="7"/>
  <c r="V41" i="7"/>
  <c r="V50" i="7"/>
  <c r="V40" i="7"/>
  <c r="V43" i="7"/>
  <c r="I35" i="7"/>
  <c r="G35" i="7"/>
  <c r="N44" i="7"/>
  <c r="N49" i="7"/>
  <c r="N50" i="7"/>
  <c r="N41" i="7"/>
  <c r="N51" i="7"/>
  <c r="N47" i="7"/>
  <c r="N45" i="7"/>
  <c r="N46" i="7"/>
  <c r="N48" i="7"/>
  <c r="N43" i="7"/>
  <c r="N40" i="7"/>
  <c r="N42" i="7"/>
  <c r="AA35" i="7"/>
  <c r="X35" i="7"/>
  <c r="H35" i="7"/>
  <c r="M35" i="7"/>
  <c r="AC38" i="7"/>
  <c r="P70" i="4"/>
  <c r="E70" i="4"/>
  <c r="K35" i="7"/>
  <c r="Q35" i="7"/>
  <c r="J35" i="7"/>
  <c r="O35" i="7"/>
  <c r="S48" i="7"/>
  <c r="S51" i="7"/>
  <c r="S50" i="7"/>
  <c r="S46" i="7"/>
  <c r="S45" i="7"/>
  <c r="S44" i="7"/>
  <c r="S47" i="7"/>
  <c r="S41" i="7"/>
  <c r="S49" i="7"/>
  <c r="S43" i="7"/>
  <c r="S42" i="7"/>
  <c r="S40" i="7"/>
  <c r="Y38" i="7"/>
  <c r="P35" i="7"/>
  <c r="D52" i="7"/>
  <c r="E35" i="7"/>
  <c r="J52" i="7"/>
  <c r="W38" i="7"/>
  <c r="F35" i="7"/>
  <c r="S35" i="7"/>
  <c r="K52" i="7"/>
  <c r="R40" i="7"/>
  <c r="R48" i="7"/>
  <c r="R47" i="7"/>
  <c r="R43" i="7"/>
  <c r="R49" i="7"/>
  <c r="R51" i="7"/>
  <c r="R41" i="7"/>
  <c r="R44" i="7"/>
  <c r="R46" i="7"/>
  <c r="R45" i="7"/>
  <c r="R42" i="7"/>
  <c r="R50" i="7"/>
  <c r="L52" i="7"/>
  <c r="D72" i="4"/>
  <c r="D70" i="4"/>
  <c r="G68" i="4"/>
  <c r="G69" i="4"/>
  <c r="G72" i="4"/>
  <c r="G71" i="4"/>
  <c r="Z73" i="4"/>
  <c r="J73" i="4"/>
  <c r="R73" i="4"/>
  <c r="F73" i="4"/>
  <c r="I72" i="4"/>
  <c r="U73" i="4"/>
  <c r="I69" i="4"/>
  <c r="I68" i="4"/>
  <c r="I70" i="4"/>
  <c r="N73" i="4"/>
  <c r="AC23" i="4"/>
  <c r="V73" i="4"/>
  <c r="Y23" i="4"/>
  <c r="H73" i="4"/>
  <c r="Q23" i="4"/>
  <c r="E48" i="4"/>
  <c r="U23" i="4"/>
  <c r="Q73" i="4"/>
  <c r="M23" i="4"/>
  <c r="F23" i="4"/>
  <c r="M73" i="4"/>
  <c r="AC73" i="4"/>
  <c r="Y73" i="4"/>
  <c r="AB73" i="4"/>
  <c r="K73" i="4" l="1"/>
  <c r="K30" i="8"/>
  <c r="O73" i="4"/>
  <c r="K31" i="8"/>
  <c r="X40" i="7"/>
  <c r="K26" i="8"/>
  <c r="K23" i="8"/>
  <c r="K32" i="8"/>
  <c r="K29" i="8"/>
  <c r="Y34" i="8"/>
  <c r="T73" i="4"/>
  <c r="AA73" i="4"/>
  <c r="S73" i="4"/>
  <c r="L73" i="4"/>
  <c r="M23" i="8"/>
  <c r="Y28" i="8"/>
  <c r="Y24" i="8"/>
  <c r="Y30" i="8"/>
  <c r="Y32" i="8"/>
  <c r="Y31" i="8"/>
  <c r="Y29" i="8"/>
  <c r="Y25" i="8"/>
  <c r="Y27" i="8"/>
  <c r="Y23" i="8"/>
  <c r="Y26" i="8"/>
  <c r="X44" i="7"/>
  <c r="X42" i="7"/>
  <c r="X45" i="7"/>
  <c r="X48" i="7"/>
  <c r="X43" i="7"/>
  <c r="X49" i="7"/>
  <c r="X46" i="7"/>
  <c r="X41" i="7"/>
  <c r="X50" i="7"/>
  <c r="X51" i="7"/>
  <c r="K28" i="8"/>
  <c r="K24" i="8"/>
  <c r="K27" i="8"/>
  <c r="M34" i="8"/>
  <c r="K25" i="8"/>
  <c r="K34" i="8"/>
  <c r="M32" i="8"/>
  <c r="M33" i="8"/>
  <c r="M29" i="8"/>
  <c r="M31" i="8"/>
  <c r="M25" i="8"/>
  <c r="M26" i="8"/>
  <c r="M27" i="8"/>
  <c r="M28" i="8"/>
  <c r="M24" i="8"/>
  <c r="X73" i="4"/>
  <c r="J35" i="8"/>
  <c r="X34" i="8"/>
  <c r="X28" i="8"/>
  <c r="X32" i="8"/>
  <c r="X23" i="8"/>
  <c r="X29" i="8"/>
  <c r="X24" i="8"/>
  <c r="X26" i="8"/>
  <c r="X31" i="8"/>
  <c r="X25" i="8"/>
  <c r="X30" i="8"/>
  <c r="X27" i="8"/>
  <c r="X33" i="8"/>
  <c r="Q26" i="8"/>
  <c r="Q27" i="8"/>
  <c r="Q33" i="8"/>
  <c r="Q29" i="8"/>
  <c r="Q23" i="8"/>
  <c r="Q24" i="8"/>
  <c r="Q32" i="8"/>
  <c r="Q28" i="8"/>
  <c r="Q34" i="8"/>
  <c r="Q31" i="8"/>
  <c r="Q30" i="8"/>
  <c r="Q25" i="8"/>
  <c r="O27" i="8"/>
  <c r="O33" i="8"/>
  <c r="O32" i="8"/>
  <c r="O26" i="8"/>
  <c r="O23" i="8"/>
  <c r="O28" i="8"/>
  <c r="O34" i="8"/>
  <c r="O24" i="8"/>
  <c r="O31" i="8"/>
  <c r="O30" i="8"/>
  <c r="O25" i="8"/>
  <c r="O29" i="8"/>
  <c r="P24" i="8"/>
  <c r="P29" i="8"/>
  <c r="P32" i="8"/>
  <c r="P23" i="8"/>
  <c r="P33" i="8"/>
  <c r="P34" i="8"/>
  <c r="P25" i="8"/>
  <c r="P28" i="8"/>
  <c r="P30" i="8"/>
  <c r="P27" i="8"/>
  <c r="P26" i="8"/>
  <c r="P31" i="8"/>
  <c r="AA23" i="8"/>
  <c r="AA28" i="8"/>
  <c r="AA33" i="8"/>
  <c r="AA29" i="8"/>
  <c r="AA24" i="8"/>
  <c r="AA34" i="8"/>
  <c r="AA25" i="8"/>
  <c r="AA32" i="8"/>
  <c r="AA26" i="8"/>
  <c r="AA31" i="8"/>
  <c r="AA30" i="8"/>
  <c r="AA27" i="8"/>
  <c r="I35" i="8"/>
  <c r="F35" i="8"/>
  <c r="R28" i="8"/>
  <c r="R26" i="8"/>
  <c r="R31" i="8"/>
  <c r="R32" i="8"/>
  <c r="R23" i="8"/>
  <c r="R25" i="8"/>
  <c r="R34" i="8"/>
  <c r="R27" i="8"/>
  <c r="R24" i="8"/>
  <c r="R30" i="8"/>
  <c r="R29" i="8"/>
  <c r="R33" i="8"/>
  <c r="H35" i="8"/>
  <c r="W33" i="8"/>
  <c r="W24" i="8"/>
  <c r="W32" i="8"/>
  <c r="W31" i="8"/>
  <c r="W30" i="8"/>
  <c r="W25" i="8"/>
  <c r="W23" i="8"/>
  <c r="W28" i="8"/>
  <c r="W29" i="8"/>
  <c r="W34" i="8"/>
  <c r="W26" i="8"/>
  <c r="W27" i="8"/>
  <c r="V34" i="8"/>
  <c r="V29" i="8"/>
  <c r="V31" i="8"/>
  <c r="V23" i="8"/>
  <c r="V27" i="8"/>
  <c r="V28" i="8"/>
  <c r="V30" i="8"/>
  <c r="V33" i="8"/>
  <c r="V25" i="8"/>
  <c r="V26" i="8"/>
  <c r="V32" i="8"/>
  <c r="V24" i="8"/>
  <c r="N35" i="8"/>
  <c r="U23" i="8"/>
  <c r="U34" i="8"/>
  <c r="U33" i="8"/>
  <c r="U30" i="8"/>
  <c r="U25" i="8"/>
  <c r="U29" i="8"/>
  <c r="U27" i="8"/>
  <c r="U32" i="8"/>
  <c r="U24" i="8"/>
  <c r="U26" i="8"/>
  <c r="U31" i="8"/>
  <c r="U28" i="8"/>
  <c r="V52" i="7"/>
  <c r="M52" i="7"/>
  <c r="P52" i="7"/>
  <c r="AB25" i="8"/>
  <c r="AB33" i="8"/>
  <c r="AB24" i="8"/>
  <c r="AB32" i="8"/>
  <c r="AB28" i="8"/>
  <c r="AB26" i="8"/>
  <c r="AB29" i="8"/>
  <c r="AB34" i="8"/>
  <c r="AB31" i="8"/>
  <c r="AB30" i="8"/>
  <c r="AB27" i="8"/>
  <c r="AB23" i="8"/>
  <c r="S27" i="8"/>
  <c r="S24" i="8"/>
  <c r="S25" i="8"/>
  <c r="S28" i="8"/>
  <c r="S29" i="8"/>
  <c r="S34" i="8"/>
  <c r="S32" i="8"/>
  <c r="S33" i="8"/>
  <c r="S31" i="8"/>
  <c r="S30" i="8"/>
  <c r="S23" i="8"/>
  <c r="S26" i="8"/>
  <c r="T35" i="8"/>
  <c r="G35" i="8"/>
  <c r="L24" i="8"/>
  <c r="L25" i="8"/>
  <c r="L28" i="8"/>
  <c r="L29" i="8"/>
  <c r="L33" i="8"/>
  <c r="L32" i="8"/>
  <c r="L31" i="8"/>
  <c r="L30" i="8"/>
  <c r="L23" i="8"/>
  <c r="L26" i="8"/>
  <c r="L27" i="8"/>
  <c r="L34" i="8"/>
  <c r="E35" i="8"/>
  <c r="D35" i="8"/>
  <c r="Z25" i="8"/>
  <c r="Z30" i="8"/>
  <c r="Z23" i="8"/>
  <c r="Z32" i="8"/>
  <c r="Z24" i="8"/>
  <c r="Z33" i="8"/>
  <c r="Z34" i="8"/>
  <c r="Z28" i="8"/>
  <c r="Z27" i="8"/>
  <c r="Z29" i="8"/>
  <c r="Z31" i="8"/>
  <c r="Z26" i="8"/>
  <c r="E73" i="4"/>
  <c r="P73" i="4"/>
  <c r="Y40" i="7"/>
  <c r="Y48" i="7"/>
  <c r="Y51" i="7"/>
  <c r="Y41" i="7"/>
  <c r="Y50" i="7"/>
  <c r="Y46" i="7"/>
  <c r="Y47" i="7"/>
  <c r="Y43" i="7"/>
  <c r="Y44" i="7"/>
  <c r="Y49" i="7"/>
  <c r="Y45" i="7"/>
  <c r="Y42" i="7"/>
  <c r="S52" i="7"/>
  <c r="AB44" i="7"/>
  <c r="AB51" i="7"/>
  <c r="AB49" i="7"/>
  <c r="AB42" i="7"/>
  <c r="AB45" i="7"/>
  <c r="AB40" i="7"/>
  <c r="AB50" i="7"/>
  <c r="AB47" i="7"/>
  <c r="AB46" i="7"/>
  <c r="AB48" i="7"/>
  <c r="AB43" i="7"/>
  <c r="AB41" i="7"/>
  <c r="O52" i="7"/>
  <c r="Z50" i="7"/>
  <c r="Z47" i="7"/>
  <c r="Z48" i="7"/>
  <c r="Z46" i="7"/>
  <c r="Z44" i="7"/>
  <c r="Z45" i="7"/>
  <c r="Z42" i="7"/>
  <c r="Z49" i="7"/>
  <c r="Z41" i="7"/>
  <c r="Z40" i="7"/>
  <c r="Z43" i="7"/>
  <c r="Z51" i="7"/>
  <c r="W42" i="7"/>
  <c r="W48" i="7"/>
  <c r="W41" i="7"/>
  <c r="W46" i="7"/>
  <c r="W47" i="7"/>
  <c r="W45" i="7"/>
  <c r="W51" i="7"/>
  <c r="W50" i="7"/>
  <c r="W40" i="7"/>
  <c r="W43" i="7"/>
  <c r="W44" i="7"/>
  <c r="W49" i="7"/>
  <c r="T51" i="7"/>
  <c r="T42" i="7"/>
  <c r="T45" i="7"/>
  <c r="T47" i="7"/>
  <c r="T40" i="7"/>
  <c r="T49" i="7"/>
  <c r="T41" i="7"/>
  <c r="T46" i="7"/>
  <c r="T43" i="7"/>
  <c r="T44" i="7"/>
  <c r="T48" i="7"/>
  <c r="T50" i="7"/>
  <c r="U49" i="7"/>
  <c r="U47" i="7"/>
  <c r="U41" i="7"/>
  <c r="U50" i="7"/>
  <c r="U45" i="7"/>
  <c r="U46" i="7"/>
  <c r="U43" i="7"/>
  <c r="U48" i="7"/>
  <c r="U42" i="7"/>
  <c r="U40" i="7"/>
  <c r="U51" i="7"/>
  <c r="U44" i="7"/>
  <c r="N52" i="7"/>
  <c r="R52" i="7"/>
  <c r="AA46" i="7"/>
  <c r="AA51" i="7"/>
  <c r="AA48" i="7"/>
  <c r="AA42" i="7"/>
  <c r="AA47" i="7"/>
  <c r="AA45" i="7"/>
  <c r="AA40" i="7"/>
  <c r="AA44" i="7"/>
  <c r="AA43" i="7"/>
  <c r="AA49" i="7"/>
  <c r="AA50" i="7"/>
  <c r="AA41" i="7"/>
  <c r="Q52" i="7"/>
  <c r="D73" i="4"/>
  <c r="G73" i="4"/>
  <c r="I73" i="4"/>
  <c r="Y35" i="8" l="1"/>
  <c r="K35" i="8"/>
  <c r="X52" i="7"/>
  <c r="M35" i="8"/>
  <c r="V35" i="8"/>
  <c r="P35" i="8"/>
  <c r="X35" i="8"/>
  <c r="U35" i="8"/>
  <c r="W35" i="8"/>
  <c r="Z35" i="8"/>
  <c r="L35" i="8"/>
  <c r="AB35" i="8"/>
  <c r="R35" i="8"/>
  <c r="S35" i="8"/>
  <c r="AA35" i="8"/>
  <c r="O35" i="8"/>
  <c r="Q35" i="8"/>
  <c r="U52" i="7"/>
  <c r="Z52" i="7"/>
  <c r="AA52" i="7"/>
  <c r="T52" i="7"/>
  <c r="W52" i="7"/>
  <c r="AB52" i="7"/>
  <c r="Y52" i="7"/>
  <c r="AI23" i="3"/>
  <c r="AD67" i="3" l="1"/>
  <c r="AE67" i="3" s="1"/>
  <c r="AF67" i="3" s="1"/>
  <c r="AG67" i="3" s="1"/>
  <c r="AH67" i="3" s="1"/>
  <c r="D44" i="3"/>
  <c r="E46" i="3" l="1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7" i="3"/>
  <c r="D46" i="3"/>
  <c r="D45" i="3"/>
  <c r="D43" i="3"/>
  <c r="AD42" i="3"/>
  <c r="AE42" i="3" s="1"/>
  <c r="AF42" i="3" s="1"/>
  <c r="AG42" i="3" s="1"/>
  <c r="AH42" i="3" s="1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AB18" i="3"/>
  <c r="AB23" i="3" s="1"/>
  <c r="AA18" i="3"/>
  <c r="Z18" i="3"/>
  <c r="Y18" i="3"/>
  <c r="Y23" i="3" s="1"/>
  <c r="X18" i="3"/>
  <c r="X23" i="3" s="1"/>
  <c r="W18" i="3"/>
  <c r="V18" i="3"/>
  <c r="U18" i="3"/>
  <c r="U23" i="3" s="1"/>
  <c r="T18" i="3"/>
  <c r="T23" i="3" s="1"/>
  <c r="S18" i="3"/>
  <c r="R18" i="3"/>
  <c r="Q18" i="3"/>
  <c r="Q23" i="3" s="1"/>
  <c r="P18" i="3"/>
  <c r="P23" i="3" s="1"/>
  <c r="O18" i="3"/>
  <c r="N18" i="3"/>
  <c r="M18" i="3"/>
  <c r="M23" i="3" s="1"/>
  <c r="L18" i="3"/>
  <c r="L23" i="3" s="1"/>
  <c r="K18" i="3"/>
  <c r="J18" i="3"/>
  <c r="I18" i="3"/>
  <c r="I23" i="3" s="1"/>
  <c r="H18" i="3"/>
  <c r="H23" i="3" s="1"/>
  <c r="G18" i="3"/>
  <c r="F18" i="3"/>
  <c r="E18" i="3"/>
  <c r="E23" i="3" s="1"/>
  <c r="D21" i="3"/>
  <c r="D22" i="3"/>
  <c r="D20" i="3"/>
  <c r="D19" i="3"/>
  <c r="D18" i="3"/>
  <c r="AD17" i="3"/>
  <c r="AE17" i="3" s="1"/>
  <c r="AF17" i="3" s="1"/>
  <c r="AG17" i="3" s="1"/>
  <c r="AH17" i="3" s="1"/>
  <c r="D59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D53" i="3"/>
  <c r="AE53" i="3" s="1"/>
  <c r="AF53" i="3" s="1"/>
  <c r="AG53" i="3" s="1"/>
  <c r="AH53" i="3" s="1"/>
  <c r="AD28" i="3"/>
  <c r="AC14" i="3"/>
  <c r="AD3" i="3"/>
  <c r="AE28" i="3" l="1"/>
  <c r="AE3" i="3"/>
  <c r="AF3" i="3" s="1"/>
  <c r="AG3" i="3" s="1"/>
  <c r="AH3" i="3" s="1"/>
  <c r="AD12" i="3"/>
  <c r="AD7" i="3"/>
  <c r="AD9" i="3"/>
  <c r="AD13" i="3"/>
  <c r="AD6" i="3"/>
  <c r="AD10" i="3"/>
  <c r="AD5" i="3"/>
  <c r="AD11" i="3"/>
  <c r="AD4" i="3"/>
  <c r="AD8" i="3"/>
  <c r="D64" i="3"/>
  <c r="D68" i="3" s="1"/>
  <c r="D23" i="3"/>
  <c r="G23" i="3"/>
  <c r="K23" i="3"/>
  <c r="O23" i="3"/>
  <c r="AC18" i="3"/>
  <c r="S23" i="3"/>
  <c r="W23" i="3"/>
  <c r="AA23" i="3"/>
  <c r="AC20" i="3"/>
  <c r="AC22" i="3"/>
  <c r="D48" i="3"/>
  <c r="H48" i="3"/>
  <c r="L48" i="3"/>
  <c r="P48" i="3"/>
  <c r="T48" i="3"/>
  <c r="X48" i="3"/>
  <c r="AB48" i="3"/>
  <c r="F64" i="3"/>
  <c r="F68" i="3" s="1"/>
  <c r="J64" i="3"/>
  <c r="J68" i="3" s="1"/>
  <c r="N64" i="3"/>
  <c r="N69" i="3" s="1"/>
  <c r="R64" i="3"/>
  <c r="R70" i="3" s="1"/>
  <c r="V64" i="3"/>
  <c r="V68" i="3" s="1"/>
  <c r="Z64" i="3"/>
  <c r="Z68" i="3" s="1"/>
  <c r="F23" i="3"/>
  <c r="J23" i="3"/>
  <c r="N23" i="3"/>
  <c r="R23" i="3"/>
  <c r="V23" i="3"/>
  <c r="Z23" i="3"/>
  <c r="E48" i="3"/>
  <c r="I48" i="3"/>
  <c r="M48" i="3"/>
  <c r="Q48" i="3"/>
  <c r="U48" i="3"/>
  <c r="Y48" i="3"/>
  <c r="AC19" i="3"/>
  <c r="AC21" i="3"/>
  <c r="F48" i="3"/>
  <c r="J48" i="3"/>
  <c r="N48" i="3"/>
  <c r="R48" i="3"/>
  <c r="V48" i="3"/>
  <c r="Z48" i="3"/>
  <c r="G48" i="3"/>
  <c r="K48" i="3"/>
  <c r="O48" i="3"/>
  <c r="S48" i="3"/>
  <c r="W48" i="3"/>
  <c r="AA48" i="3"/>
  <c r="G64" i="3"/>
  <c r="G68" i="3" s="1"/>
  <c r="K64" i="3"/>
  <c r="K68" i="3" s="1"/>
  <c r="O64" i="3"/>
  <c r="O69" i="3" s="1"/>
  <c r="S64" i="3"/>
  <c r="S72" i="3" s="1"/>
  <c r="W64" i="3"/>
  <c r="W72" i="3" s="1"/>
  <c r="AA64" i="3"/>
  <c r="AA70" i="3" s="1"/>
  <c r="H64" i="3"/>
  <c r="H68" i="3" s="1"/>
  <c r="P64" i="3"/>
  <c r="P69" i="3" s="1"/>
  <c r="L64" i="3"/>
  <c r="L68" i="3" s="1"/>
  <c r="T64" i="3"/>
  <c r="T69" i="3" s="1"/>
  <c r="X64" i="3"/>
  <c r="X68" i="3" s="1"/>
  <c r="AB64" i="3"/>
  <c r="AB68" i="3" s="1"/>
  <c r="E64" i="3"/>
  <c r="E72" i="3" s="1"/>
  <c r="I64" i="3"/>
  <c r="I71" i="3" s="1"/>
  <c r="M64" i="3"/>
  <c r="M68" i="3" s="1"/>
  <c r="Q64" i="3"/>
  <c r="Q70" i="3" s="1"/>
  <c r="U64" i="3"/>
  <c r="U69" i="3" s="1"/>
  <c r="Y64" i="3"/>
  <c r="Y70" i="3" s="1"/>
  <c r="AC64" i="3"/>
  <c r="AC68" i="3" s="1"/>
  <c r="AF28" i="3" l="1"/>
  <c r="AE5" i="3"/>
  <c r="AD5" i="17"/>
  <c r="AD55" i="3"/>
  <c r="AE9" i="3"/>
  <c r="AD9" i="17"/>
  <c r="AD59" i="3"/>
  <c r="AE8" i="3"/>
  <c r="AD8" i="17"/>
  <c r="AD58" i="3"/>
  <c r="AE10" i="3"/>
  <c r="AD60" i="3"/>
  <c r="AD10" i="17"/>
  <c r="AE7" i="3"/>
  <c r="AD7" i="17"/>
  <c r="AD57" i="3"/>
  <c r="AE4" i="3"/>
  <c r="AD4" i="17"/>
  <c r="AD14" i="3"/>
  <c r="AD54" i="3"/>
  <c r="AE6" i="3"/>
  <c r="AD6" i="17"/>
  <c r="AD56" i="3"/>
  <c r="AE12" i="3"/>
  <c r="AD12" i="17"/>
  <c r="AD62" i="3"/>
  <c r="AE11" i="3"/>
  <c r="AD61" i="3"/>
  <c r="AD11" i="17"/>
  <c r="AE13" i="3"/>
  <c r="AD13" i="17"/>
  <c r="AD63" i="3"/>
  <c r="M72" i="3"/>
  <c r="J69" i="3"/>
  <c r="X69" i="3"/>
  <c r="Z72" i="3"/>
  <c r="Z71" i="3"/>
  <c r="K71" i="3"/>
  <c r="F69" i="3"/>
  <c r="X71" i="3"/>
  <c r="AA72" i="3"/>
  <c r="W69" i="3"/>
  <c r="X70" i="3"/>
  <c r="V71" i="3"/>
  <c r="Z70" i="3"/>
  <c r="W68" i="3"/>
  <c r="D72" i="3"/>
  <c r="D70" i="3"/>
  <c r="K72" i="3"/>
  <c r="AC70" i="3"/>
  <c r="AC69" i="3"/>
  <c r="O70" i="3"/>
  <c r="L71" i="3"/>
  <c r="L69" i="3"/>
  <c r="K69" i="3"/>
  <c r="J72" i="3"/>
  <c r="J70" i="3"/>
  <c r="Q69" i="3"/>
  <c r="AC72" i="3"/>
  <c r="AA71" i="3"/>
  <c r="M70" i="3"/>
  <c r="G69" i="3"/>
  <c r="X72" i="3"/>
  <c r="J71" i="3"/>
  <c r="Z69" i="3"/>
  <c r="G70" i="3"/>
  <c r="N72" i="3"/>
  <c r="N70" i="3"/>
  <c r="U71" i="3"/>
  <c r="AB71" i="3"/>
  <c r="AB69" i="3"/>
  <c r="Q72" i="3"/>
  <c r="O71" i="3"/>
  <c r="AA69" i="3"/>
  <c r="M71" i="3"/>
  <c r="F71" i="3"/>
  <c r="V69" i="3"/>
  <c r="AA68" i="3"/>
  <c r="I68" i="3"/>
  <c r="H72" i="3"/>
  <c r="H70" i="3"/>
  <c r="S70" i="3"/>
  <c r="H71" i="3"/>
  <c r="H69" i="3"/>
  <c r="O72" i="3"/>
  <c r="I70" i="3"/>
  <c r="T72" i="3"/>
  <c r="T70" i="3"/>
  <c r="T68" i="3"/>
  <c r="V72" i="3"/>
  <c r="F72" i="3"/>
  <c r="T71" i="3"/>
  <c r="D71" i="3"/>
  <c r="V70" i="3"/>
  <c r="F70" i="3"/>
  <c r="D69" i="3"/>
  <c r="G72" i="3"/>
  <c r="W70" i="3"/>
  <c r="M69" i="3"/>
  <c r="O68" i="3"/>
  <c r="Y72" i="3"/>
  <c r="I72" i="3"/>
  <c r="W71" i="3"/>
  <c r="G71" i="3"/>
  <c r="U70" i="3"/>
  <c r="E70" i="3"/>
  <c r="S69" i="3"/>
  <c r="Q68" i="3"/>
  <c r="E71" i="3"/>
  <c r="P72" i="3"/>
  <c r="R71" i="3"/>
  <c r="P70" i="3"/>
  <c r="R69" i="3"/>
  <c r="P68" i="3"/>
  <c r="Q71" i="3"/>
  <c r="S68" i="3"/>
  <c r="R68" i="3"/>
  <c r="Y69" i="3"/>
  <c r="Y68" i="3"/>
  <c r="Y71" i="3"/>
  <c r="I69" i="3"/>
  <c r="N68" i="3"/>
  <c r="U68" i="3"/>
  <c r="E68" i="3"/>
  <c r="R72" i="3"/>
  <c r="P71" i="3"/>
  <c r="AC71" i="3"/>
  <c r="K70" i="3"/>
  <c r="E69" i="3"/>
  <c r="U72" i="3"/>
  <c r="S71" i="3"/>
  <c r="AB72" i="3"/>
  <c r="L72" i="3"/>
  <c r="N71" i="3"/>
  <c r="AB70" i="3"/>
  <c r="L70" i="3"/>
  <c r="AD48" i="3"/>
  <c r="AH48" i="3"/>
  <c r="AE48" i="3"/>
  <c r="AC48" i="3"/>
  <c r="AF48" i="3"/>
  <c r="AG48" i="3"/>
  <c r="AC23" i="3"/>
  <c r="AG28" i="3" l="1"/>
  <c r="AD61" i="17"/>
  <c r="AD11" i="4"/>
  <c r="AD14" i="17"/>
  <c r="AD22" i="17" s="1"/>
  <c r="AD62" i="17"/>
  <c r="AD12" i="4"/>
  <c r="AF6" i="3"/>
  <c r="AE6" i="17"/>
  <c r="AE56" i="3"/>
  <c r="AF4" i="3"/>
  <c r="AE4" i="17"/>
  <c r="AE54" i="3"/>
  <c r="AE14" i="3"/>
  <c r="AE19" i="3" s="1"/>
  <c r="AD60" i="17"/>
  <c r="AD10" i="4"/>
  <c r="AD58" i="17"/>
  <c r="AD8" i="4"/>
  <c r="AF9" i="3"/>
  <c r="AE59" i="3"/>
  <c r="AE9" i="17"/>
  <c r="AF12" i="3"/>
  <c r="AE62" i="3"/>
  <c r="AE12" i="17"/>
  <c r="AD64" i="3"/>
  <c r="AF8" i="3"/>
  <c r="AE8" i="17"/>
  <c r="AE58" i="3"/>
  <c r="AD63" i="17"/>
  <c r="AD13" i="4"/>
  <c r="AF11" i="3"/>
  <c r="AE61" i="3"/>
  <c r="AE11" i="17"/>
  <c r="AD20" i="3"/>
  <c r="AD18" i="3"/>
  <c r="AD19" i="3"/>
  <c r="AD21" i="3"/>
  <c r="AD22" i="3"/>
  <c r="AD57" i="17"/>
  <c r="AD7" i="4"/>
  <c r="AF10" i="3"/>
  <c r="AE10" i="17"/>
  <c r="AE60" i="3"/>
  <c r="AD55" i="17"/>
  <c r="AD5" i="4"/>
  <c r="AF13" i="3"/>
  <c r="AE13" i="17"/>
  <c r="AE63" i="3"/>
  <c r="AD56" i="17"/>
  <c r="AD6" i="4"/>
  <c r="AD54" i="17"/>
  <c r="AD4" i="4"/>
  <c r="AF7" i="3"/>
  <c r="AE7" i="17"/>
  <c r="AE57" i="3"/>
  <c r="AD59" i="17"/>
  <c r="AD9" i="4"/>
  <c r="AF5" i="3"/>
  <c r="AE5" i="17"/>
  <c r="AE55" i="3"/>
  <c r="AA73" i="3"/>
  <c r="AC73" i="3"/>
  <c r="J73" i="3"/>
  <c r="X73" i="3"/>
  <c r="F73" i="3"/>
  <c r="D73" i="3"/>
  <c r="G73" i="3"/>
  <c r="T73" i="3"/>
  <c r="K73" i="3"/>
  <c r="Z73" i="3"/>
  <c r="H73" i="3"/>
  <c r="L73" i="3"/>
  <c r="AB73" i="3"/>
  <c r="M73" i="3"/>
  <c r="O73" i="3"/>
  <c r="W73" i="3"/>
  <c r="V73" i="3"/>
  <c r="E73" i="3"/>
  <c r="R73" i="3"/>
  <c r="P73" i="3"/>
  <c r="I73" i="3"/>
  <c r="Q73" i="3"/>
  <c r="U73" i="3"/>
  <c r="N73" i="3"/>
  <c r="Y73" i="3"/>
  <c r="S73" i="3"/>
  <c r="AD20" i="17" l="1"/>
  <c r="AD18" i="17"/>
  <c r="AD19" i="17"/>
  <c r="AH28" i="3"/>
  <c r="AE21" i="3"/>
  <c r="AE20" i="3"/>
  <c r="AE22" i="3"/>
  <c r="AE18" i="3"/>
  <c r="AC20" i="7"/>
  <c r="AD14" i="4"/>
  <c r="AD20" i="4" s="1"/>
  <c r="AD54" i="4"/>
  <c r="AG13" i="3"/>
  <c r="AF63" i="3"/>
  <c r="AF13" i="17"/>
  <c r="AD23" i="3"/>
  <c r="AG11" i="3"/>
  <c r="AF11" i="17"/>
  <c r="AF61" i="3"/>
  <c r="AE59" i="17"/>
  <c r="AE9" i="4"/>
  <c r="AE54" i="17"/>
  <c r="AE4" i="4"/>
  <c r="AE56" i="17"/>
  <c r="AE6" i="4"/>
  <c r="AE55" i="17"/>
  <c r="AE5" i="4"/>
  <c r="AC37" i="7"/>
  <c r="AD55" i="4"/>
  <c r="AE60" i="17"/>
  <c r="AE10" i="4"/>
  <c r="AC37" i="10"/>
  <c r="AD63" i="4"/>
  <c r="AE58" i="17"/>
  <c r="AE8" i="4"/>
  <c r="AE62" i="17"/>
  <c r="AE12" i="4"/>
  <c r="AG4" i="3"/>
  <c r="AF4" i="17"/>
  <c r="AF54" i="3"/>
  <c r="AF14" i="3"/>
  <c r="AF18" i="3" s="1"/>
  <c r="AG6" i="3"/>
  <c r="AF6" i="17"/>
  <c r="AF56" i="3"/>
  <c r="AF19" i="3"/>
  <c r="AG5" i="3"/>
  <c r="AF5" i="17"/>
  <c r="AF55" i="3"/>
  <c r="AE57" i="17"/>
  <c r="AE7" i="4"/>
  <c r="AD64" i="17"/>
  <c r="AD68" i="17" s="1"/>
  <c r="AG10" i="3"/>
  <c r="AF10" i="17"/>
  <c r="AF60" i="3"/>
  <c r="AE61" i="17"/>
  <c r="AE11" i="4"/>
  <c r="AG8" i="3"/>
  <c r="AF8" i="17"/>
  <c r="AF58" i="3"/>
  <c r="AG9" i="3"/>
  <c r="AF59" i="3"/>
  <c r="AF9" i="17"/>
  <c r="AC20" i="11"/>
  <c r="AD60" i="4"/>
  <c r="AC20" i="10"/>
  <c r="AD62" i="4"/>
  <c r="AC37" i="11"/>
  <c r="AD61" i="4"/>
  <c r="AC37" i="9"/>
  <c r="AD59" i="4"/>
  <c r="AG7" i="3"/>
  <c r="AF7" i="17"/>
  <c r="AF57" i="3"/>
  <c r="AC20" i="8"/>
  <c r="AD56" i="4"/>
  <c r="AE14" i="17"/>
  <c r="AE19" i="17" s="1"/>
  <c r="AE63" i="17"/>
  <c r="AE13" i="4"/>
  <c r="AC37" i="8"/>
  <c r="AD57" i="4"/>
  <c r="AD69" i="3"/>
  <c r="AD70" i="3"/>
  <c r="AD68" i="3"/>
  <c r="AD72" i="3"/>
  <c r="AD71" i="3"/>
  <c r="AG12" i="3"/>
  <c r="AF62" i="3"/>
  <c r="AF12" i="17"/>
  <c r="AC20" i="9"/>
  <c r="AD58" i="4"/>
  <c r="AD21" i="17"/>
  <c r="AE64" i="3"/>
  <c r="AE70" i="3" s="1"/>
  <c r="AD23" i="17" l="1"/>
  <c r="AD19" i="4"/>
  <c r="AD21" i="4"/>
  <c r="AD22" i="4"/>
  <c r="AD18" i="4"/>
  <c r="AF22" i="3"/>
  <c r="AF20" i="3"/>
  <c r="AF21" i="3"/>
  <c r="AE23" i="3"/>
  <c r="AE69" i="3"/>
  <c r="AD21" i="8"/>
  <c r="AC25" i="8"/>
  <c r="AC32" i="8"/>
  <c r="AC28" i="8"/>
  <c r="AC34" i="8"/>
  <c r="AC24" i="8"/>
  <c r="AC33" i="8"/>
  <c r="AC27" i="8"/>
  <c r="AC23" i="8"/>
  <c r="AC26" i="8"/>
  <c r="AC30" i="8"/>
  <c r="AC31" i="8"/>
  <c r="AC29" i="8"/>
  <c r="AH9" i="3"/>
  <c r="AG59" i="3"/>
  <c r="AG9" i="17"/>
  <c r="AF58" i="17"/>
  <c r="AF8" i="4"/>
  <c r="AF55" i="17"/>
  <c r="AF5" i="4"/>
  <c r="AF56" i="17"/>
  <c r="AF6" i="4"/>
  <c r="AF64" i="3"/>
  <c r="AF69" i="3" s="1"/>
  <c r="AD20" i="10"/>
  <c r="AE21" i="10" s="1"/>
  <c r="AE62" i="4"/>
  <c r="AE20" i="17"/>
  <c r="AD20" i="11"/>
  <c r="AE21" i="11" s="1"/>
  <c r="AE60" i="4"/>
  <c r="AD38" i="7"/>
  <c r="AC43" i="7"/>
  <c r="AC49" i="7"/>
  <c r="AC51" i="7"/>
  <c r="AC46" i="7"/>
  <c r="AC45" i="7"/>
  <c r="AC41" i="7"/>
  <c r="AC50" i="7"/>
  <c r="AC48" i="7"/>
  <c r="AC42" i="7"/>
  <c r="AC40" i="7"/>
  <c r="AC47" i="7"/>
  <c r="AC44" i="7"/>
  <c r="AD72" i="17"/>
  <c r="AD20" i="7"/>
  <c r="AE21" i="7" s="1"/>
  <c r="AE14" i="4"/>
  <c r="AE22" i="4" s="1"/>
  <c r="AE54" i="4"/>
  <c r="AD70" i="17"/>
  <c r="AF61" i="17"/>
  <c r="AF11" i="4"/>
  <c r="AF63" i="17"/>
  <c r="AF13" i="4"/>
  <c r="AF62" i="17"/>
  <c r="AF12" i="4"/>
  <c r="AD38" i="9"/>
  <c r="AC42" i="9"/>
  <c r="AC49" i="9"/>
  <c r="AC44" i="9"/>
  <c r="AC45" i="9"/>
  <c r="AC43" i="9"/>
  <c r="AC46" i="9"/>
  <c r="AC50" i="9"/>
  <c r="AC47" i="9"/>
  <c r="AC41" i="9"/>
  <c r="AC51" i="9"/>
  <c r="AC48" i="9"/>
  <c r="AC40" i="9"/>
  <c r="AD21" i="11"/>
  <c r="AC27" i="11"/>
  <c r="AC33" i="11"/>
  <c r="AC31" i="11"/>
  <c r="AC29" i="11"/>
  <c r="AC30" i="11"/>
  <c r="AC23" i="11"/>
  <c r="AC25" i="11"/>
  <c r="AC32" i="11"/>
  <c r="AC28" i="11"/>
  <c r="AC24" i="11"/>
  <c r="AC26" i="11"/>
  <c r="AC34" i="11"/>
  <c r="AE72" i="3"/>
  <c r="AH8" i="3"/>
  <c r="AG8" i="17"/>
  <c r="AG58" i="3"/>
  <c r="AD37" i="8"/>
  <c r="AE38" i="8" s="1"/>
  <c r="AE57" i="4"/>
  <c r="AH5" i="3"/>
  <c r="AG5" i="17"/>
  <c r="AG55" i="3"/>
  <c r="AH6" i="3"/>
  <c r="AG6" i="17"/>
  <c r="AG56" i="3"/>
  <c r="AF54" i="17"/>
  <c r="AF4" i="4"/>
  <c r="AE22" i="17"/>
  <c r="AE21" i="17"/>
  <c r="AD20" i="8"/>
  <c r="AE21" i="8" s="1"/>
  <c r="AE56" i="4"/>
  <c r="AE18" i="17"/>
  <c r="AD37" i="9"/>
  <c r="AE59" i="4"/>
  <c r="AH11" i="3"/>
  <c r="AG11" i="17"/>
  <c r="AG61" i="3"/>
  <c r="AD64" i="4"/>
  <c r="AD72" i="4" s="1"/>
  <c r="AD73" i="3"/>
  <c r="AD38" i="8"/>
  <c r="AC42" i="8"/>
  <c r="AC47" i="8"/>
  <c r="AC46" i="8"/>
  <c r="AC40" i="8"/>
  <c r="AC50" i="8"/>
  <c r="AC44" i="8"/>
  <c r="AC41" i="8"/>
  <c r="AC49" i="8"/>
  <c r="AC43" i="8"/>
  <c r="AC45" i="8"/>
  <c r="AC51" i="8"/>
  <c r="AC48" i="8"/>
  <c r="AF57" i="17"/>
  <c r="AF7" i="4"/>
  <c r="AD21" i="10"/>
  <c r="AC23" i="10"/>
  <c r="AC25" i="10"/>
  <c r="AC31" i="10"/>
  <c r="AC30" i="10"/>
  <c r="AC32" i="10"/>
  <c r="AC28" i="10"/>
  <c r="AC33" i="10"/>
  <c r="AC24" i="10"/>
  <c r="AC26" i="10"/>
  <c r="AC27" i="10"/>
  <c r="AC29" i="10"/>
  <c r="AC34" i="10"/>
  <c r="AF59" i="17"/>
  <c r="AF9" i="4"/>
  <c r="AD37" i="11"/>
  <c r="AE38" i="11" s="1"/>
  <c r="AE61" i="4"/>
  <c r="AF14" i="17"/>
  <c r="AF18" i="17" s="1"/>
  <c r="AF60" i="17"/>
  <c r="AF10" i="4"/>
  <c r="AH4" i="3"/>
  <c r="AG4" i="17"/>
  <c r="AG14" i="3"/>
  <c r="AG20" i="3" s="1"/>
  <c r="AG54" i="3"/>
  <c r="AD37" i="7"/>
  <c r="AE55" i="4"/>
  <c r="AE64" i="17"/>
  <c r="AE70" i="17" s="1"/>
  <c r="AH13" i="3"/>
  <c r="AG63" i="3"/>
  <c r="AG13" i="17"/>
  <c r="AE68" i="3"/>
  <c r="AD21" i="9"/>
  <c r="AC29" i="9"/>
  <c r="AC31" i="9"/>
  <c r="AC30" i="9"/>
  <c r="AC33" i="9"/>
  <c r="AC26" i="9"/>
  <c r="AC27" i="9"/>
  <c r="AC24" i="9"/>
  <c r="AC23" i="9"/>
  <c r="AC32" i="9"/>
  <c r="AC25" i="9"/>
  <c r="AC34" i="9"/>
  <c r="AC28" i="9"/>
  <c r="AH12" i="3"/>
  <c r="AG12" i="17"/>
  <c r="AG62" i="3"/>
  <c r="AD37" i="10"/>
  <c r="AE38" i="10" s="1"/>
  <c r="AE63" i="4"/>
  <c r="AH7" i="3"/>
  <c r="AG7" i="17"/>
  <c r="AG57" i="3"/>
  <c r="AD38" i="11"/>
  <c r="AC50" i="11"/>
  <c r="AC47" i="11"/>
  <c r="AC44" i="11"/>
  <c r="AC43" i="11"/>
  <c r="AC49" i="11"/>
  <c r="AC51" i="11"/>
  <c r="AC46" i="11"/>
  <c r="AC41" i="11"/>
  <c r="AC42" i="11"/>
  <c r="AC45" i="11"/>
  <c r="AC40" i="11"/>
  <c r="AC48" i="11"/>
  <c r="AH10" i="3"/>
  <c r="AG60" i="3"/>
  <c r="AG10" i="17"/>
  <c r="AD20" i="9"/>
  <c r="AE58" i="4"/>
  <c r="AD38" i="10"/>
  <c r="AC40" i="10"/>
  <c r="AC42" i="10"/>
  <c r="AC48" i="10"/>
  <c r="AC41" i="10"/>
  <c r="AC49" i="10"/>
  <c r="AC47" i="10"/>
  <c r="AC43" i="10"/>
  <c r="AC50" i="10"/>
  <c r="AC46" i="10"/>
  <c r="AC44" i="10"/>
  <c r="AC51" i="10"/>
  <c r="AC45" i="10"/>
  <c r="AD71" i="17"/>
  <c r="AE71" i="3"/>
  <c r="AD69" i="17"/>
  <c r="AD21" i="7"/>
  <c r="AC27" i="7"/>
  <c r="AC30" i="7"/>
  <c r="AC33" i="7"/>
  <c r="AC34" i="7"/>
  <c r="AC32" i="7"/>
  <c r="AC24" i="7"/>
  <c r="AC26" i="7"/>
  <c r="AC25" i="7"/>
  <c r="AC29" i="7"/>
  <c r="AC31" i="7"/>
  <c r="AC28" i="7"/>
  <c r="AC23" i="7"/>
  <c r="AD23" i="4" l="1"/>
  <c r="AF23" i="3"/>
  <c r="AE19" i="4"/>
  <c r="AE20" i="4"/>
  <c r="AG21" i="3"/>
  <c r="AE69" i="17"/>
  <c r="AG22" i="3"/>
  <c r="AF72" i="3"/>
  <c r="AC52" i="9"/>
  <c r="AD69" i="4"/>
  <c r="AE68" i="17"/>
  <c r="AE23" i="17"/>
  <c r="AC52" i="7"/>
  <c r="AC52" i="11"/>
  <c r="AG18" i="3"/>
  <c r="AD70" i="4"/>
  <c r="AF71" i="3"/>
  <c r="AE18" i="4"/>
  <c r="AD73" i="17"/>
  <c r="AF70" i="3"/>
  <c r="AD68" i="4"/>
  <c r="AC35" i="7"/>
  <c r="AH60" i="3"/>
  <c r="AH10" i="17"/>
  <c r="AD49" i="11"/>
  <c r="AD50" i="11"/>
  <c r="AD51" i="11"/>
  <c r="AD41" i="11"/>
  <c r="AD47" i="11"/>
  <c r="AD45" i="11"/>
  <c r="AD43" i="11"/>
  <c r="AD42" i="11"/>
  <c r="AD48" i="11"/>
  <c r="AD40" i="11"/>
  <c r="AD44" i="11"/>
  <c r="AD46" i="11"/>
  <c r="AH7" i="17"/>
  <c r="AH57" i="3"/>
  <c r="AC35" i="9"/>
  <c r="AE21" i="9"/>
  <c r="AE73" i="3"/>
  <c r="AE71" i="17"/>
  <c r="AE20" i="11"/>
  <c r="AE33" i="11" s="1"/>
  <c r="AF60" i="4"/>
  <c r="AE37" i="8"/>
  <c r="AE42" i="8" s="1"/>
  <c r="AF57" i="4"/>
  <c r="AG61" i="17"/>
  <c r="AG11" i="4"/>
  <c r="AF64" i="17"/>
  <c r="AF68" i="17" s="1"/>
  <c r="AH6" i="17"/>
  <c r="AH56" i="3"/>
  <c r="AD34" i="11"/>
  <c r="AD31" i="11"/>
  <c r="AD24" i="11"/>
  <c r="AD26" i="11"/>
  <c r="AD29" i="11"/>
  <c r="AD27" i="11"/>
  <c r="AD30" i="11"/>
  <c r="AD28" i="11"/>
  <c r="AD25" i="11"/>
  <c r="AD32" i="11"/>
  <c r="AD23" i="11"/>
  <c r="AD33" i="11"/>
  <c r="AD45" i="9"/>
  <c r="AD51" i="9"/>
  <c r="AD47" i="9"/>
  <c r="AD42" i="9"/>
  <c r="AD49" i="9"/>
  <c r="AD41" i="9"/>
  <c r="AD46" i="9"/>
  <c r="AD48" i="9"/>
  <c r="AD44" i="9"/>
  <c r="AD43" i="9"/>
  <c r="AD40" i="9"/>
  <c r="AD50" i="9"/>
  <c r="AE20" i="10"/>
  <c r="AE30" i="10" s="1"/>
  <c r="AF62" i="4"/>
  <c r="AE37" i="10"/>
  <c r="AE46" i="10" s="1"/>
  <c r="AF63" i="4"/>
  <c r="AF19" i="17"/>
  <c r="AG59" i="17"/>
  <c r="AG9" i="4"/>
  <c r="AC35" i="8"/>
  <c r="AD25" i="7"/>
  <c r="AD24" i="7"/>
  <c r="AD30" i="7"/>
  <c r="AD23" i="7"/>
  <c r="AD33" i="7"/>
  <c r="AD31" i="7"/>
  <c r="AD26" i="7"/>
  <c r="AD32" i="7"/>
  <c r="AD28" i="7"/>
  <c r="AD34" i="7"/>
  <c r="AD29" i="7"/>
  <c r="AD27" i="7"/>
  <c r="AC52" i="10"/>
  <c r="AD23" i="9"/>
  <c r="AD24" i="9"/>
  <c r="AD26" i="9"/>
  <c r="AD29" i="9"/>
  <c r="AD28" i="9"/>
  <c r="AD32" i="9"/>
  <c r="AD33" i="9"/>
  <c r="AD27" i="9"/>
  <c r="AD31" i="9"/>
  <c r="AD30" i="9"/>
  <c r="AD25" i="9"/>
  <c r="AD34" i="9"/>
  <c r="AG63" i="17"/>
  <c r="AG13" i="4"/>
  <c r="AE72" i="17"/>
  <c r="AG14" i="17"/>
  <c r="AG20" i="17" s="1"/>
  <c r="AG54" i="17"/>
  <c r="AG4" i="4"/>
  <c r="AF21" i="17"/>
  <c r="AH61" i="3"/>
  <c r="AH11" i="17"/>
  <c r="AG19" i="3"/>
  <c r="AG58" i="17"/>
  <c r="AG8" i="4"/>
  <c r="AE38" i="9"/>
  <c r="AF22" i="17"/>
  <c r="AE38" i="7"/>
  <c r="AF68" i="3"/>
  <c r="AF69" i="17"/>
  <c r="AE20" i="9"/>
  <c r="AF21" i="9" s="1"/>
  <c r="AF58" i="4"/>
  <c r="AD46" i="10"/>
  <c r="AD49" i="10"/>
  <c r="AD48" i="10"/>
  <c r="AD40" i="10"/>
  <c r="AD44" i="10"/>
  <c r="AD50" i="10"/>
  <c r="AD51" i="10"/>
  <c r="AD47" i="10"/>
  <c r="AD45" i="10"/>
  <c r="AD43" i="10"/>
  <c r="AD42" i="10"/>
  <c r="AD41" i="10"/>
  <c r="AG60" i="17"/>
  <c r="AG10" i="4"/>
  <c r="AG62" i="17"/>
  <c r="AG12" i="4"/>
  <c r="AH4" i="17"/>
  <c r="AH54" i="3"/>
  <c r="AH14" i="3"/>
  <c r="AH22" i="3" s="1"/>
  <c r="AE37" i="9"/>
  <c r="AF38" i="9" s="1"/>
  <c r="AF59" i="4"/>
  <c r="AD31" i="10"/>
  <c r="AD24" i="10"/>
  <c r="AD34" i="10"/>
  <c r="AD23" i="10"/>
  <c r="AD27" i="10"/>
  <c r="AD28" i="10"/>
  <c r="AD25" i="10"/>
  <c r="AD33" i="10"/>
  <c r="AD30" i="10"/>
  <c r="AD32" i="10"/>
  <c r="AD26" i="10"/>
  <c r="AD29" i="10"/>
  <c r="AC52" i="8"/>
  <c r="AE20" i="7"/>
  <c r="AE34" i="7" s="1"/>
  <c r="AF54" i="4"/>
  <c r="AF14" i="4"/>
  <c r="AF21" i="4" s="1"/>
  <c r="AG55" i="17"/>
  <c r="AG5" i="4"/>
  <c r="AH8" i="17"/>
  <c r="AH58" i="3"/>
  <c r="AC35" i="11"/>
  <c r="AE25" i="11"/>
  <c r="AE30" i="11"/>
  <c r="AE37" i="11"/>
  <c r="AE49" i="11" s="1"/>
  <c r="AF61" i="4"/>
  <c r="AE64" i="4"/>
  <c r="AE71" i="4" s="1"/>
  <c r="AD42" i="7"/>
  <c r="AD46" i="7"/>
  <c r="AD40" i="7"/>
  <c r="AD41" i="7"/>
  <c r="AD47" i="7"/>
  <c r="AD49" i="7"/>
  <c r="AD44" i="7"/>
  <c r="AD51" i="7"/>
  <c r="AD45" i="7"/>
  <c r="AD50" i="7"/>
  <c r="AD43" i="7"/>
  <c r="AD48" i="7"/>
  <c r="AE21" i="4"/>
  <c r="AE37" i="7"/>
  <c r="AF38" i="7" s="1"/>
  <c r="AF55" i="4"/>
  <c r="AF20" i="17"/>
  <c r="AH9" i="17"/>
  <c r="AH59" i="3"/>
  <c r="AD29" i="8"/>
  <c r="AD28" i="8"/>
  <c r="AD27" i="8"/>
  <c r="AD34" i="8"/>
  <c r="AD30" i="8"/>
  <c r="AD23" i="8"/>
  <c r="AD32" i="8"/>
  <c r="AD26" i="8"/>
  <c r="AD31" i="8"/>
  <c r="AD25" i="8"/>
  <c r="AD24" i="8"/>
  <c r="AD33" i="8"/>
  <c r="AG57" i="17"/>
  <c r="AG7" i="4"/>
  <c r="AH12" i="17"/>
  <c r="AH62" i="3"/>
  <c r="AH13" i="17"/>
  <c r="AH63" i="3"/>
  <c r="AG64" i="3"/>
  <c r="AG70" i="3" s="1"/>
  <c r="AC35" i="10"/>
  <c r="AE23" i="10"/>
  <c r="AE29" i="10"/>
  <c r="AE27" i="10"/>
  <c r="AE33" i="10"/>
  <c r="AE32" i="10"/>
  <c r="AD42" i="8"/>
  <c r="AD50" i="8"/>
  <c r="AD40" i="8"/>
  <c r="AD41" i="8"/>
  <c r="AD47" i="8"/>
  <c r="AD46" i="8"/>
  <c r="AD45" i="8"/>
  <c r="AD48" i="8"/>
  <c r="AD44" i="8"/>
  <c r="AD51" i="8"/>
  <c r="AD49" i="8"/>
  <c r="AD43" i="8"/>
  <c r="AG56" i="17"/>
  <c r="AG6" i="4"/>
  <c r="AH5" i="17"/>
  <c r="AH55" i="3"/>
  <c r="AE20" i="8"/>
  <c r="AE31" i="8" s="1"/>
  <c r="AF56" i="4"/>
  <c r="AF19" i="4"/>
  <c r="AD71" i="4"/>
  <c r="AG21" i="17" l="1"/>
  <c r="AE48" i="8"/>
  <c r="AE50" i="8"/>
  <c r="AE51" i="8"/>
  <c r="AE25" i="10"/>
  <c r="AE28" i="10"/>
  <c r="AG19" i="17"/>
  <c r="AE26" i="10"/>
  <c r="AE23" i="4"/>
  <c r="AE27" i="11"/>
  <c r="AE23" i="11"/>
  <c r="AF18" i="4"/>
  <c r="AE27" i="7"/>
  <c r="AF73" i="3"/>
  <c r="AE43" i="8"/>
  <c r="AE40" i="10"/>
  <c r="AD73" i="4"/>
  <c r="AE28" i="11"/>
  <c r="AE45" i="8"/>
  <c r="AE41" i="8"/>
  <c r="AE70" i="4"/>
  <c r="AE32" i="7"/>
  <c r="AE50" i="10"/>
  <c r="AE72" i="4"/>
  <c r="AE26" i="7"/>
  <c r="AE26" i="8"/>
  <c r="AF70" i="17"/>
  <c r="AE31" i="7"/>
  <c r="AG23" i="3"/>
  <c r="AE47" i="8"/>
  <c r="AE46" i="8"/>
  <c r="AE27" i="8"/>
  <c r="AE43" i="11"/>
  <c r="AE41" i="11"/>
  <c r="AE40" i="11"/>
  <c r="AD52" i="9"/>
  <c r="AD35" i="11"/>
  <c r="AE45" i="10"/>
  <c r="AE41" i="10"/>
  <c r="AE25" i="8"/>
  <c r="AE33" i="8"/>
  <c r="AE50" i="11"/>
  <c r="AE30" i="7"/>
  <c r="AE23" i="7"/>
  <c r="AE25" i="7"/>
  <c r="AG18" i="17"/>
  <c r="AE47" i="11"/>
  <c r="AE73" i="17"/>
  <c r="AE43" i="10"/>
  <c r="AE51" i="10"/>
  <c r="AE47" i="10"/>
  <c r="AE23" i="8"/>
  <c r="AE28" i="8"/>
  <c r="AH18" i="3"/>
  <c r="AE33" i="7"/>
  <c r="AF21" i="8"/>
  <c r="AF23" i="17"/>
  <c r="AE49" i="10"/>
  <c r="AE30" i="8"/>
  <c r="AE32" i="8"/>
  <c r="AE24" i="8"/>
  <c r="AH14" i="17"/>
  <c r="AH22" i="17" s="1"/>
  <c r="AH62" i="17"/>
  <c r="AH12" i="4"/>
  <c r="AD52" i="7"/>
  <c r="AH58" i="17"/>
  <c r="AH8" i="4"/>
  <c r="AD52" i="10"/>
  <c r="AF37" i="10"/>
  <c r="AG38" i="10" s="1"/>
  <c r="AG63" i="4"/>
  <c r="AD35" i="7"/>
  <c r="AF22" i="4"/>
  <c r="AH57" i="17"/>
  <c r="AH7" i="4"/>
  <c r="AF37" i="8"/>
  <c r="AG38" i="8" s="1"/>
  <c r="AG57" i="4"/>
  <c r="AF37" i="7"/>
  <c r="AF42" i="7" s="1"/>
  <c r="AG55" i="4"/>
  <c r="AD35" i="10"/>
  <c r="AF20" i="11"/>
  <c r="AG21" i="11" s="1"/>
  <c r="AG60" i="4"/>
  <c r="AF20" i="4"/>
  <c r="AE45" i="9"/>
  <c r="AE50" i="9"/>
  <c r="AE49" i="9"/>
  <c r="AE43" i="9"/>
  <c r="AE40" i="9"/>
  <c r="AE48" i="9"/>
  <c r="AE42" i="9"/>
  <c r="AE47" i="9"/>
  <c r="AE46" i="9"/>
  <c r="AE41" i="9"/>
  <c r="AE44" i="9"/>
  <c r="AE51" i="9"/>
  <c r="AG64" i="17"/>
  <c r="AG71" i="17" s="1"/>
  <c r="AD35" i="9"/>
  <c r="AG38" i="7"/>
  <c r="AH56" i="17"/>
  <c r="AH6" i="4"/>
  <c r="AF21" i="11"/>
  <c r="AE26" i="9"/>
  <c r="AE28" i="9"/>
  <c r="AE23" i="9"/>
  <c r="AE29" i="9"/>
  <c r="AE34" i="9"/>
  <c r="AE27" i="9"/>
  <c r="AE24" i="9"/>
  <c r="AE32" i="9"/>
  <c r="AE25" i="9"/>
  <c r="AE33" i="9"/>
  <c r="AE31" i="9"/>
  <c r="AE30" i="9"/>
  <c r="AH21" i="3"/>
  <c r="AH55" i="17"/>
  <c r="AH5" i="4"/>
  <c r="AH63" i="17"/>
  <c r="AH13" i="4"/>
  <c r="AH59" i="17"/>
  <c r="AH9" i="4"/>
  <c r="AF38" i="11"/>
  <c r="AE31" i="11"/>
  <c r="AE34" i="11"/>
  <c r="AE29" i="11"/>
  <c r="AH20" i="3"/>
  <c r="AF64" i="4"/>
  <c r="AF68" i="4" s="1"/>
  <c r="AH64" i="3"/>
  <c r="AH69" i="3" s="1"/>
  <c r="AF20" i="10"/>
  <c r="AG21" i="10" s="1"/>
  <c r="AG62" i="4"/>
  <c r="AE50" i="7"/>
  <c r="AE42" i="7"/>
  <c r="AE51" i="7"/>
  <c r="AE46" i="7"/>
  <c r="AE49" i="7"/>
  <c r="AE45" i="7"/>
  <c r="AE41" i="7"/>
  <c r="AE43" i="7"/>
  <c r="AE40" i="7"/>
  <c r="AE48" i="7"/>
  <c r="AE44" i="7"/>
  <c r="AE47" i="7"/>
  <c r="AF20" i="9"/>
  <c r="AG21" i="9" s="1"/>
  <c r="AG58" i="4"/>
  <c r="AE69" i="4"/>
  <c r="AG72" i="3"/>
  <c r="AE44" i="11"/>
  <c r="AE51" i="11"/>
  <c r="AE46" i="11"/>
  <c r="AF37" i="9"/>
  <c r="AG38" i="9" s="1"/>
  <c r="AG59" i="4"/>
  <c r="AF21" i="10"/>
  <c r="AF38" i="8"/>
  <c r="AH60" i="17"/>
  <c r="AH10" i="4"/>
  <c r="AF20" i="8"/>
  <c r="AG21" i="8" s="1"/>
  <c r="AG56" i="4"/>
  <c r="AD52" i="8"/>
  <c r="AE24" i="10"/>
  <c r="AE34" i="10"/>
  <c r="AE31" i="10"/>
  <c r="AG68" i="3"/>
  <c r="AG71" i="3"/>
  <c r="AD35" i="8"/>
  <c r="AE68" i="4"/>
  <c r="AF72" i="17"/>
  <c r="AE24" i="11"/>
  <c r="AE26" i="11"/>
  <c r="AE32" i="11"/>
  <c r="AG69" i="3"/>
  <c r="AF21" i="7"/>
  <c r="AF71" i="17"/>
  <c r="AH54" i="17"/>
  <c r="AH4" i="4"/>
  <c r="AG22" i="17"/>
  <c r="AE24" i="7"/>
  <c r="AE29" i="7"/>
  <c r="AE28" i="7"/>
  <c r="AH61" i="17"/>
  <c r="AH11" i="4"/>
  <c r="AF20" i="7"/>
  <c r="AG21" i="7" s="1"/>
  <c r="AG54" i="4"/>
  <c r="AG14" i="4"/>
  <c r="AG22" i="4" s="1"/>
  <c r="AE42" i="11"/>
  <c r="AE48" i="11"/>
  <c r="AE45" i="11"/>
  <c r="AF38" i="10"/>
  <c r="AH19" i="3"/>
  <c r="AF37" i="11"/>
  <c r="AG38" i="11" s="1"/>
  <c r="AG61" i="4"/>
  <c r="AE44" i="8"/>
  <c r="AE40" i="8"/>
  <c r="AE49" i="8"/>
  <c r="AD52" i="11"/>
  <c r="AE44" i="10"/>
  <c r="AE48" i="10"/>
  <c r="AE42" i="10"/>
  <c r="AE29" i="8"/>
  <c r="AE34" i="8"/>
  <c r="AG18" i="4" l="1"/>
  <c r="AH70" i="3"/>
  <c r="AH71" i="3"/>
  <c r="AH72" i="3"/>
  <c r="AH18" i="17"/>
  <c r="AH19" i="17"/>
  <c r="AG23" i="17"/>
  <c r="AH21" i="17"/>
  <c r="AF23" i="4"/>
  <c r="AH20" i="17"/>
  <c r="AE52" i="10"/>
  <c r="AE35" i="7"/>
  <c r="AE35" i="10"/>
  <c r="AE73" i="4"/>
  <c r="AF70" i="4"/>
  <c r="AF73" i="17"/>
  <c r="AE52" i="8"/>
  <c r="AH23" i="3"/>
  <c r="AE35" i="8"/>
  <c r="AE52" i="11"/>
  <c r="AE35" i="11"/>
  <c r="AF46" i="10"/>
  <c r="AF45" i="10"/>
  <c r="AF49" i="10"/>
  <c r="AF41" i="10"/>
  <c r="AF48" i="10"/>
  <c r="AF51" i="10"/>
  <c r="AF40" i="10"/>
  <c r="AF47" i="10"/>
  <c r="AF50" i="10"/>
  <c r="AF43" i="10"/>
  <c r="AF42" i="10"/>
  <c r="AF44" i="10"/>
  <c r="AG37" i="11"/>
  <c r="AG50" i="11" s="1"/>
  <c r="AH61" i="4"/>
  <c r="AH64" i="17"/>
  <c r="AH72" i="17" s="1"/>
  <c r="AE52" i="7"/>
  <c r="AH68" i="3"/>
  <c r="AF47" i="11"/>
  <c r="AF49" i="11"/>
  <c r="AF45" i="11"/>
  <c r="AF44" i="11"/>
  <c r="AF41" i="11"/>
  <c r="AF42" i="11"/>
  <c r="AF43" i="11"/>
  <c r="AF48" i="11"/>
  <c r="AF46" i="11"/>
  <c r="AF40" i="11"/>
  <c r="AF50" i="11"/>
  <c r="AF51" i="11"/>
  <c r="AF43" i="9"/>
  <c r="AF49" i="9"/>
  <c r="AF41" i="9"/>
  <c r="AG20" i="8"/>
  <c r="AG26" i="8" s="1"/>
  <c r="AH56" i="4"/>
  <c r="AE52" i="9"/>
  <c r="AF32" i="9"/>
  <c r="AF34" i="9"/>
  <c r="AF29" i="9"/>
  <c r="AG69" i="17"/>
  <c r="AF31" i="8"/>
  <c r="AF34" i="8"/>
  <c r="AF28" i="8"/>
  <c r="AF48" i="7"/>
  <c r="AF41" i="7"/>
  <c r="AF43" i="7"/>
  <c r="AF34" i="10"/>
  <c r="AF23" i="10"/>
  <c r="AF26" i="10"/>
  <c r="AF31" i="10"/>
  <c r="AF33" i="10"/>
  <c r="AF28" i="10"/>
  <c r="AF29" i="10"/>
  <c r="AF27" i="10"/>
  <c r="AF30" i="10"/>
  <c r="AF32" i="10"/>
  <c r="AF25" i="10"/>
  <c r="AF24" i="10"/>
  <c r="AG37" i="9"/>
  <c r="AG44" i="9" s="1"/>
  <c r="AH59" i="4"/>
  <c r="AG37" i="7"/>
  <c r="AG50" i="7" s="1"/>
  <c r="AH55" i="4"/>
  <c r="AF48" i="9"/>
  <c r="AF46" i="9"/>
  <c r="AF44" i="9"/>
  <c r="AF26" i="9"/>
  <c r="AF23" i="9"/>
  <c r="AF31" i="9"/>
  <c r="AG37" i="8"/>
  <c r="AG45" i="8" s="1"/>
  <c r="AH57" i="4"/>
  <c r="AF27" i="8"/>
  <c r="AF32" i="8"/>
  <c r="AF23" i="8"/>
  <c r="AG70" i="17"/>
  <c r="AF51" i="7"/>
  <c r="AF46" i="7"/>
  <c r="AF45" i="7"/>
  <c r="AG64" i="4"/>
  <c r="AG71" i="4" s="1"/>
  <c r="AG20" i="7"/>
  <c r="AG25" i="7" s="1"/>
  <c r="AH14" i="4"/>
  <c r="AH21" i="4" s="1"/>
  <c r="AH54" i="4"/>
  <c r="AG73" i="3"/>
  <c r="AG20" i="4"/>
  <c r="AF40" i="9"/>
  <c r="AF47" i="9"/>
  <c r="AF45" i="9"/>
  <c r="AF23" i="11"/>
  <c r="AF28" i="11"/>
  <c r="AF27" i="11"/>
  <c r="AF31" i="11"/>
  <c r="AF34" i="11"/>
  <c r="AF30" i="11"/>
  <c r="AF24" i="11"/>
  <c r="AF32" i="11"/>
  <c r="AF33" i="11"/>
  <c r="AF29" i="11"/>
  <c r="AF25" i="11"/>
  <c r="AF26" i="11"/>
  <c r="AF25" i="9"/>
  <c r="AF24" i="9"/>
  <c r="AF33" i="9"/>
  <c r="AF30" i="8"/>
  <c r="AF25" i="8"/>
  <c r="AF26" i="8"/>
  <c r="AG20" i="9"/>
  <c r="AG31" i="9" s="1"/>
  <c r="AH58" i="4"/>
  <c r="AF47" i="7"/>
  <c r="AF40" i="7"/>
  <c r="AF49" i="7"/>
  <c r="AF25" i="7"/>
  <c r="AF33" i="7"/>
  <c r="AF31" i="7"/>
  <c r="AF28" i="7"/>
  <c r="AF23" i="7"/>
  <c r="AF32" i="7"/>
  <c r="AF30" i="7"/>
  <c r="AF27" i="7"/>
  <c r="AF24" i="7"/>
  <c r="AF34" i="7"/>
  <c r="AF26" i="7"/>
  <c r="AF29" i="7"/>
  <c r="AG19" i="4"/>
  <c r="AG20" i="11"/>
  <c r="AG28" i="11" s="1"/>
  <c r="AH60" i="4"/>
  <c r="AF47" i="8"/>
  <c r="AF45" i="8"/>
  <c r="AF40" i="8"/>
  <c r="AF42" i="8"/>
  <c r="AF41" i="8"/>
  <c r="AF43" i="8"/>
  <c r="AF44" i="8"/>
  <c r="AF50" i="8"/>
  <c r="AF51" i="8"/>
  <c r="AF48" i="8"/>
  <c r="AF49" i="8"/>
  <c r="AF46" i="8"/>
  <c r="AG37" i="10"/>
  <c r="AG51" i="10" s="1"/>
  <c r="AH63" i="4"/>
  <c r="AF69" i="4"/>
  <c r="AF42" i="9"/>
  <c r="AF50" i="9"/>
  <c r="AF51" i="9"/>
  <c r="AE35" i="9"/>
  <c r="AF72" i="4"/>
  <c r="AG68" i="17"/>
  <c r="AG21" i="4"/>
  <c r="AF30" i="9"/>
  <c r="AF28" i="9"/>
  <c r="AF27" i="9"/>
  <c r="AF71" i="4"/>
  <c r="AF29" i="8"/>
  <c r="AF33" i="8"/>
  <c r="AF24" i="8"/>
  <c r="AG72" i="17"/>
  <c r="AG20" i="10"/>
  <c r="AG23" i="10" s="1"/>
  <c r="AH62" i="4"/>
  <c r="AF44" i="7"/>
  <c r="AF50" i="7"/>
  <c r="AG28" i="8" l="1"/>
  <c r="AH23" i="17"/>
  <c r="AH22" i="4"/>
  <c r="AG72" i="4"/>
  <c r="AH73" i="3"/>
  <c r="AG34" i="8"/>
  <c r="AG46" i="8"/>
  <c r="AG43" i="7"/>
  <c r="AG34" i="7"/>
  <c r="AG40" i="10"/>
  <c r="AF73" i="4"/>
  <c r="AG24" i="11"/>
  <c r="AG41" i="10"/>
  <c r="AG30" i="8"/>
  <c r="AG44" i="11"/>
  <c r="AG23" i="4"/>
  <c r="AG51" i="8"/>
  <c r="AG42" i="8"/>
  <c r="AG40" i="11"/>
  <c r="AG31" i="11"/>
  <c r="AG29" i="11"/>
  <c r="AG48" i="10"/>
  <c r="AG50" i="10"/>
  <c r="AG44" i="8"/>
  <c r="AG50" i="8"/>
  <c r="AG46" i="7"/>
  <c r="AG28" i="7"/>
  <c r="AG33" i="11"/>
  <c r="AG26" i="11"/>
  <c r="AG34" i="11"/>
  <c r="AG45" i="10"/>
  <c r="AG44" i="10"/>
  <c r="AH20" i="4"/>
  <c r="AG48" i="8"/>
  <c r="AG41" i="7"/>
  <c r="AG47" i="11"/>
  <c r="AG24" i="7"/>
  <c r="AF52" i="7"/>
  <c r="AG25" i="10"/>
  <c r="AH64" i="4"/>
  <c r="AH71" i="4" s="1"/>
  <c r="AF52" i="8"/>
  <c r="AG24" i="10"/>
  <c r="AG27" i="10"/>
  <c r="AG33" i="10"/>
  <c r="AF35" i="8"/>
  <c r="AH71" i="17"/>
  <c r="AG23" i="8"/>
  <c r="AG31" i="8"/>
  <c r="AG27" i="8"/>
  <c r="AH70" i="17"/>
  <c r="AG49" i="7"/>
  <c r="AG40" i="7"/>
  <c r="AG48" i="7"/>
  <c r="AG30" i="9"/>
  <c r="AG25" i="9"/>
  <c r="AG26" i="9"/>
  <c r="AG51" i="9"/>
  <c r="AG46" i="9"/>
  <c r="AG47" i="9"/>
  <c r="AF52" i="10"/>
  <c r="AG41" i="11"/>
  <c r="AG42" i="11"/>
  <c r="AG49" i="11"/>
  <c r="AG32" i="7"/>
  <c r="AG26" i="7"/>
  <c r="AG30" i="7"/>
  <c r="AG24" i="9"/>
  <c r="AG40" i="9"/>
  <c r="AG50" i="9"/>
  <c r="AG73" i="17"/>
  <c r="AG32" i="11"/>
  <c r="AG23" i="11"/>
  <c r="AG30" i="11"/>
  <c r="AF35" i="7"/>
  <c r="AG47" i="10"/>
  <c r="AG46" i="10"/>
  <c r="AG43" i="10"/>
  <c r="AF52" i="9"/>
  <c r="AG28" i="10"/>
  <c r="AG31" i="10"/>
  <c r="AG34" i="10"/>
  <c r="AG47" i="8"/>
  <c r="AG43" i="8"/>
  <c r="AG40" i="8"/>
  <c r="AG29" i="8"/>
  <c r="AG32" i="8"/>
  <c r="AG25" i="8"/>
  <c r="AG45" i="7"/>
  <c r="AG44" i="7"/>
  <c r="AG51" i="7"/>
  <c r="AH19" i="4"/>
  <c r="AF52" i="11"/>
  <c r="AG27" i="9"/>
  <c r="AG28" i="9"/>
  <c r="AG34" i="9"/>
  <c r="AG42" i="9"/>
  <c r="AG43" i="9"/>
  <c r="AG49" i="9"/>
  <c r="AG69" i="4"/>
  <c r="AG45" i="11"/>
  <c r="AG51" i="11"/>
  <c r="AG43" i="11"/>
  <c r="AG31" i="7"/>
  <c r="AG29" i="7"/>
  <c r="AG23" i="7"/>
  <c r="AG30" i="10"/>
  <c r="AG32" i="10"/>
  <c r="AG32" i="9"/>
  <c r="AG33" i="9"/>
  <c r="AG41" i="9"/>
  <c r="AG25" i="11"/>
  <c r="AG27" i="11"/>
  <c r="AG70" i="4"/>
  <c r="AG42" i="10"/>
  <c r="AG49" i="10"/>
  <c r="AH70" i="4"/>
  <c r="AH69" i="17"/>
  <c r="AF35" i="11"/>
  <c r="AG26" i="10"/>
  <c r="AG29" i="10"/>
  <c r="AG41" i="8"/>
  <c r="AG49" i="8"/>
  <c r="AH18" i="4"/>
  <c r="AH23" i="4" s="1"/>
  <c r="AG68" i="4"/>
  <c r="AF35" i="9"/>
  <c r="AF35" i="10"/>
  <c r="AG33" i="8"/>
  <c r="AG24" i="8"/>
  <c r="AG47" i="7"/>
  <c r="AG42" i="7"/>
  <c r="AG23" i="9"/>
  <c r="AG29" i="9"/>
  <c r="AG48" i="9"/>
  <c r="AG45" i="9"/>
  <c r="AH68" i="17"/>
  <c r="AG48" i="11"/>
  <c r="AG46" i="11"/>
  <c r="AG33" i="7"/>
  <c r="AG27" i="7"/>
  <c r="AH73" i="17" l="1"/>
  <c r="AG35" i="9"/>
  <c r="AG52" i="10"/>
  <c r="AG35" i="10"/>
  <c r="AG52" i="11"/>
  <c r="AG73" i="4"/>
  <c r="AH69" i="4"/>
  <c r="AG52" i="8"/>
  <c r="AG35" i="11"/>
  <c r="AG52" i="9"/>
  <c r="AH72" i="4"/>
  <c r="AG52" i="7"/>
  <c r="AG35" i="7"/>
  <c r="AG35" i="8"/>
  <c r="AH68" i="4"/>
  <c r="AH73" i="4" l="1"/>
</calcChain>
</file>

<file path=xl/sharedStrings.xml><?xml version="1.0" encoding="utf-8"?>
<sst xmlns="http://schemas.openxmlformats.org/spreadsheetml/2006/main" count="672" uniqueCount="59">
  <si>
    <t>Cumulative Achievable BAU Potential by Island and Sector</t>
  </si>
  <si>
    <t>Island</t>
  </si>
  <si>
    <t>Sector</t>
  </si>
  <si>
    <t>Oahu</t>
  </si>
  <si>
    <t>Residential</t>
  </si>
  <si>
    <t>Commercial</t>
  </si>
  <si>
    <t>Hawaii</t>
  </si>
  <si>
    <t>Maui</t>
  </si>
  <si>
    <t>Molokai</t>
  </si>
  <si>
    <t>Lanai</t>
  </si>
  <si>
    <t>All</t>
  </si>
  <si>
    <t>Total</t>
  </si>
  <si>
    <t>Cumulative Future C&amp;S Impacts by Island and Sector</t>
  </si>
  <si>
    <t>trend 2035-2044</t>
  </si>
  <si>
    <t>trend 2040-2044</t>
  </si>
  <si>
    <t>Cumulative Achievable BAU + C&amp;S</t>
  </si>
  <si>
    <t>Achievable BAU by Island as a % of Total</t>
  </si>
  <si>
    <t>C&amp;S by Island as a % of Total</t>
  </si>
  <si>
    <t>BAU + C&amp;S by Island as a % of Total</t>
  </si>
  <si>
    <t>Hawaii Energy PY14-17</t>
  </si>
  <si>
    <t>Incremental Annualized Achievable BAU + C&amp;S</t>
  </si>
  <si>
    <t>Hawaii Energy Energy Net-to-Gross Ratios</t>
  </si>
  <si>
    <t>kWh</t>
  </si>
  <si>
    <t>PY12</t>
  </si>
  <si>
    <t>PY13</t>
  </si>
  <si>
    <t>PY14</t>
  </si>
  <si>
    <t>PY15</t>
  </si>
  <si>
    <t>PY16</t>
  </si>
  <si>
    <t>PY17</t>
  </si>
  <si>
    <t>Source: HE Annual Reports</t>
  </si>
  <si>
    <t>PY12 and earlier is the prior utility NTG from M&amp;E report.</t>
  </si>
  <si>
    <t>kW</t>
  </si>
  <si>
    <t>PY18</t>
  </si>
  <si>
    <t>PY14-18 avg</t>
  </si>
  <si>
    <t>Free Riders PY14-18 avg</t>
  </si>
  <si>
    <t>Cumulative Future C&amp;S Impacts by Island and Sector (extended out to 2050 using trending from 2040 to 2044)</t>
  </si>
  <si>
    <t>Incremental Annualized Future C&amp;S Impacts by Island and Sector (extended out to 2050 using trending from 2040 to 2044)</t>
  </si>
  <si>
    <t>Net of Free Riders</t>
  </si>
  <si>
    <t>NTG Avg PY-14 to PY18</t>
  </si>
  <si>
    <t>No Leap Year</t>
  </si>
  <si>
    <t>Leap Year</t>
  </si>
  <si>
    <t>MONTHS</t>
  </si>
  <si>
    <t>SEASONAL</t>
  </si>
  <si>
    <t>RAMP - SL</t>
  </si>
  <si>
    <t>UNRAMP - SL</t>
  </si>
  <si>
    <t>Leap Year Annual Factor</t>
  </si>
  <si>
    <t>YEARS</t>
  </si>
  <si>
    <t>Months</t>
  </si>
  <si>
    <t>MWh (Customer - Net)</t>
  </si>
  <si>
    <t>Prior MWh</t>
  </si>
  <si>
    <t>MWh (RESIDENTIAL)</t>
  </si>
  <si>
    <t>MWh (COMMERCIAL)</t>
  </si>
  <si>
    <t>Incremental Change</t>
  </si>
  <si>
    <t>Average</t>
  </si>
  <si>
    <t>Incremental Change of Incremental Change</t>
  </si>
  <si>
    <t>Slope</t>
  </si>
  <si>
    <t>Intercept</t>
  </si>
  <si>
    <t>Cumulative Achievable BAU Potential by Island and Sector (extended out to 2050 using trending from 2035 to 2044)</t>
  </si>
  <si>
    <t>Incremental Annualized Achievable BAU Potential by Island and Sector (extended out to 2050 using trending from 2035 to 2044)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</si>
</sst>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0.00000"/>
    <numFmt numFmtId="167" formatCode="_(* #,##0.00000_);_(* \(#,##0.00000\);_(* &quot;-&quot;??_);_(@_)"/>
    <numFmt numFmtId="168" formatCode="_(* #,##0.0000_);_(* \(#,##0.0000\);_(* &quot;-&quot;??_);_(@_)"/>
    <numFmt numFmtId="169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/>
      <sz val="8"/>
      <name val="Arial"/>
      <family val="2"/>
    </font>
    <font>
      <sz val="10"/>
      <name val="Palatino Linotype"/>
      <family val="1"/>
    </font>
    <font>
      <b/>
      <sz val="8"/>
      <color rgb="FF6600CC"/>
      <name val="Arial"/>
      <family val="2"/>
    </font>
    <font>
      <sz val="8"/>
      <color rgb="FF6600CC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3"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0" fillId="0" borderId="0" xfId="0" quotePrefix="1" applyAlignment="1">
      <alignment horizontal="left"/>
    </xf>
    <xf numFmtId="164" fontId="0" fillId="0" borderId="1" xfId="1" applyNumberFormat="1" applyFont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164" fontId="0" fillId="0" borderId="0" xfId="1" applyNumberFormat="1" applyFont="1"/>
    <xf numFmtId="0" fontId="3" fillId="0" borderId="0" xfId="2"/>
    <xf numFmtId="0" fontId="4" fillId="0" borderId="0" xfId="2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 quotePrefix="1" applyAlignment="1">
      <alignment horizontal="center"/>
    </xf>
    <xf numFmtId="0" fontId="3" fillId="0" borderId="0" xfId="2" quotePrefix="1" applyAlignment="1">
      <alignment horizontal="left"/>
    </xf>
    <xf numFmtId="0" fontId="3" fillId="0" borderId="0" xfId="2" quotePrefix="1" applyAlignment="1">
      <alignment horizontal="center" wrapText="1"/>
    </xf>
    <xf numFmtId="165" fontId="0" fillId="0" borderId="0" xfId="3" applyNumberFormat="1" applyFont="1"/>
    <xf numFmtId="165" fontId="0" fillId="0" borderId="0" xfId="3" quotePrefix="1" applyNumberFormat="1" applyFont="1" applyAlignment="1">
      <alignment horizontal="left"/>
    </xf>
    <xf numFmtId="165" fontId="3" fillId="0" borderId="0" xfId="2" applyNumberFormat="1"/>
    <xf numFmtId="0" fontId="6" fillId="0" borderId="0" xfId="4" applyNumberFormat="1" applyFont="1" applyFill="1" applyBorder="1" applyAlignment="1" applyProtection="1"/>
    <xf numFmtId="166" fontId="6" fillId="0" borderId="0" xfId="4" applyNumberFormat="1" applyFont="1" applyFill="1" applyBorder="1" applyAlignment="1" applyProtection="1"/>
    <xf numFmtId="0" fontId="6" fillId="0" borderId="0" xfId="4" applyNumberFormat="1" applyFont="1" applyFill="1" applyBorder="1" applyAlignment="1" applyProtection="1">
      <alignment horizontal="center"/>
      <protection locked="0"/>
    </xf>
    <xf numFmtId="166" fontId="6" fillId="0" borderId="0" xfId="4" applyNumberFormat="1" applyFont="1" applyFill="1" applyBorder="1" applyAlignment="1" applyProtection="1">
      <alignment horizontal="center"/>
    </xf>
    <xf numFmtId="0" fontId="6" fillId="0" borderId="0" xfId="4" applyNumberFormat="1" applyFont="1" applyFill="1" applyBorder="1" applyAlignment="1" applyProtection="1">
      <alignment horizontal="center"/>
    </xf>
    <xf numFmtId="0" fontId="7" fillId="0" borderId="0" xfId="4" applyNumberFormat="1" applyFont="1" applyFill="1" applyBorder="1" applyAlignment="1" applyProtection="1"/>
    <xf numFmtId="38" fontId="6" fillId="0" borderId="0" xfId="6" applyNumberFormat="1" applyFont="1" applyFill="1" applyBorder="1" applyAlignment="1" applyProtection="1"/>
    <xf numFmtId="38" fontId="6" fillId="0" borderId="0" xfId="6" quotePrefix="1" applyNumberFormat="1" applyFont="1" applyFill="1" applyBorder="1" applyAlignment="1" applyProtection="1">
      <alignment horizontal="left"/>
    </xf>
    <xf numFmtId="38" fontId="6" fillId="0" borderId="0" xfId="6" applyNumberFormat="1" applyFont="1" applyFill="1" applyBorder="1" applyAlignment="1" applyProtection="1">
      <alignment horizontal="center"/>
    </xf>
    <xf numFmtId="0" fontId="6" fillId="0" borderId="0" xfId="4" quotePrefix="1" applyNumberFormat="1" applyFont="1" applyFill="1" applyBorder="1" applyAlignment="1" applyProtection="1">
      <alignment horizontal="left"/>
    </xf>
    <xf numFmtId="43" fontId="6" fillId="0" borderId="0" xfId="4" applyNumberFormat="1" applyFont="1" applyFill="1" applyBorder="1" applyAlignment="1" applyProtection="1"/>
    <xf numFmtId="167" fontId="6" fillId="0" borderId="0" xfId="7" applyNumberFormat="1" applyFont="1" applyFill="1" applyBorder="1" applyAlignment="1" applyProtection="1"/>
    <xf numFmtId="168" fontId="6" fillId="0" borderId="0" xfId="7" applyNumberFormat="1" applyFont="1" applyFill="1" applyBorder="1" applyAlignment="1" applyProtection="1"/>
    <xf numFmtId="169" fontId="6" fillId="0" borderId="0" xfId="7" applyNumberFormat="1" applyFont="1" applyFill="1" applyBorder="1" applyAlignment="1" applyProtection="1"/>
    <xf numFmtId="165" fontId="6" fillId="0" borderId="0" xfId="3" applyNumberFormat="1" applyFont="1" applyFill="1" applyBorder="1" applyAlignment="1" applyProtection="1"/>
    <xf numFmtId="169" fontId="6" fillId="0" borderId="0" xfId="3" applyNumberFormat="1" applyFont="1" applyFill="1" applyBorder="1" applyAlignment="1" applyProtection="1"/>
    <xf numFmtId="0" fontId="9" fillId="0" borderId="0" xfId="4" applyNumberFormat="1" applyFont="1" applyFill="1" applyBorder="1" applyAlignment="1" applyProtection="1"/>
    <xf numFmtId="166" fontId="9" fillId="0" borderId="0" xfId="4" applyNumberFormat="1" applyFont="1" applyFill="1" applyBorder="1" applyAlignment="1" applyProtection="1"/>
    <xf numFmtId="165" fontId="9" fillId="0" borderId="0" xfId="3" applyNumberFormat="1" applyFont="1" applyFill="1" applyBorder="1" applyAlignment="1" applyProtection="1"/>
    <xf numFmtId="166" fontId="10" fillId="0" borderId="0" xfId="4" applyNumberFormat="1" applyFont="1" applyFill="1" applyBorder="1" applyAlignment="1" applyProtection="1"/>
    <xf numFmtId="169" fontId="10" fillId="0" borderId="0" xfId="3" applyNumberFormat="1" applyFont="1" applyFill="1" applyBorder="1" applyAlignment="1" applyProtection="1"/>
    <xf numFmtId="0" fontId="10" fillId="0" borderId="0" xfId="4" applyNumberFormat="1" applyFont="1" applyFill="1" applyBorder="1" applyAlignment="1" applyProtection="1"/>
    <xf numFmtId="10" fontId="0" fillId="0" borderId="1" xfId="1" applyNumberFormat="1" applyFont="1" applyBorder="1"/>
    <xf numFmtId="3" fontId="0" fillId="0" borderId="1" xfId="0" applyNumberFormat="1" applyFill="1" applyBorder="1"/>
    <xf numFmtId="3" fontId="0" fillId="0" borderId="0" xfId="0" applyNumberFormat="1"/>
    <xf numFmtId="4" fontId="0" fillId="0" borderId="0" xfId="0" applyNumberFormat="1"/>
    <xf numFmtId="0" fontId="12" fillId="0" borderId="1" xfId="0" applyFont="1" applyBorder="1"/>
    <xf numFmtId="0" fontId="13" fillId="0" borderId="0" xfId="0" applyFont="1"/>
    <xf numFmtId="3" fontId="13" fillId="0" borderId="1" xfId="0" applyNumberFormat="1" applyFont="1" applyBorder="1"/>
    <xf numFmtId="164" fontId="13" fillId="0" borderId="1" xfId="1" applyNumberFormat="1" applyFont="1" applyBorder="1"/>
    <xf numFmtId="164" fontId="13" fillId="0" borderId="0" xfId="1" applyNumberFormat="1" applyFont="1"/>
    <xf numFmtId="164" fontId="13" fillId="0" borderId="2" xfId="1" applyNumberFormat="1" applyFont="1" applyFill="1" applyBorder="1"/>
    <xf numFmtId="0" fontId="13" fillId="0" borderId="0" xfId="0" quotePrefix="1" applyFont="1" applyAlignment="1">
      <alignment horizontal="left"/>
    </xf>
    <xf numFmtId="3" fontId="13" fillId="0" borderId="0" xfId="0" applyNumberFormat="1" applyFont="1"/>
    <xf numFmtId="0" fontId="13" fillId="3" borderId="0" xfId="0" applyFont="1" applyFill="1"/>
    <xf numFmtId="3" fontId="13" fillId="0" borderId="1" xfId="0" applyNumberFormat="1" applyFont="1" applyFill="1" applyBorder="1"/>
    <xf numFmtId="10" fontId="13" fillId="0" borderId="1" xfId="1" applyNumberFormat="1" applyFont="1" applyBorder="1"/>
    <xf numFmtId="0" fontId="1" fillId="0" borderId="1" xfId="0" applyFont="1" applyFill="1" applyBorder="1" applyAlignment="1">
      <alignment horizontal="center"/>
    </xf>
    <xf numFmtId="0" fontId="13" fillId="2" borderId="0" xfId="0" applyFont="1" applyFill="1"/>
    <xf numFmtId="0" fontId="13" fillId="4" borderId="0" xfId="0" applyFont="1" applyFill="1"/>
    <xf numFmtId="0" fontId="3" fillId="0" borderId="0" xfId="2" quotePrefix="1" applyFill="1" applyAlignment="1">
      <alignment horizontal="left"/>
    </xf>
    <xf numFmtId="165" fontId="3" fillId="0" borderId="0" xfId="2" applyNumberFormat="1" applyFill="1"/>
    <xf numFmtId="0" fontId="3" fillId="0" borderId="0" xfId="2" applyFill="1"/>
    <xf numFmtId="0" fontId="4" fillId="0" borderId="0" xfId="2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0" borderId="3" xfId="0" quotePrefix="1" applyFont="1" applyFill="1" applyBorder="1" applyAlignment="1">
      <alignment horizontal="left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164" fontId="1" fillId="0" borderId="5" xfId="1" applyNumberFormat="1" applyFont="1" applyFill="1" applyBorder="1"/>
    <xf numFmtId="164" fontId="1" fillId="0" borderId="7" xfId="1" applyNumberFormat="1" applyFont="1" applyFill="1" applyBorder="1"/>
    <xf numFmtId="0" fontId="1" fillId="0" borderId="8" xfId="0" applyFont="1" applyFill="1" applyBorder="1"/>
    <xf numFmtId="0" fontId="4" fillId="0" borderId="0" xfId="2" applyFont="1" applyAlignment="1">
      <alignment horizontal="center"/>
    </xf>
  </cellXfs>
  <cellStyles count="8">
    <cellStyle name="Comma 2" xfId="3" xr:uid="{A1360647-396F-41BE-A1FA-DC0859361506}"/>
    <cellStyle name="Comma 2 2" xfId="7" xr:uid="{7E92E6BC-3AA7-41E8-BD41-A832E3EEAD9B}"/>
    <cellStyle name="Comma_Residential Forecast" xfId="6" xr:uid="{F3F4402B-BDE1-45D5-B1A6-987A6457BFAB}"/>
    <cellStyle name="Normal" xfId="0" builtinId="0"/>
    <cellStyle name="Normal 2" xfId="2" xr:uid="{5A5ACC3C-E2C9-434E-8BB2-6832A2C1AAA7}"/>
    <cellStyle name="Normal_Residential Forecast" xfId="4" xr:uid="{54E18AEB-FCB2-46C7-99E5-0F3C602DAA78}"/>
    <cellStyle name="Percent" xfId="1" builtinId="5"/>
    <cellStyle name="Percent 2" xfId="5" xr:uid="{595697C2-EBEA-4A2C-BD82-63011E8FC66F}"/>
  </cellStyles>
  <dxfs count="0"/>
  <tableStyles count="0" defaultTableStyle="TableStyleMedium2" defaultPivotStyle="PivotStyleLight16"/>
  <colors>
    <mruColors>
      <color rgb="FF6600CC"/>
      <color rgb="FFFF00FF"/>
      <color rgb="FFFC8089"/>
      <color rgb="FF9933FF"/>
      <color rgb="FFCC00FF"/>
      <color rgb="FF649B3F"/>
      <color rgb="FF00FF00"/>
      <color rgb="FFF6BA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E24FB-B5D7-47B9-876A-8F0A62DD2D9D}">
  <dimension ref="B2:AC31"/>
  <sheetViews>
    <sheetView tabSelected="1" zoomScaleNormal="100" workbookViewId="0"/>
  </sheetViews>
  <sheetFormatPr defaultRowHeight="14.5" x14ac:dyDescent="0.35"/>
  <cols>
    <col min="3" max="3" width="14.26953125" customWidth="1"/>
    <col min="4" max="4" width="9.81640625" bestFit="1" customWidth="1"/>
  </cols>
  <sheetData>
    <row r="2" spans="2:29" x14ac:dyDescent="0.35">
      <c r="B2" t="s">
        <v>0</v>
      </c>
    </row>
    <row r="3" spans="2:29" x14ac:dyDescent="0.35">
      <c r="B3" s="1" t="s">
        <v>1</v>
      </c>
      <c r="C3" s="1" t="s">
        <v>2</v>
      </c>
      <c r="D3" s="1">
        <v>2020</v>
      </c>
      <c r="E3" s="1">
        <v>2021</v>
      </c>
      <c r="F3" s="1">
        <v>2022</v>
      </c>
      <c r="G3" s="1">
        <v>2023</v>
      </c>
      <c r="H3" s="1">
        <v>2024</v>
      </c>
      <c r="I3" s="1">
        <v>2025</v>
      </c>
      <c r="J3" s="1">
        <v>2026</v>
      </c>
      <c r="K3" s="1">
        <v>2027</v>
      </c>
      <c r="L3" s="1">
        <v>2028</v>
      </c>
      <c r="M3" s="1">
        <v>2029</v>
      </c>
      <c r="N3" s="1">
        <v>2030</v>
      </c>
      <c r="O3" s="1">
        <v>2031</v>
      </c>
      <c r="P3" s="1">
        <v>2032</v>
      </c>
      <c r="Q3" s="1">
        <v>2033</v>
      </c>
      <c r="R3" s="1">
        <v>2034</v>
      </c>
      <c r="S3" s="1">
        <v>2035</v>
      </c>
      <c r="T3" s="1">
        <v>2036</v>
      </c>
      <c r="U3" s="1">
        <v>2037</v>
      </c>
      <c r="V3" s="1">
        <v>2038</v>
      </c>
      <c r="W3" s="1">
        <v>2039</v>
      </c>
      <c r="X3" s="1">
        <v>2040</v>
      </c>
      <c r="Y3" s="1">
        <v>2041</v>
      </c>
      <c r="Z3" s="1">
        <v>2042</v>
      </c>
      <c r="AA3" s="1">
        <v>2043</v>
      </c>
      <c r="AB3" s="1">
        <v>2044</v>
      </c>
      <c r="AC3" s="1">
        <v>2045</v>
      </c>
    </row>
    <row r="4" spans="2:29" x14ac:dyDescent="0.35">
      <c r="B4" s="2" t="s">
        <v>3</v>
      </c>
      <c r="C4" s="2" t="s">
        <v>4</v>
      </c>
      <c r="D4" s="3">
        <v>28842.563563024018</v>
      </c>
      <c r="E4" s="3">
        <v>58388.737133686052</v>
      </c>
      <c r="F4" s="3">
        <v>86698.221476139443</v>
      </c>
      <c r="G4" s="3">
        <v>113562.3762552666</v>
      </c>
      <c r="H4" s="3">
        <v>143401.17658460289</v>
      </c>
      <c r="I4" s="3">
        <v>175838.79785363888</v>
      </c>
      <c r="J4" s="3">
        <v>209158.81809538676</v>
      </c>
      <c r="K4" s="3">
        <v>243977.45051893801</v>
      </c>
      <c r="L4" s="3">
        <v>280052.83147631516</v>
      </c>
      <c r="M4" s="3">
        <v>312110.83188858355</v>
      </c>
      <c r="N4" s="3">
        <v>344565.19957702456</v>
      </c>
      <c r="O4" s="3">
        <v>377954.10869829322</v>
      </c>
      <c r="P4" s="3">
        <v>411792.75825516344</v>
      </c>
      <c r="Q4" s="3">
        <v>439357.85854996165</v>
      </c>
      <c r="R4" s="3">
        <v>463226.27305556712</v>
      </c>
      <c r="S4" s="3">
        <v>485539.04771505593</v>
      </c>
      <c r="T4" s="3">
        <v>506910.98487244308</v>
      </c>
      <c r="U4" s="3">
        <v>528789.74965396291</v>
      </c>
      <c r="V4" s="3">
        <v>550730.88594922342</v>
      </c>
      <c r="W4" s="3">
        <v>575235.7926384015</v>
      </c>
      <c r="X4" s="3">
        <v>600429.54144435958</v>
      </c>
      <c r="Y4" s="3">
        <v>623068.78496501502</v>
      </c>
      <c r="Z4" s="3">
        <v>645008.87405621237</v>
      </c>
      <c r="AA4" s="3">
        <v>665845.16440488317</v>
      </c>
      <c r="AB4" s="3">
        <v>686574.28310225159</v>
      </c>
      <c r="AC4" s="3">
        <v>662534.02942891</v>
      </c>
    </row>
    <row r="5" spans="2:29" x14ac:dyDescent="0.35">
      <c r="B5" s="2" t="s">
        <v>3</v>
      </c>
      <c r="C5" s="2" t="s">
        <v>5</v>
      </c>
      <c r="D5" s="3">
        <v>83448.688380000531</v>
      </c>
      <c r="E5" s="3">
        <v>162108.13020169784</v>
      </c>
      <c r="F5" s="3">
        <v>212654.12013678919</v>
      </c>
      <c r="G5" s="3">
        <v>254384.94146931233</v>
      </c>
      <c r="H5" s="3">
        <v>299387.03654933273</v>
      </c>
      <c r="I5" s="3">
        <v>350704.74619056401</v>
      </c>
      <c r="J5" s="3">
        <v>397097.41850832087</v>
      </c>
      <c r="K5" s="3">
        <v>439576.06119597057</v>
      </c>
      <c r="L5" s="3">
        <v>485216.65147245961</v>
      </c>
      <c r="M5" s="3">
        <v>531199.87711674185</v>
      </c>
      <c r="N5" s="3">
        <v>572064.04855757649</v>
      </c>
      <c r="O5" s="3">
        <v>619993.8856077065</v>
      </c>
      <c r="P5" s="3">
        <v>664941.29898974323</v>
      </c>
      <c r="Q5" s="3">
        <v>707412.66160308418</v>
      </c>
      <c r="R5" s="3">
        <v>748397.83532175072</v>
      </c>
      <c r="S5" s="3">
        <v>783755.7772632608</v>
      </c>
      <c r="T5" s="3">
        <v>819602.5727109923</v>
      </c>
      <c r="U5" s="3">
        <v>848883.64366064104</v>
      </c>
      <c r="V5" s="3">
        <v>880437.98650034203</v>
      </c>
      <c r="W5" s="3">
        <v>913076.47532979131</v>
      </c>
      <c r="X5" s="3">
        <v>943694.13520278223</v>
      </c>
      <c r="Y5" s="3">
        <v>975286.13948687096</v>
      </c>
      <c r="Z5" s="3">
        <v>1005224.5631377849</v>
      </c>
      <c r="AA5" s="3">
        <v>1033564.2175894981</v>
      </c>
      <c r="AB5" s="3">
        <v>1058133.8254306831</v>
      </c>
      <c r="AC5" s="3">
        <v>1007605.2822899204</v>
      </c>
    </row>
    <row r="6" spans="2:29" x14ac:dyDescent="0.35">
      <c r="B6" s="2" t="s">
        <v>6</v>
      </c>
      <c r="C6" s="2" t="s">
        <v>4</v>
      </c>
      <c r="D6" s="3">
        <v>6593.90977903985</v>
      </c>
      <c r="E6" s="3">
        <v>13463.699439534272</v>
      </c>
      <c r="F6" s="3">
        <v>20244.928105161096</v>
      </c>
      <c r="G6" s="3">
        <v>26487.125306201058</v>
      </c>
      <c r="H6" s="3">
        <v>33502.717945348886</v>
      </c>
      <c r="I6" s="3">
        <v>41210.283005757112</v>
      </c>
      <c r="J6" s="3">
        <v>49082.712466357014</v>
      </c>
      <c r="K6" s="3">
        <v>57643.454230407733</v>
      </c>
      <c r="L6" s="3">
        <v>66309.969810030583</v>
      </c>
      <c r="M6" s="3">
        <v>73785.294310637371</v>
      </c>
      <c r="N6" s="3">
        <v>81468.381616915198</v>
      </c>
      <c r="O6" s="3">
        <v>89428.84673758813</v>
      </c>
      <c r="P6" s="3">
        <v>97116.978222172038</v>
      </c>
      <c r="Q6" s="3">
        <v>104891.31200710585</v>
      </c>
      <c r="R6" s="3">
        <v>110116.31177793026</v>
      </c>
      <c r="S6" s="3">
        <v>114942.83986800529</v>
      </c>
      <c r="T6" s="3">
        <v>119634.21137116403</v>
      </c>
      <c r="U6" s="3">
        <v>124397.60575561496</v>
      </c>
      <c r="V6" s="3">
        <v>128817.81952327176</v>
      </c>
      <c r="W6" s="3">
        <v>133747.35861984704</v>
      </c>
      <c r="X6" s="3">
        <v>138616.25669380772</v>
      </c>
      <c r="Y6" s="3">
        <v>142146.38330669014</v>
      </c>
      <c r="Z6" s="3">
        <v>145546.70927514843</v>
      </c>
      <c r="AA6" s="3">
        <v>149079.19737339678</v>
      </c>
      <c r="AB6" s="3">
        <v>152394.71200330451</v>
      </c>
      <c r="AC6" s="3">
        <v>140347.68175101632</v>
      </c>
    </row>
    <row r="7" spans="2:29" x14ac:dyDescent="0.35">
      <c r="B7" s="2" t="s">
        <v>6</v>
      </c>
      <c r="C7" s="2" t="s">
        <v>5</v>
      </c>
      <c r="D7" s="3">
        <v>11566.047039652747</v>
      </c>
      <c r="E7" s="3">
        <v>23138.613433885512</v>
      </c>
      <c r="F7" s="3">
        <v>30148.836214568491</v>
      </c>
      <c r="G7" s="3">
        <v>36156.035464086926</v>
      </c>
      <c r="H7" s="3">
        <v>42628.320474884305</v>
      </c>
      <c r="I7" s="3">
        <v>48059.757576030308</v>
      </c>
      <c r="J7" s="3">
        <v>54668.231471773717</v>
      </c>
      <c r="K7" s="3">
        <v>61053.645971992999</v>
      </c>
      <c r="L7" s="3">
        <v>67595.54828281721</v>
      </c>
      <c r="M7" s="3">
        <v>74208.55039681177</v>
      </c>
      <c r="N7" s="3">
        <v>79939.679664595998</v>
      </c>
      <c r="O7" s="3">
        <v>86927.670664418416</v>
      </c>
      <c r="P7" s="3">
        <v>93241.916145374154</v>
      </c>
      <c r="Q7" s="3">
        <v>99469.066645243351</v>
      </c>
      <c r="R7" s="3">
        <v>105376.23161251683</v>
      </c>
      <c r="S7" s="3">
        <v>110701.08400076507</v>
      </c>
      <c r="T7" s="3">
        <v>116160.02474725991</v>
      </c>
      <c r="U7" s="3">
        <v>120654.63874398568</v>
      </c>
      <c r="V7" s="3">
        <v>125474.41425310794</v>
      </c>
      <c r="W7" s="3">
        <v>130523.35540132181</v>
      </c>
      <c r="X7" s="3">
        <v>135502.4343687357</v>
      </c>
      <c r="Y7" s="3">
        <v>140221.41480699572</v>
      </c>
      <c r="Z7" s="3">
        <v>144958.21491466684</v>
      </c>
      <c r="AA7" s="3">
        <v>149477.10780085347</v>
      </c>
      <c r="AB7" s="3">
        <v>153342.83920574692</v>
      </c>
      <c r="AC7" s="3">
        <v>145463.49058777423</v>
      </c>
    </row>
    <row r="8" spans="2:29" x14ac:dyDescent="0.35">
      <c r="B8" s="2" t="s">
        <v>7</v>
      </c>
      <c r="C8" s="2" t="s">
        <v>4</v>
      </c>
      <c r="D8" s="3">
        <v>6274.1386383835434</v>
      </c>
      <c r="E8" s="3">
        <v>12937.039038017445</v>
      </c>
      <c r="F8" s="3">
        <v>19045.403160289436</v>
      </c>
      <c r="G8" s="3">
        <v>24771.294581717055</v>
      </c>
      <c r="H8" s="3">
        <v>31263.685324437287</v>
      </c>
      <c r="I8" s="3">
        <v>38390.340459451189</v>
      </c>
      <c r="J8" s="3">
        <v>45724.814418950322</v>
      </c>
      <c r="K8" s="3">
        <v>53415.406405622874</v>
      </c>
      <c r="L8" s="3">
        <v>61511.440404983601</v>
      </c>
      <c r="M8" s="3">
        <v>68607.824037300743</v>
      </c>
      <c r="N8" s="3">
        <v>75848.846306239051</v>
      </c>
      <c r="O8" s="3">
        <v>83309.781241740769</v>
      </c>
      <c r="P8" s="3">
        <v>90681.656238919939</v>
      </c>
      <c r="Q8" s="3">
        <v>98012.751796401441</v>
      </c>
      <c r="R8" s="3">
        <v>103086.61843829836</v>
      </c>
      <c r="S8" s="3">
        <v>107891.30696763769</v>
      </c>
      <c r="T8" s="3">
        <v>112446.20849736704</v>
      </c>
      <c r="U8" s="3">
        <v>117083.60807878349</v>
      </c>
      <c r="V8" s="3">
        <v>121403.35934804981</v>
      </c>
      <c r="W8" s="3">
        <v>126184.4861143945</v>
      </c>
      <c r="X8" s="3">
        <v>131162.2858308056</v>
      </c>
      <c r="Y8" s="3">
        <v>134678.17137136249</v>
      </c>
      <c r="Z8" s="3">
        <v>137977.58033065125</v>
      </c>
      <c r="AA8" s="3">
        <v>141482.07462835888</v>
      </c>
      <c r="AB8" s="3">
        <v>144876.75336164213</v>
      </c>
      <c r="AC8" s="3">
        <v>137563.6955780054</v>
      </c>
    </row>
    <row r="9" spans="2:29" x14ac:dyDescent="0.35">
      <c r="B9" s="2" t="s">
        <v>7</v>
      </c>
      <c r="C9" s="2" t="s">
        <v>5</v>
      </c>
      <c r="D9" s="3">
        <v>12379.985398692696</v>
      </c>
      <c r="E9" s="3">
        <v>23881.801807336153</v>
      </c>
      <c r="F9" s="3">
        <v>31537.516603259359</v>
      </c>
      <c r="G9" s="3">
        <v>38080.521698623357</v>
      </c>
      <c r="H9" s="3">
        <v>44907.636128411883</v>
      </c>
      <c r="I9" s="3">
        <v>50786.641625763375</v>
      </c>
      <c r="J9" s="3">
        <v>57522.552461487081</v>
      </c>
      <c r="K9" s="3">
        <v>63980.398851285965</v>
      </c>
      <c r="L9" s="3">
        <v>70502.91827192872</v>
      </c>
      <c r="M9" s="3">
        <v>77061.980890989609</v>
      </c>
      <c r="N9" s="3">
        <v>82475.300431343654</v>
      </c>
      <c r="O9" s="3">
        <v>89213.668323754056</v>
      </c>
      <c r="P9" s="3">
        <v>95368.793993393061</v>
      </c>
      <c r="Q9" s="3">
        <v>101268.08640135532</v>
      </c>
      <c r="R9" s="3">
        <v>106744.29202698503</v>
      </c>
      <c r="S9" s="3">
        <v>111392.58912111945</v>
      </c>
      <c r="T9" s="3">
        <v>116104.5029608542</v>
      </c>
      <c r="U9" s="3">
        <v>119979.45418151964</v>
      </c>
      <c r="V9" s="3">
        <v>123778.13035161969</v>
      </c>
      <c r="W9" s="3">
        <v>127870.00012989466</v>
      </c>
      <c r="X9" s="3">
        <v>131231.66042429456</v>
      </c>
      <c r="Y9" s="3">
        <v>134481.82203376849</v>
      </c>
      <c r="Z9" s="3">
        <v>137798.4762918333</v>
      </c>
      <c r="AA9" s="3">
        <v>141104.06036274589</v>
      </c>
      <c r="AB9" s="3">
        <v>143626.4432538028</v>
      </c>
      <c r="AC9" s="3">
        <v>135990.78170062191</v>
      </c>
    </row>
    <row r="10" spans="2:29" x14ac:dyDescent="0.35">
      <c r="B10" s="2" t="s">
        <v>8</v>
      </c>
      <c r="C10" s="2" t="s">
        <v>4</v>
      </c>
      <c r="D10" s="3">
        <v>223.80554880036888</v>
      </c>
      <c r="E10" s="3">
        <v>416.09563306986314</v>
      </c>
      <c r="F10" s="3">
        <v>603.22407515087389</v>
      </c>
      <c r="G10" s="3">
        <v>771.96393432636444</v>
      </c>
      <c r="H10" s="3">
        <v>956.63946716725161</v>
      </c>
      <c r="I10" s="3">
        <v>1156.5140240967376</v>
      </c>
      <c r="J10" s="3">
        <v>1354.2693219981329</v>
      </c>
      <c r="K10" s="3">
        <v>1555.5681790577792</v>
      </c>
      <c r="L10" s="3">
        <v>1728.5595619987052</v>
      </c>
      <c r="M10" s="3">
        <v>1897.1805534203672</v>
      </c>
      <c r="N10" s="3">
        <v>2072.4844998161971</v>
      </c>
      <c r="O10" s="3">
        <v>2250.5772507959209</v>
      </c>
      <c r="P10" s="3">
        <v>2425.2253804307584</v>
      </c>
      <c r="Q10" s="3">
        <v>2594.7204810737067</v>
      </c>
      <c r="R10" s="3">
        <v>2707.9872521872912</v>
      </c>
      <c r="S10" s="3">
        <v>2816.6962189179071</v>
      </c>
      <c r="T10" s="3">
        <v>2915.9747634574442</v>
      </c>
      <c r="U10" s="3">
        <v>3023.6408750123128</v>
      </c>
      <c r="V10" s="3">
        <v>3120.0072739810921</v>
      </c>
      <c r="W10" s="3">
        <v>3225.6669912303532</v>
      </c>
      <c r="X10" s="3">
        <v>3338.2321164276605</v>
      </c>
      <c r="Y10" s="3">
        <v>3424.4775637926523</v>
      </c>
      <c r="Z10" s="3">
        <v>3512.0693113391335</v>
      </c>
      <c r="AA10" s="3">
        <v>3602.8204153766173</v>
      </c>
      <c r="AB10" s="3">
        <v>3691.8893328502259</v>
      </c>
      <c r="AC10" s="3">
        <v>3343.4197838550049</v>
      </c>
    </row>
    <row r="11" spans="2:29" x14ac:dyDescent="0.35">
      <c r="B11" s="2" t="s">
        <v>8</v>
      </c>
      <c r="C11" s="2" t="s">
        <v>5</v>
      </c>
      <c r="D11" s="3">
        <v>122.93790018584998</v>
      </c>
      <c r="E11" s="3">
        <v>241.67943302459946</v>
      </c>
      <c r="F11" s="3">
        <v>342.27841347495479</v>
      </c>
      <c r="G11" s="3">
        <v>437.63636982724546</v>
      </c>
      <c r="H11" s="3">
        <v>546.18373715365465</v>
      </c>
      <c r="I11" s="3">
        <v>659.19469847652181</v>
      </c>
      <c r="J11" s="3">
        <v>783.14161328625346</v>
      </c>
      <c r="K11" s="3">
        <v>910.11846709368069</v>
      </c>
      <c r="L11" s="3">
        <v>1038.7609276097639</v>
      </c>
      <c r="M11" s="3">
        <v>1173.3394375432015</v>
      </c>
      <c r="N11" s="3">
        <v>1304.7330164642883</v>
      </c>
      <c r="O11" s="3">
        <v>1453.2134212112871</v>
      </c>
      <c r="P11" s="3">
        <v>1597.7649731162442</v>
      </c>
      <c r="Q11" s="3">
        <v>1741.6112127925128</v>
      </c>
      <c r="R11" s="3">
        <v>1864.7544989962812</v>
      </c>
      <c r="S11" s="3">
        <v>1979.4526643635879</v>
      </c>
      <c r="T11" s="3">
        <v>2097.1977945623539</v>
      </c>
      <c r="U11" s="3">
        <v>2209.9210843089486</v>
      </c>
      <c r="V11" s="3">
        <v>2328.1241130629874</v>
      </c>
      <c r="W11" s="3">
        <v>2452.3801318136611</v>
      </c>
      <c r="X11" s="3">
        <v>2574.179828404609</v>
      </c>
      <c r="Y11" s="3">
        <v>2680.5417075706478</v>
      </c>
      <c r="Z11" s="3">
        <v>2779.9521562401974</v>
      </c>
      <c r="AA11" s="3">
        <v>2878.826117732985</v>
      </c>
      <c r="AB11" s="3">
        <v>2973.764842282239</v>
      </c>
      <c r="AC11" s="3">
        <v>2934.5182831085649</v>
      </c>
    </row>
    <row r="12" spans="2:29" x14ac:dyDescent="0.35">
      <c r="B12" s="2" t="s">
        <v>9</v>
      </c>
      <c r="C12" s="2" t="s">
        <v>4</v>
      </c>
      <c r="D12" s="3">
        <v>135.3518943642195</v>
      </c>
      <c r="E12" s="3">
        <v>271.2623582235862</v>
      </c>
      <c r="F12" s="3">
        <v>406.04100609740885</v>
      </c>
      <c r="G12" s="3">
        <v>552.07320012698119</v>
      </c>
      <c r="H12" s="3">
        <v>708.20726233730545</v>
      </c>
      <c r="I12" s="3">
        <v>867.15399223310089</v>
      </c>
      <c r="J12" s="3">
        <v>999.22870831020066</v>
      </c>
      <c r="K12" s="3">
        <v>1121.048134345637</v>
      </c>
      <c r="L12" s="3">
        <v>1247.7025405231773</v>
      </c>
      <c r="M12" s="3">
        <v>1375.4737222322572</v>
      </c>
      <c r="N12" s="3">
        <v>1504.8598248244309</v>
      </c>
      <c r="O12" s="3">
        <v>1627.8145221714253</v>
      </c>
      <c r="P12" s="3">
        <v>1725.7472633760035</v>
      </c>
      <c r="Q12" s="3">
        <v>1823.9362714673455</v>
      </c>
      <c r="R12" s="3">
        <v>1908.1539736046534</v>
      </c>
      <c r="S12" s="3">
        <v>1985.5921613955852</v>
      </c>
      <c r="T12" s="3">
        <v>2055.4986863606237</v>
      </c>
      <c r="U12" s="3">
        <v>2127.007020633735</v>
      </c>
      <c r="V12" s="3">
        <v>2189.2265265601541</v>
      </c>
      <c r="W12" s="3">
        <v>2259.0088511519584</v>
      </c>
      <c r="X12" s="3">
        <v>2335.8785098442877</v>
      </c>
      <c r="Y12" s="3">
        <v>2395.6497559836871</v>
      </c>
      <c r="Z12" s="3">
        <v>2455.8110093404439</v>
      </c>
      <c r="AA12" s="3">
        <v>2521.103223403783</v>
      </c>
      <c r="AB12" s="3">
        <v>2584.2935182565884</v>
      </c>
      <c r="AC12" s="3">
        <v>2475.0339045925457</v>
      </c>
    </row>
    <row r="13" spans="2:29" x14ac:dyDescent="0.35">
      <c r="B13" s="2" t="s">
        <v>9</v>
      </c>
      <c r="C13" s="2" t="s">
        <v>5</v>
      </c>
      <c r="D13" s="3">
        <v>139.81566346657667</v>
      </c>
      <c r="E13" s="3">
        <v>275.26836944980408</v>
      </c>
      <c r="F13" s="3">
        <v>393.41262121332335</v>
      </c>
      <c r="G13" s="3">
        <v>497.97517266101613</v>
      </c>
      <c r="H13" s="3">
        <v>623.71170352044896</v>
      </c>
      <c r="I13" s="3">
        <v>768.05065542006253</v>
      </c>
      <c r="J13" s="3">
        <v>913.90204513949107</v>
      </c>
      <c r="K13" s="3">
        <v>1062.2749891253552</v>
      </c>
      <c r="L13" s="3">
        <v>1216.8263025895924</v>
      </c>
      <c r="M13" s="3">
        <v>1379.426447960373</v>
      </c>
      <c r="N13" s="3">
        <v>1543.1061544583463</v>
      </c>
      <c r="O13" s="3">
        <v>1725.5892594126115</v>
      </c>
      <c r="P13" s="3">
        <v>1904.9538274271283</v>
      </c>
      <c r="Q13" s="3">
        <v>2086.4410832583694</v>
      </c>
      <c r="R13" s="3">
        <v>2245.7699732513333</v>
      </c>
      <c r="S13" s="3">
        <v>2396.8871045566634</v>
      </c>
      <c r="T13" s="3">
        <v>2552.7201363881595</v>
      </c>
      <c r="U13" s="3">
        <v>2703.8663897853685</v>
      </c>
      <c r="V13" s="3">
        <v>2868.274855092136</v>
      </c>
      <c r="W13" s="3">
        <v>3038.3077462876904</v>
      </c>
      <c r="X13" s="3">
        <v>3206.8631238673224</v>
      </c>
      <c r="Y13" s="3">
        <v>3358.6159037361963</v>
      </c>
      <c r="Z13" s="3">
        <v>3502.279794253096</v>
      </c>
      <c r="AA13" s="3">
        <v>3646.6970197743681</v>
      </c>
      <c r="AB13" s="3">
        <v>3786.8574217650275</v>
      </c>
      <c r="AC13" s="3">
        <v>3761.1690653512651</v>
      </c>
    </row>
    <row r="14" spans="2:29" x14ac:dyDescent="0.35">
      <c r="B14" s="2" t="s">
        <v>10</v>
      </c>
      <c r="C14" s="2" t="s">
        <v>11</v>
      </c>
      <c r="D14" s="3">
        <v>149727.2438056104</v>
      </c>
      <c r="E14" s="3">
        <v>295122.3268479252</v>
      </c>
      <c r="F14" s="3">
        <v>402073.98181214358</v>
      </c>
      <c r="G14" s="3">
        <v>495701.94345214893</v>
      </c>
      <c r="H14" s="3">
        <v>597925.31517719664</v>
      </c>
      <c r="I14" s="3">
        <v>708441.48008143133</v>
      </c>
      <c r="J14" s="3">
        <v>817305.08911100985</v>
      </c>
      <c r="K14" s="3">
        <v>924295.42694384046</v>
      </c>
      <c r="L14" s="3">
        <v>1036421.209051256</v>
      </c>
      <c r="M14" s="3">
        <v>1142799.7788022209</v>
      </c>
      <c r="N14" s="3">
        <v>1242786.6396492582</v>
      </c>
      <c r="O14" s="3">
        <v>1353885.1557270924</v>
      </c>
      <c r="P14" s="3">
        <v>1460797.0932891157</v>
      </c>
      <c r="Q14" s="3">
        <v>1558658.4460517438</v>
      </c>
      <c r="R14" s="3">
        <v>1645674.2279310876</v>
      </c>
      <c r="S14" s="3">
        <v>1723401.273085078</v>
      </c>
      <c r="T14" s="3">
        <v>1800479.8965408495</v>
      </c>
      <c r="U14" s="3">
        <v>1869853.1354442481</v>
      </c>
      <c r="V14" s="3">
        <v>1941148.2286943116</v>
      </c>
      <c r="W14" s="3">
        <v>2017612.8319541344</v>
      </c>
      <c r="X14" s="3">
        <v>2092091.4675433293</v>
      </c>
      <c r="Y14" s="3">
        <v>2161742.0009017861</v>
      </c>
      <c r="Z14" s="3">
        <v>2228764.5302774697</v>
      </c>
      <c r="AA14" s="3">
        <v>2293201.2689360245</v>
      </c>
      <c r="AB14" s="3">
        <v>2351985.6614725841</v>
      </c>
      <c r="AC14" s="3">
        <v>2242019.1023731553</v>
      </c>
    </row>
    <row r="19" spans="2:29" x14ac:dyDescent="0.35">
      <c r="B19" t="s">
        <v>12</v>
      </c>
    </row>
    <row r="20" spans="2:29" x14ac:dyDescent="0.35">
      <c r="B20" s="1" t="s">
        <v>1</v>
      </c>
      <c r="C20" s="1" t="s">
        <v>2</v>
      </c>
      <c r="D20" s="1">
        <v>2020</v>
      </c>
      <c r="E20" s="1">
        <v>2021</v>
      </c>
      <c r="F20" s="1">
        <v>2022</v>
      </c>
      <c r="G20" s="1">
        <v>2023</v>
      </c>
      <c r="H20" s="1">
        <v>2024</v>
      </c>
      <c r="I20" s="1">
        <v>2025</v>
      </c>
      <c r="J20" s="1">
        <v>2026</v>
      </c>
      <c r="K20" s="1">
        <v>2027</v>
      </c>
      <c r="L20" s="1">
        <v>2028</v>
      </c>
      <c r="M20" s="1">
        <v>2029</v>
      </c>
      <c r="N20" s="1">
        <v>2030</v>
      </c>
      <c r="O20" s="1">
        <v>2031</v>
      </c>
      <c r="P20" s="1">
        <v>2032</v>
      </c>
      <c r="Q20" s="1">
        <v>2033</v>
      </c>
      <c r="R20" s="1">
        <v>2034</v>
      </c>
      <c r="S20" s="1">
        <v>2035</v>
      </c>
      <c r="T20" s="1">
        <v>2036</v>
      </c>
      <c r="U20" s="1">
        <v>2037</v>
      </c>
      <c r="V20" s="1">
        <v>2038</v>
      </c>
      <c r="W20" s="1">
        <v>2039</v>
      </c>
      <c r="X20" s="1">
        <v>2040</v>
      </c>
      <c r="Y20" s="1">
        <v>2041</v>
      </c>
      <c r="Z20" s="1">
        <v>2042</v>
      </c>
      <c r="AA20" s="1">
        <v>2043</v>
      </c>
      <c r="AB20" s="1">
        <v>2044</v>
      </c>
      <c r="AC20" s="1">
        <v>2045</v>
      </c>
    </row>
    <row r="21" spans="2:29" x14ac:dyDescent="0.35">
      <c r="B21" s="2" t="s">
        <v>3</v>
      </c>
      <c r="C21" s="2" t="s">
        <v>4</v>
      </c>
      <c r="D21" s="3">
        <v>1903.8198243071279</v>
      </c>
      <c r="E21" s="3">
        <v>10974.811062845458</v>
      </c>
      <c r="F21" s="3">
        <v>19819.701208819777</v>
      </c>
      <c r="G21" s="3">
        <v>29225.875565352137</v>
      </c>
      <c r="H21" s="3">
        <v>38617.28526832044</v>
      </c>
      <c r="I21" s="3">
        <v>46692.782564846668</v>
      </c>
      <c r="J21" s="3">
        <v>54673.926936852804</v>
      </c>
      <c r="K21" s="3">
        <v>61766.529789657419</v>
      </c>
      <c r="L21" s="3">
        <v>67509.393495611017</v>
      </c>
      <c r="M21" s="3">
        <v>72910.690585315722</v>
      </c>
      <c r="N21" s="3">
        <v>78048.685375712041</v>
      </c>
      <c r="O21" s="3">
        <v>82965.466091758804</v>
      </c>
      <c r="P21" s="3">
        <v>87929.00296774575</v>
      </c>
      <c r="Q21" s="3">
        <v>92742.297325718901</v>
      </c>
      <c r="R21" s="3">
        <v>98192.133230984909</v>
      </c>
      <c r="S21" s="3">
        <v>103450.73261960018</v>
      </c>
      <c r="T21" s="3">
        <v>107743.52870861569</v>
      </c>
      <c r="U21" s="3">
        <v>111972.95893842094</v>
      </c>
      <c r="V21" s="3">
        <v>116157.75955825309</v>
      </c>
      <c r="W21" s="3">
        <v>120451.97716762855</v>
      </c>
      <c r="X21" s="3">
        <v>124681.07087918343</v>
      </c>
      <c r="Y21" s="3">
        <v>129442.98031297571</v>
      </c>
      <c r="Z21" s="3">
        <v>133597.99325116497</v>
      </c>
      <c r="AA21" s="3">
        <v>137655.41734268295</v>
      </c>
      <c r="AB21" s="3">
        <v>141752.14298921591</v>
      </c>
      <c r="AC21" s="3">
        <v>208822.89040476189</v>
      </c>
    </row>
    <row r="22" spans="2:29" x14ac:dyDescent="0.35">
      <c r="B22" s="2" t="s">
        <v>3</v>
      </c>
      <c r="C22" s="2" t="s">
        <v>5</v>
      </c>
      <c r="D22" s="3">
        <v>26099.193383910133</v>
      </c>
      <c r="E22" s="3">
        <v>57311.102562369822</v>
      </c>
      <c r="F22" s="3">
        <v>87532.835208775999</v>
      </c>
      <c r="G22" s="3">
        <v>119924.68649926601</v>
      </c>
      <c r="H22" s="3">
        <v>151648.94494008756</v>
      </c>
      <c r="I22" s="3">
        <v>184158.81520490674</v>
      </c>
      <c r="J22" s="3">
        <v>210314.56237487137</v>
      </c>
      <c r="K22" s="3">
        <v>233216.65752458601</v>
      </c>
      <c r="L22" s="3">
        <v>251692.255928108</v>
      </c>
      <c r="M22" s="3">
        <v>268203.80805490346</v>
      </c>
      <c r="N22" s="3">
        <v>282545.02493864682</v>
      </c>
      <c r="O22" s="3">
        <v>295101.64439077541</v>
      </c>
      <c r="P22" s="3">
        <v>306311.58094577002</v>
      </c>
      <c r="Q22" s="3">
        <v>318320.38120620023</v>
      </c>
      <c r="R22" s="3">
        <v>327241.09479059605</v>
      </c>
      <c r="S22" s="3">
        <v>335231.0386895088</v>
      </c>
      <c r="T22" s="3">
        <v>342308.11512339988</v>
      </c>
      <c r="U22" s="3">
        <v>348615.02733075805</v>
      </c>
      <c r="V22" s="3">
        <v>354234.69666172139</v>
      </c>
      <c r="W22" s="3">
        <v>359964.11500762583</v>
      </c>
      <c r="X22" s="3">
        <v>365087.46416385408</v>
      </c>
      <c r="Y22" s="3">
        <v>369746.4621522252</v>
      </c>
      <c r="Z22" s="3">
        <v>373909.91678792954</v>
      </c>
      <c r="AA22" s="3">
        <v>377100.85604569432</v>
      </c>
      <c r="AB22" s="3">
        <v>380077.78837073792</v>
      </c>
      <c r="AC22" s="3">
        <v>513057.1961605734</v>
      </c>
    </row>
    <row r="23" spans="2:29" x14ac:dyDescent="0.35">
      <c r="B23" s="2" t="s">
        <v>6</v>
      </c>
      <c r="C23" s="2" t="s">
        <v>4</v>
      </c>
      <c r="D23" s="3">
        <v>1004.8594247828646</v>
      </c>
      <c r="E23" s="3">
        <v>3198.4223778968044</v>
      </c>
      <c r="F23" s="3">
        <v>5421.6991774030703</v>
      </c>
      <c r="G23" s="3">
        <v>7756.5228587691308</v>
      </c>
      <c r="H23" s="3">
        <v>10082.227658673844</v>
      </c>
      <c r="I23" s="3">
        <v>12292.249766555358</v>
      </c>
      <c r="J23" s="3">
        <v>14491.590863711679</v>
      </c>
      <c r="K23" s="3">
        <v>16570.034567814106</v>
      </c>
      <c r="L23" s="3">
        <v>18450.659587918039</v>
      </c>
      <c r="M23" s="3">
        <v>20263.835729099868</v>
      </c>
      <c r="N23" s="3">
        <v>22024.69211698923</v>
      </c>
      <c r="O23" s="3">
        <v>23742.370330169309</v>
      </c>
      <c r="P23" s="3">
        <v>25501.497642553204</v>
      </c>
      <c r="Q23" s="3">
        <v>27229.723349691769</v>
      </c>
      <c r="R23" s="3">
        <v>29103.540257898145</v>
      </c>
      <c r="S23" s="3">
        <v>30940.519844742255</v>
      </c>
      <c r="T23" s="3">
        <v>32555.30236973584</v>
      </c>
      <c r="U23" s="3">
        <v>34160.631996767166</v>
      </c>
      <c r="V23" s="3">
        <v>35759.338538023942</v>
      </c>
      <c r="W23" s="3">
        <v>37379.918289735884</v>
      </c>
      <c r="X23" s="3">
        <v>38991.789177086845</v>
      </c>
      <c r="Y23" s="3">
        <v>40803.195313491073</v>
      </c>
      <c r="Z23" s="3">
        <v>42396.160281900848</v>
      </c>
      <c r="AA23" s="3">
        <v>43978.317253357884</v>
      </c>
      <c r="AB23" s="3">
        <v>45574.868345583694</v>
      </c>
      <c r="AC23" s="3">
        <v>68569.855779802427</v>
      </c>
    </row>
    <row r="24" spans="2:29" x14ac:dyDescent="0.35">
      <c r="B24" s="2" t="s">
        <v>6</v>
      </c>
      <c r="C24" s="2" t="s">
        <v>5</v>
      </c>
      <c r="D24" s="3">
        <v>3552.7192190355559</v>
      </c>
      <c r="E24" s="3">
        <v>7659.5388406886113</v>
      </c>
      <c r="F24" s="3">
        <v>11649.113964685004</v>
      </c>
      <c r="G24" s="3">
        <v>16053.5219361583</v>
      </c>
      <c r="H24" s="3">
        <v>20372.23640895075</v>
      </c>
      <c r="I24" s="3">
        <v>24028.035709629879</v>
      </c>
      <c r="J24" s="3">
        <v>27564.166199183994</v>
      </c>
      <c r="K24" s="3">
        <v>30657.699465610804</v>
      </c>
      <c r="L24" s="3">
        <v>33171.618680879503</v>
      </c>
      <c r="M24" s="3">
        <v>35455.897760742715</v>
      </c>
      <c r="N24" s="3">
        <v>37471.918056923452</v>
      </c>
      <c r="O24" s="3">
        <v>39268.487285367351</v>
      </c>
      <c r="P24" s="3">
        <v>40906.053563801877</v>
      </c>
      <c r="Q24" s="3">
        <v>42629.168028584812</v>
      </c>
      <c r="R24" s="3">
        <v>43991.192327207413</v>
      </c>
      <c r="S24" s="3">
        <v>45233.178402495207</v>
      </c>
      <c r="T24" s="3">
        <v>46351.270142540656</v>
      </c>
      <c r="U24" s="3">
        <v>47365.107907492544</v>
      </c>
      <c r="V24" s="3">
        <v>48292.608919989696</v>
      </c>
      <c r="W24" s="3">
        <v>49240.518871198299</v>
      </c>
      <c r="X24" s="3">
        <v>50103.658644244031</v>
      </c>
      <c r="Y24" s="3">
        <v>50912.6221865509</v>
      </c>
      <c r="Z24" s="3">
        <v>51642.943768867444</v>
      </c>
      <c r="AA24" s="3">
        <v>52236.997135980797</v>
      </c>
      <c r="AB24" s="3">
        <v>52802.459771106798</v>
      </c>
      <c r="AC24" s="3">
        <v>73485.435855681164</v>
      </c>
    </row>
    <row r="25" spans="2:29" x14ac:dyDescent="0.35">
      <c r="B25" s="2" t="s">
        <v>7</v>
      </c>
      <c r="C25" s="2" t="s">
        <v>4</v>
      </c>
      <c r="D25" s="3">
        <v>1074.9303611940491</v>
      </c>
      <c r="E25" s="3">
        <v>3308.5004115200718</v>
      </c>
      <c r="F25" s="3">
        <v>5291.8245444861332</v>
      </c>
      <c r="G25" s="3">
        <v>7411.1205155589914</v>
      </c>
      <c r="H25" s="3">
        <v>9536.8967586506988</v>
      </c>
      <c r="I25" s="3">
        <v>11426.812887273229</v>
      </c>
      <c r="J25" s="3">
        <v>13305.762743028197</v>
      </c>
      <c r="K25" s="3">
        <v>15059.006159502474</v>
      </c>
      <c r="L25" s="3">
        <v>16598.201802073676</v>
      </c>
      <c r="M25" s="3">
        <v>18072.471237663478</v>
      </c>
      <c r="N25" s="3">
        <v>19489.548514875878</v>
      </c>
      <c r="O25" s="3">
        <v>20848.550181612722</v>
      </c>
      <c r="P25" s="3">
        <v>22281.954401691622</v>
      </c>
      <c r="Q25" s="3">
        <v>23656.9002295426</v>
      </c>
      <c r="R25" s="3">
        <v>25144.614198578096</v>
      </c>
      <c r="S25" s="3">
        <v>26574.858337003036</v>
      </c>
      <c r="T25" s="3">
        <v>27784.188010103433</v>
      </c>
      <c r="U25" s="3">
        <v>28964.020879148848</v>
      </c>
      <c r="V25" s="3">
        <v>30119.038412691283</v>
      </c>
      <c r="W25" s="3">
        <v>31302.373430711101</v>
      </c>
      <c r="X25" s="3">
        <v>32438.020902967764</v>
      </c>
      <c r="Y25" s="3">
        <v>33868.629288157761</v>
      </c>
      <c r="Z25" s="3">
        <v>34930.225386934806</v>
      </c>
      <c r="AA25" s="3">
        <v>35952.250911451643</v>
      </c>
      <c r="AB25" s="3">
        <v>36966.718434649127</v>
      </c>
      <c r="AC25" s="3">
        <v>53260.346158690481</v>
      </c>
    </row>
    <row r="26" spans="2:29" x14ac:dyDescent="0.35">
      <c r="B26" s="2" t="s">
        <v>7</v>
      </c>
      <c r="C26" s="2" t="s">
        <v>5</v>
      </c>
      <c r="D26" s="3">
        <v>3490.8941272042566</v>
      </c>
      <c r="E26" s="3">
        <v>7548.4060425256412</v>
      </c>
      <c r="F26" s="3">
        <v>11466.836474346621</v>
      </c>
      <c r="G26" s="3">
        <v>15687.537531367558</v>
      </c>
      <c r="H26" s="3">
        <v>19827.013483232902</v>
      </c>
      <c r="I26" s="3">
        <v>23292.796134772892</v>
      </c>
      <c r="J26" s="3">
        <v>26634.059248533013</v>
      </c>
      <c r="K26" s="3">
        <v>29538.679414469127</v>
      </c>
      <c r="L26" s="3">
        <v>31861.421955227026</v>
      </c>
      <c r="M26" s="3">
        <v>33956.208873001095</v>
      </c>
      <c r="N26" s="3">
        <v>35780.335915592055</v>
      </c>
      <c r="O26" s="3">
        <v>37382.391634528103</v>
      </c>
      <c r="P26" s="3">
        <v>38824.783345951611</v>
      </c>
      <c r="Q26" s="3">
        <v>40344.397012858302</v>
      </c>
      <c r="R26" s="3">
        <v>41504.130959643036</v>
      </c>
      <c r="S26" s="3">
        <v>42538.01728093969</v>
      </c>
      <c r="T26" s="3">
        <v>43450.312699283546</v>
      </c>
      <c r="U26" s="3">
        <v>44260.471086009631</v>
      </c>
      <c r="V26" s="3">
        <v>44976.460196182932</v>
      </c>
      <c r="W26" s="3">
        <v>45712.808272063688</v>
      </c>
      <c r="X26" s="3">
        <v>46363.150996837991</v>
      </c>
      <c r="Y26" s="3">
        <v>46963.810661087482</v>
      </c>
      <c r="Z26" s="3">
        <v>47478.833538109175</v>
      </c>
      <c r="AA26" s="3">
        <v>47859.561261698698</v>
      </c>
      <c r="AB26" s="3">
        <v>48210.34669843036</v>
      </c>
      <c r="AC26" s="3">
        <v>66771.313984912893</v>
      </c>
    </row>
    <row r="27" spans="2:29" x14ac:dyDescent="0.35">
      <c r="B27" s="2" t="s">
        <v>8</v>
      </c>
      <c r="C27" s="2" t="s">
        <v>4</v>
      </c>
      <c r="D27" s="3">
        <v>58.647585179274486</v>
      </c>
      <c r="E27" s="3">
        <v>103.19987658923324</v>
      </c>
      <c r="F27" s="3">
        <v>146.94549434514136</v>
      </c>
      <c r="G27" s="3">
        <v>193.58180333406773</v>
      </c>
      <c r="H27" s="3">
        <v>241.06110230946243</v>
      </c>
      <c r="I27" s="3">
        <v>284.95673299278758</v>
      </c>
      <c r="J27" s="3">
        <v>328.43622557441421</v>
      </c>
      <c r="K27" s="3">
        <v>369.10355633208167</v>
      </c>
      <c r="L27" s="3">
        <v>404.54728536836978</v>
      </c>
      <c r="M27" s="3">
        <v>438.38440647559906</v>
      </c>
      <c r="N27" s="3">
        <v>470.9756078974259</v>
      </c>
      <c r="O27" s="3">
        <v>502.48683753949484</v>
      </c>
      <c r="P27" s="3">
        <v>536.61389538429205</v>
      </c>
      <c r="Q27" s="3">
        <v>570.06640673424863</v>
      </c>
      <c r="R27" s="3">
        <v>606.56261542644609</v>
      </c>
      <c r="S27" s="3">
        <v>642.74216102733203</v>
      </c>
      <c r="T27" s="3">
        <v>672.57085125937624</v>
      </c>
      <c r="U27" s="3">
        <v>701.88469447156092</v>
      </c>
      <c r="V27" s="3">
        <v>730.79855281958748</v>
      </c>
      <c r="W27" s="3">
        <v>760.82958980217438</v>
      </c>
      <c r="X27" s="3">
        <v>790.30735078920782</v>
      </c>
      <c r="Y27" s="3">
        <v>827.11147022717319</v>
      </c>
      <c r="Z27" s="3">
        <v>854.55330550133726</v>
      </c>
      <c r="AA27" s="3">
        <v>881.49240363289039</v>
      </c>
      <c r="AB27" s="3">
        <v>908.62019879738295</v>
      </c>
      <c r="AC27" s="3">
        <v>1590.285160902308</v>
      </c>
    </row>
    <row r="28" spans="2:29" x14ac:dyDescent="0.35">
      <c r="B28" s="2" t="s">
        <v>8</v>
      </c>
      <c r="C28" s="2" t="s">
        <v>5</v>
      </c>
      <c r="D28" s="3">
        <v>93.630479290862212</v>
      </c>
      <c r="E28" s="3">
        <v>200.91006970630642</v>
      </c>
      <c r="F28" s="3">
        <v>304.74970065313954</v>
      </c>
      <c r="G28" s="3">
        <v>416.92526010213618</v>
      </c>
      <c r="H28" s="3">
        <v>526.31333710783053</v>
      </c>
      <c r="I28" s="3">
        <v>621.03356373382724</v>
      </c>
      <c r="J28" s="3">
        <v>710.05175787495807</v>
      </c>
      <c r="K28" s="3">
        <v>786.80200770027125</v>
      </c>
      <c r="L28" s="3">
        <v>848.04915864924578</v>
      </c>
      <c r="M28" s="3">
        <v>903.01427028379032</v>
      </c>
      <c r="N28" s="3">
        <v>950.56011528937984</v>
      </c>
      <c r="O28" s="3">
        <v>992.04125095298036</v>
      </c>
      <c r="P28" s="3">
        <v>1029.0949091774589</v>
      </c>
      <c r="Q28" s="3">
        <v>1068.4903016486353</v>
      </c>
      <c r="R28" s="3">
        <v>1097.7048749177125</v>
      </c>
      <c r="S28" s="3">
        <v>1123.4889141379326</v>
      </c>
      <c r="T28" s="3">
        <v>1145.9854076386071</v>
      </c>
      <c r="U28" s="3">
        <v>1165.7273005692464</v>
      </c>
      <c r="V28" s="3">
        <v>1182.9202029217349</v>
      </c>
      <c r="W28" s="3">
        <v>1200.8268534214528</v>
      </c>
      <c r="X28" s="3">
        <v>1216.178763238674</v>
      </c>
      <c r="Y28" s="3">
        <v>1229.8412402875636</v>
      </c>
      <c r="Z28" s="3">
        <v>1241.6255176385871</v>
      </c>
      <c r="AA28" s="3">
        <v>1249.8736465927429</v>
      </c>
      <c r="AB28" s="3">
        <v>1257.3291072198269</v>
      </c>
      <c r="AC28" s="3">
        <v>1753.2334205590889</v>
      </c>
    </row>
    <row r="29" spans="2:29" x14ac:dyDescent="0.35">
      <c r="B29" s="2" t="s">
        <v>9</v>
      </c>
      <c r="C29" s="2" t="s">
        <v>4</v>
      </c>
      <c r="D29" s="3">
        <v>9.404101999145098</v>
      </c>
      <c r="E29" s="3">
        <v>38.695842668478697</v>
      </c>
      <c r="F29" s="3">
        <v>67.453649735353054</v>
      </c>
      <c r="G29" s="3">
        <v>133.26900272300259</v>
      </c>
      <c r="H29" s="3">
        <v>199.10945840522842</v>
      </c>
      <c r="I29" s="3">
        <v>270.55596081657995</v>
      </c>
      <c r="J29" s="3">
        <v>341.91002298898354</v>
      </c>
      <c r="K29" s="3">
        <v>374.43754046683608</v>
      </c>
      <c r="L29" s="3">
        <v>403.62611715983121</v>
      </c>
      <c r="M29" s="3">
        <v>431.83875310066355</v>
      </c>
      <c r="N29" s="3">
        <v>459.29700042194634</v>
      </c>
      <c r="O29" s="3">
        <v>486.13492010092506</v>
      </c>
      <c r="P29" s="3">
        <v>514.23076262580912</v>
      </c>
      <c r="Q29" s="3">
        <v>541.77460519432509</v>
      </c>
      <c r="R29" s="3">
        <v>571.29055543090419</v>
      </c>
      <c r="S29" s="3">
        <v>600.09163601111834</v>
      </c>
      <c r="T29" s="3">
        <v>625.84444424695459</v>
      </c>
      <c r="U29" s="3">
        <v>651.38111330441188</v>
      </c>
      <c r="V29" s="3">
        <v>680.50042982028106</v>
      </c>
      <c r="W29" s="3">
        <v>710.13326808472857</v>
      </c>
      <c r="X29" s="3">
        <v>739.35009336747544</v>
      </c>
      <c r="Y29" s="3">
        <v>772.94407830762066</v>
      </c>
      <c r="Z29" s="3">
        <v>801.70310069913239</v>
      </c>
      <c r="AA29" s="3">
        <v>830.27866670727235</v>
      </c>
      <c r="AB29" s="3">
        <v>859.04947035208329</v>
      </c>
      <c r="AC29" s="3">
        <v>1310.4271534481597</v>
      </c>
    </row>
    <row r="30" spans="2:29" x14ac:dyDescent="0.35">
      <c r="B30" s="2" t="s">
        <v>9</v>
      </c>
      <c r="C30" s="2" t="s">
        <v>5</v>
      </c>
      <c r="D30" s="3">
        <v>112.32832924269864</v>
      </c>
      <c r="E30" s="3">
        <v>236.15097084991976</v>
      </c>
      <c r="F30" s="3">
        <v>356.46158416968706</v>
      </c>
      <c r="G30" s="3">
        <v>480.8692244877783</v>
      </c>
      <c r="H30" s="3">
        <v>608.47082865813945</v>
      </c>
      <c r="I30" s="3">
        <v>732.72756712642604</v>
      </c>
      <c r="J30" s="3">
        <v>843.30529370709667</v>
      </c>
      <c r="K30" s="3">
        <v>937.67940305581863</v>
      </c>
      <c r="L30" s="3">
        <v>1015.8155098418606</v>
      </c>
      <c r="M30" s="3">
        <v>1087.5078934380374</v>
      </c>
      <c r="N30" s="3">
        <v>1151.5225385442709</v>
      </c>
      <c r="O30" s="3">
        <v>1209.26996260993</v>
      </c>
      <c r="P30" s="3">
        <v>1262.7600645372706</v>
      </c>
      <c r="Q30" s="3">
        <v>1319.6279496187626</v>
      </c>
      <c r="R30" s="3">
        <v>1365.3735627212056</v>
      </c>
      <c r="S30" s="3">
        <v>1407.6330653962018</v>
      </c>
      <c r="T30" s="3">
        <v>1446.4201403274483</v>
      </c>
      <c r="U30" s="3">
        <v>1482.3022765342987</v>
      </c>
      <c r="V30" s="3">
        <v>1515.7965164954032</v>
      </c>
      <c r="W30" s="3">
        <v>1550.4162384399012</v>
      </c>
      <c r="X30" s="3">
        <v>1582.3539285487718</v>
      </c>
      <c r="Y30" s="3">
        <v>1612.717611167714</v>
      </c>
      <c r="Z30" s="3">
        <v>1640.7508690981929</v>
      </c>
      <c r="AA30" s="3">
        <v>1664.5496386707118</v>
      </c>
      <c r="AB30" s="3">
        <v>1687.5398052900707</v>
      </c>
      <c r="AC30" s="3">
        <v>2351.0451042173222</v>
      </c>
    </row>
    <row r="31" spans="2:29" x14ac:dyDescent="0.35">
      <c r="B31" s="2" t="s">
        <v>10</v>
      </c>
      <c r="C31" s="2" t="s">
        <v>11</v>
      </c>
      <c r="D31" s="3">
        <v>37400.426836145969</v>
      </c>
      <c r="E31" s="3">
        <v>90579.738057660346</v>
      </c>
      <c r="F31" s="3">
        <v>142057.62100741989</v>
      </c>
      <c r="G31" s="3">
        <v>197283.91019711914</v>
      </c>
      <c r="H31" s="3">
        <v>251659.55924439689</v>
      </c>
      <c r="I31" s="3">
        <v>303800.76609265432</v>
      </c>
      <c r="J31" s="3">
        <v>349207.77166632656</v>
      </c>
      <c r="K31" s="3">
        <v>389276.62942919484</v>
      </c>
      <c r="L31" s="3">
        <v>421955.5895208366</v>
      </c>
      <c r="M31" s="3">
        <v>451723.65756402444</v>
      </c>
      <c r="N31" s="3">
        <v>478392.56018089253</v>
      </c>
      <c r="O31" s="3">
        <v>502498.84288541501</v>
      </c>
      <c r="P31" s="3">
        <v>525097.57249923889</v>
      </c>
      <c r="Q31" s="3">
        <v>548422.82641579257</v>
      </c>
      <c r="R31" s="3">
        <v>568817.637373404</v>
      </c>
      <c r="S31" s="3">
        <v>587742.30095086189</v>
      </c>
      <c r="T31" s="3">
        <v>604083.53789715143</v>
      </c>
      <c r="U31" s="3">
        <v>619339.51352347678</v>
      </c>
      <c r="V31" s="3">
        <v>633649.91798891942</v>
      </c>
      <c r="W31" s="3">
        <v>648273.91698871157</v>
      </c>
      <c r="X31" s="3">
        <v>661993.34490011842</v>
      </c>
      <c r="Y31" s="3">
        <v>676180.31431447808</v>
      </c>
      <c r="Z31" s="3">
        <v>688494.70580784418</v>
      </c>
      <c r="AA31" s="3">
        <v>699409.59430646978</v>
      </c>
      <c r="AB31" s="3">
        <v>710096.86319138331</v>
      </c>
      <c r="AC31" s="3">
        <v>990972.02918354922</v>
      </c>
    </row>
  </sheetData>
  <pageMargins left="0.7" right="0.7" top="0.75" bottom="0.75" header="0.3" footer="0.3"/>
  <pageSetup scale="48" orientation="landscape" horizontalDpi="4294967293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2C108-F738-43F6-B538-333C577A4B10}">
  <sheetPr>
    <tabColor rgb="FF0070C0"/>
  </sheetPr>
  <dimension ref="A1:AV61"/>
  <sheetViews>
    <sheetView zoomScale="90" zoomScaleNormal="90" workbookViewId="0">
      <pane ySplit="17" topLeftCell="A18" activePane="bottomLeft" state="frozen"/>
      <selection pane="bottomLeft" activeCell="A18" sqref="A18"/>
    </sheetView>
  </sheetViews>
  <sheetFormatPr defaultColWidth="10" defaultRowHeight="10" x14ac:dyDescent="0.2"/>
  <cols>
    <col min="1" max="1" width="30.1796875" style="19" customWidth="1"/>
    <col min="2" max="4" width="10" style="20" customWidth="1"/>
    <col min="5" max="12" width="10.1796875" style="19" customWidth="1"/>
    <col min="13" max="32" width="11.1796875" style="19" customWidth="1"/>
    <col min="33" max="16384" width="10" style="19"/>
  </cols>
  <sheetData>
    <row r="1" spans="1:32" x14ac:dyDescent="0.2">
      <c r="B1" s="20" t="s">
        <v>39</v>
      </c>
      <c r="G1" s="19" t="s">
        <v>40</v>
      </c>
    </row>
    <row r="2" spans="1:32" ht="15" customHeight="1" x14ac:dyDescent="0.2">
      <c r="A2" s="21" t="s">
        <v>41</v>
      </c>
      <c r="B2" s="22" t="s">
        <v>42</v>
      </c>
      <c r="C2" s="22" t="s">
        <v>43</v>
      </c>
      <c r="D2" s="22" t="s">
        <v>44</v>
      </c>
      <c r="G2" s="22" t="s">
        <v>42</v>
      </c>
      <c r="H2" s="22" t="s">
        <v>43</v>
      </c>
      <c r="I2" s="22" t="s">
        <v>44</v>
      </c>
    </row>
    <row r="3" spans="1:32" ht="12" customHeight="1" x14ac:dyDescent="0.2">
      <c r="A3" s="23">
        <v>1</v>
      </c>
      <c r="B3" s="20">
        <f>31/365</f>
        <v>8.4931506849315067E-2</v>
      </c>
      <c r="C3" s="20">
        <f>SUM(B$3:B3)</f>
        <v>8.4931506849315067E-2</v>
      </c>
      <c r="D3" s="20">
        <f>1-C3</f>
        <v>0.91506849315068495</v>
      </c>
      <c r="E3" s="20">
        <f>B3*D3</f>
        <v>7.7718145993619814E-2</v>
      </c>
      <c r="F3" s="20"/>
      <c r="G3" s="20">
        <f>31/366</f>
        <v>8.4699453551912565E-2</v>
      </c>
      <c r="H3" s="20">
        <f>SUM(G$3:G3)</f>
        <v>8.4699453551912565E-2</v>
      </c>
      <c r="I3" s="20">
        <f>1-H3</f>
        <v>0.91530054644808745</v>
      </c>
      <c r="J3" s="20">
        <f>G3*I3</f>
        <v>7.7525456119919969E-2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2" customHeight="1" x14ac:dyDescent="0.2">
      <c r="A4" s="23">
        <f t="shared" ref="A4:A14" si="0">A3+1</f>
        <v>2</v>
      </c>
      <c r="B4" s="20">
        <f>28/365</f>
        <v>7.6712328767123292E-2</v>
      </c>
      <c r="C4" s="20">
        <f>SUM(B$3:B4)</f>
        <v>0.16164383561643836</v>
      </c>
      <c r="D4" s="20">
        <f>1-C4</f>
        <v>0.83835616438356164</v>
      </c>
      <c r="E4" s="20">
        <f t="shared" ref="E4:E14" si="1">B4*D4</f>
        <v>6.4312253706136233E-2</v>
      </c>
      <c r="G4" s="20">
        <f>29/366</f>
        <v>7.9234972677595633E-2</v>
      </c>
      <c r="H4" s="20">
        <f>SUM(G$3:G4)</f>
        <v>0.16393442622950821</v>
      </c>
      <c r="I4" s="20">
        <f>1-H4</f>
        <v>0.83606557377049184</v>
      </c>
      <c r="J4" s="20">
        <f t="shared" ref="J4:J14" si="2">G4*I4</f>
        <v>6.6245632894383233E-2</v>
      </c>
    </row>
    <row r="5" spans="1:32" ht="12" customHeight="1" x14ac:dyDescent="0.2">
      <c r="A5" s="23">
        <f t="shared" si="0"/>
        <v>3</v>
      </c>
      <c r="B5" s="20">
        <f>31/365</f>
        <v>8.4931506849315067E-2</v>
      </c>
      <c r="C5" s="20">
        <f>SUM(B$3:B5)</f>
        <v>0.24657534246575341</v>
      </c>
      <c r="D5" s="20">
        <f>1-C5</f>
        <v>0.75342465753424659</v>
      </c>
      <c r="E5" s="20">
        <f t="shared" si="1"/>
        <v>6.3989491461812723E-2</v>
      </c>
      <c r="G5" s="20">
        <f>31/366</f>
        <v>8.4699453551912565E-2</v>
      </c>
      <c r="H5" s="20">
        <f>SUM(G$3:G5)</f>
        <v>0.24863387978142076</v>
      </c>
      <c r="I5" s="20">
        <f>1-H5</f>
        <v>0.75136612021857929</v>
      </c>
      <c r="J5" s="20">
        <f t="shared" si="2"/>
        <v>6.3640299799934311E-2</v>
      </c>
    </row>
    <row r="6" spans="1:32" ht="12" customHeight="1" x14ac:dyDescent="0.2">
      <c r="A6" s="23">
        <f t="shared" si="0"/>
        <v>4</v>
      </c>
      <c r="B6" s="20">
        <f>30/365</f>
        <v>8.2191780821917804E-2</v>
      </c>
      <c r="C6" s="20">
        <f>SUM(B$3:B6)</f>
        <v>0.32876712328767121</v>
      </c>
      <c r="D6" s="20">
        <f>1-C6</f>
        <v>0.67123287671232879</v>
      </c>
      <c r="E6" s="20">
        <f t="shared" si="1"/>
        <v>5.51698254832051E-2</v>
      </c>
      <c r="G6" s="20">
        <f>30/366</f>
        <v>8.1967213114754092E-2</v>
      </c>
      <c r="H6" s="20">
        <f>SUM(G$3:G6)</f>
        <v>0.33060109289617484</v>
      </c>
      <c r="I6" s="20">
        <f>1-H6</f>
        <v>0.6693989071038251</v>
      </c>
      <c r="J6" s="20">
        <f t="shared" si="2"/>
        <v>5.4868762877362712E-2</v>
      </c>
    </row>
    <row r="7" spans="1:32" ht="12" customHeight="1" x14ac:dyDescent="0.2">
      <c r="A7" s="23">
        <f t="shared" si="0"/>
        <v>5</v>
      </c>
      <c r="B7" s="20">
        <f>31/365</f>
        <v>8.4931506849315067E-2</v>
      </c>
      <c r="C7" s="20">
        <f>SUM(B$3:B7)</f>
        <v>0.41369863013698627</v>
      </c>
      <c r="D7" s="20">
        <f t="shared" ref="D7:D14" si="3">1-C7</f>
        <v>0.58630136986301373</v>
      </c>
      <c r="E7" s="20">
        <f t="shared" si="1"/>
        <v>4.9795458810283355E-2</v>
      </c>
      <c r="G7" s="20">
        <f>31/366</f>
        <v>8.4699453551912565E-2</v>
      </c>
      <c r="H7" s="20">
        <f>SUM(G$3:G7)</f>
        <v>0.41530054644808739</v>
      </c>
      <c r="I7" s="20">
        <f t="shared" ref="I7:I14" si="4">1-H7</f>
        <v>0.58469945355191255</v>
      </c>
      <c r="J7" s="20">
        <f t="shared" si="2"/>
        <v>4.9523724207948878E-2</v>
      </c>
    </row>
    <row r="8" spans="1:32" ht="12" customHeight="1" x14ac:dyDescent="0.2">
      <c r="A8" s="23">
        <f t="shared" si="0"/>
        <v>6</v>
      </c>
      <c r="B8" s="20">
        <f>30/365</f>
        <v>8.2191780821917804E-2</v>
      </c>
      <c r="C8" s="20">
        <f>SUM(B$3:B8)</f>
        <v>0.49589041095890407</v>
      </c>
      <c r="D8" s="20">
        <f t="shared" si="3"/>
        <v>0.50410958904109593</v>
      </c>
      <c r="E8" s="20">
        <f t="shared" si="1"/>
        <v>4.1433664852692814E-2</v>
      </c>
      <c r="G8" s="20">
        <f>30/366</f>
        <v>8.1967213114754092E-2</v>
      </c>
      <c r="H8" s="20">
        <f>SUM(G$3:G8)</f>
        <v>0.49726775956284147</v>
      </c>
      <c r="I8" s="20">
        <f t="shared" si="4"/>
        <v>0.50273224043715858</v>
      </c>
      <c r="J8" s="20">
        <f t="shared" si="2"/>
        <v>4.1207560691570375E-2</v>
      </c>
    </row>
    <row r="9" spans="1:32" ht="12" customHeight="1" x14ac:dyDescent="0.2">
      <c r="A9" s="23">
        <f t="shared" si="0"/>
        <v>7</v>
      </c>
      <c r="B9" s="20">
        <f>31/365</f>
        <v>8.4931506849315067E-2</v>
      </c>
      <c r="C9" s="20">
        <f>SUM(B$3:B9)</f>
        <v>0.58082191780821912</v>
      </c>
      <c r="D9" s="20">
        <f t="shared" si="3"/>
        <v>0.41917808219178088</v>
      </c>
      <c r="E9" s="20">
        <f t="shared" si="1"/>
        <v>3.5601426158753995E-2</v>
      </c>
      <c r="G9" s="20">
        <f>31/366</f>
        <v>8.4699453551912565E-2</v>
      </c>
      <c r="H9" s="20">
        <f>SUM(G$3:G9)</f>
        <v>0.58196721311475408</v>
      </c>
      <c r="I9" s="20">
        <f t="shared" si="4"/>
        <v>0.41803278688524592</v>
      </c>
      <c r="J9" s="20">
        <f t="shared" si="2"/>
        <v>3.5407148615963453E-2</v>
      </c>
    </row>
    <row r="10" spans="1:32" ht="12" customHeight="1" x14ac:dyDescent="0.2">
      <c r="A10" s="23">
        <f t="shared" si="0"/>
        <v>8</v>
      </c>
      <c r="B10" s="20">
        <f>31/365</f>
        <v>8.4931506849315067E-2</v>
      </c>
      <c r="C10" s="20">
        <f>SUM(B$3:B10)</f>
        <v>0.66575342465753418</v>
      </c>
      <c r="D10" s="20">
        <f t="shared" si="3"/>
        <v>0.33424657534246582</v>
      </c>
      <c r="E10" s="20">
        <f t="shared" si="1"/>
        <v>2.8388065303058742E-2</v>
      </c>
      <c r="G10" s="20">
        <f>31/366</f>
        <v>8.4699453551912565E-2</v>
      </c>
      <c r="H10" s="20">
        <f>SUM(G$3:G10)</f>
        <v>0.66666666666666663</v>
      </c>
      <c r="I10" s="20">
        <f t="shared" si="4"/>
        <v>0.33333333333333337</v>
      </c>
      <c r="J10" s="20">
        <f t="shared" si="2"/>
        <v>2.8233151183970857E-2</v>
      </c>
    </row>
    <row r="11" spans="1:32" ht="12" customHeight="1" x14ac:dyDescent="0.2">
      <c r="A11" s="23">
        <f t="shared" si="0"/>
        <v>9</v>
      </c>
      <c r="B11" s="20">
        <f>30/365</f>
        <v>8.2191780821917804E-2</v>
      </c>
      <c r="C11" s="20">
        <f>SUM(B$3:B11)</f>
        <v>0.74794520547945198</v>
      </c>
      <c r="D11" s="20">
        <f t="shared" si="3"/>
        <v>0.25205479452054802</v>
      </c>
      <c r="E11" s="20">
        <f t="shared" si="1"/>
        <v>2.0716832426346411E-2</v>
      </c>
      <c r="G11" s="20">
        <f>30/366</f>
        <v>8.1967213114754092E-2</v>
      </c>
      <c r="H11" s="20">
        <f>SUM(G$3:G11)</f>
        <v>0.74863387978142071</v>
      </c>
      <c r="I11" s="20">
        <f t="shared" si="4"/>
        <v>0.25136612021857929</v>
      </c>
      <c r="J11" s="20">
        <f t="shared" si="2"/>
        <v>2.0603780345785187E-2</v>
      </c>
    </row>
    <row r="12" spans="1:32" ht="12" customHeight="1" x14ac:dyDescent="0.2">
      <c r="A12" s="23">
        <f t="shared" si="0"/>
        <v>10</v>
      </c>
      <c r="B12" s="20">
        <f>31/365</f>
        <v>8.4931506849315067E-2</v>
      </c>
      <c r="C12" s="20">
        <f>SUM(B$3:B12)</f>
        <v>0.83287671232876703</v>
      </c>
      <c r="D12" s="20">
        <f t="shared" si="3"/>
        <v>0.16712328767123297</v>
      </c>
      <c r="E12" s="20">
        <f t="shared" si="1"/>
        <v>1.4194032651529374E-2</v>
      </c>
      <c r="G12" s="20">
        <f>31/366</f>
        <v>8.4699453551912565E-2</v>
      </c>
      <c r="H12" s="20">
        <f>SUM(G$3:G12)</f>
        <v>0.83333333333333326</v>
      </c>
      <c r="I12" s="20">
        <f t="shared" si="4"/>
        <v>0.16666666666666674</v>
      </c>
      <c r="J12" s="20">
        <f t="shared" si="2"/>
        <v>1.4116575591985434E-2</v>
      </c>
    </row>
    <row r="13" spans="1:32" ht="12" customHeight="1" x14ac:dyDescent="0.2">
      <c r="A13" s="23">
        <f t="shared" si="0"/>
        <v>11</v>
      </c>
      <c r="B13" s="20">
        <f>30/365</f>
        <v>8.2191780821917804E-2</v>
      </c>
      <c r="C13" s="20">
        <f>SUM(B$3:B13)</f>
        <v>0.91506849315068484</v>
      </c>
      <c r="D13" s="20">
        <f t="shared" si="3"/>
        <v>8.4931506849315164E-2</v>
      </c>
      <c r="E13" s="20">
        <f t="shared" si="1"/>
        <v>6.9806717958341225E-3</v>
      </c>
      <c r="G13" s="20">
        <f>30/366</f>
        <v>8.1967213114754092E-2</v>
      </c>
      <c r="H13" s="20">
        <f>SUM(G$3:G13)</f>
        <v>0.91530054644808734</v>
      </c>
      <c r="I13" s="20">
        <f t="shared" si="4"/>
        <v>8.4699453551912662E-2</v>
      </c>
      <c r="J13" s="20">
        <f t="shared" si="2"/>
        <v>6.9425781599928406E-3</v>
      </c>
    </row>
    <row r="14" spans="1:32" ht="12" customHeight="1" x14ac:dyDescent="0.2">
      <c r="A14" s="23">
        <f t="shared" si="0"/>
        <v>12</v>
      </c>
      <c r="B14" s="20">
        <f>31/365</f>
        <v>8.4931506849315067E-2</v>
      </c>
      <c r="C14" s="20">
        <f>SUM(B$3:B14)</f>
        <v>0.99999999999999989</v>
      </c>
      <c r="D14" s="20">
        <f t="shared" si="3"/>
        <v>0</v>
      </c>
      <c r="E14" s="20">
        <f t="shared" si="1"/>
        <v>0</v>
      </c>
      <c r="G14" s="20">
        <f>31/366</f>
        <v>8.4699453551912565E-2</v>
      </c>
      <c r="H14" s="20">
        <f>SUM(G$3:G14)</f>
        <v>0.99999999999999989</v>
      </c>
      <c r="I14" s="20">
        <f t="shared" si="4"/>
        <v>0</v>
      </c>
      <c r="J14" s="20">
        <f t="shared" si="2"/>
        <v>0</v>
      </c>
    </row>
    <row r="15" spans="1:32" ht="12" customHeight="1" x14ac:dyDescent="0.2">
      <c r="G15" s="19" t="s">
        <v>45</v>
      </c>
      <c r="I15" s="19">
        <f>366/365</f>
        <v>1.0027397260273974</v>
      </c>
    </row>
    <row r="16" spans="1:32" ht="12" customHeight="1" x14ac:dyDescent="0.25">
      <c r="G16" s="35"/>
      <c r="H16" s="35"/>
      <c r="I16" s="35"/>
    </row>
    <row r="17" spans="1:48" ht="12" customHeight="1" x14ac:dyDescent="0.2">
      <c r="A17" s="24" t="s">
        <v>46</v>
      </c>
      <c r="B17" s="24">
        <v>2019</v>
      </c>
      <c r="C17" s="24">
        <f>B17+1</f>
        <v>2020</v>
      </c>
      <c r="D17" s="24">
        <f t="shared" ref="D17:AG17" si="5">C17+1</f>
        <v>2021</v>
      </c>
      <c r="E17" s="24">
        <f t="shared" si="5"/>
        <v>2022</v>
      </c>
      <c r="F17" s="24">
        <f t="shared" si="5"/>
        <v>2023</v>
      </c>
      <c r="G17" s="24">
        <f t="shared" si="5"/>
        <v>2024</v>
      </c>
      <c r="H17" s="24">
        <f t="shared" si="5"/>
        <v>2025</v>
      </c>
      <c r="I17" s="24">
        <f t="shared" si="5"/>
        <v>2026</v>
      </c>
      <c r="J17" s="24">
        <f t="shared" si="5"/>
        <v>2027</v>
      </c>
      <c r="K17" s="24">
        <f t="shared" si="5"/>
        <v>2028</v>
      </c>
      <c r="L17" s="24">
        <f t="shared" si="5"/>
        <v>2029</v>
      </c>
      <c r="M17" s="24">
        <f t="shared" si="5"/>
        <v>2030</v>
      </c>
      <c r="N17" s="24">
        <f t="shared" si="5"/>
        <v>2031</v>
      </c>
      <c r="O17" s="24">
        <f t="shared" si="5"/>
        <v>2032</v>
      </c>
      <c r="P17" s="24">
        <f t="shared" si="5"/>
        <v>2033</v>
      </c>
      <c r="Q17" s="24">
        <f t="shared" si="5"/>
        <v>2034</v>
      </c>
      <c r="R17" s="24">
        <f t="shared" si="5"/>
        <v>2035</v>
      </c>
      <c r="S17" s="24">
        <f t="shared" si="5"/>
        <v>2036</v>
      </c>
      <c r="T17" s="24">
        <f t="shared" si="5"/>
        <v>2037</v>
      </c>
      <c r="U17" s="24">
        <f t="shared" si="5"/>
        <v>2038</v>
      </c>
      <c r="V17" s="24">
        <f t="shared" si="5"/>
        <v>2039</v>
      </c>
      <c r="W17" s="24">
        <f t="shared" si="5"/>
        <v>2040</v>
      </c>
      <c r="X17" s="24">
        <f t="shared" si="5"/>
        <v>2041</v>
      </c>
      <c r="Y17" s="24">
        <f t="shared" si="5"/>
        <v>2042</v>
      </c>
      <c r="Z17" s="24">
        <f t="shared" si="5"/>
        <v>2043</v>
      </c>
      <c r="AA17" s="24">
        <f t="shared" si="5"/>
        <v>2044</v>
      </c>
      <c r="AB17" s="24">
        <f t="shared" si="5"/>
        <v>2045</v>
      </c>
      <c r="AC17" s="24">
        <f t="shared" si="5"/>
        <v>2046</v>
      </c>
      <c r="AD17" s="24">
        <f t="shared" si="5"/>
        <v>2047</v>
      </c>
      <c r="AE17" s="24">
        <f t="shared" si="5"/>
        <v>2048</v>
      </c>
      <c r="AF17" s="24">
        <f t="shared" si="5"/>
        <v>2049</v>
      </c>
      <c r="AG17" s="24">
        <f t="shared" si="5"/>
        <v>2050</v>
      </c>
    </row>
    <row r="19" spans="1:48" ht="11.25" customHeight="1" x14ac:dyDescent="0.2">
      <c r="A19" s="28" t="s">
        <v>48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48" ht="11.25" customHeight="1" x14ac:dyDescent="0.2">
      <c r="A20" s="28" t="s">
        <v>50</v>
      </c>
      <c r="B20" s="25">
        <v>18</v>
      </c>
      <c r="C20" s="25">
        <f>'Extended Potential Incremental'!D12</f>
        <v>29.8450927073104</v>
      </c>
      <c r="D20" s="25">
        <f>'Extended Potential Incremental'!E12</f>
        <v>29.968257280990358</v>
      </c>
      <c r="E20" s="25">
        <f>'Extended Potential Incremental'!F12</f>
        <v>29.718691856177895</v>
      </c>
      <c r="F20" s="25">
        <f>'Extended Potential Incremental'!G12</f>
        <v>32.200098783520701</v>
      </c>
      <c r="G20" s="25">
        <f>'Extended Potential Incremental'!H12</f>
        <v>34.427560717376501</v>
      </c>
      <c r="H20" s="25">
        <f>'Extended Potential Incremental'!I12</f>
        <v>35.047753942022894</v>
      </c>
      <c r="I20" s="25">
        <f>'Extended Potential Incremental'!J12</f>
        <v>29.122474895000497</v>
      </c>
      <c r="J20" s="25">
        <f>'Extended Potential Incremental'!K12</f>
        <v>26.861183440813708</v>
      </c>
      <c r="K20" s="25">
        <f>'Extended Potential Incremental'!L12</f>
        <v>27.927296562147635</v>
      </c>
      <c r="L20" s="25">
        <f>'Extended Potential Incremental'!M12</f>
        <v>28.173545566852116</v>
      </c>
      <c r="M20" s="25">
        <f>'Extended Potential Incremental'!N12</f>
        <v>28.529635621574315</v>
      </c>
      <c r="N20" s="25">
        <f>'Extended Potential Incremental'!O12</f>
        <v>27.111510765012266</v>
      </c>
      <c r="O20" s="25">
        <f>'Extended Potential Incremental'!P12</f>
        <v>21.594169435609487</v>
      </c>
      <c r="P20" s="25">
        <f>'Extended Potential Incremental'!Q12</f>
        <v>21.650676284140907</v>
      </c>
      <c r="Q20" s="25">
        <f>'Extended Potential Incremental'!R12</f>
        <v>18.570003321276399</v>
      </c>
      <c r="R20" s="25">
        <f>'Extended Potential Incremental'!S12</f>
        <v>17.075120407900464</v>
      </c>
      <c r="S20" s="25">
        <f>'Extended Potential Incremental'!T12</f>
        <v>15.414388754790977</v>
      </c>
      <c r="T20" s="25">
        <f>'Extended Potential Incremental'!U12</f>
        <v>15.767587707221054</v>
      </c>
      <c r="U20" s="25">
        <f>'Extended Potential Incremental'!V12</f>
        <v>13.719401056775403</v>
      </c>
      <c r="V20" s="25">
        <f>'Extended Potential Incremental'!W12</f>
        <v>15.387002572492861</v>
      </c>
      <c r="W20" s="25">
        <f>'Extended Potential Incremental'!X12</f>
        <v>16.949759741658603</v>
      </c>
      <c r="X20" s="25">
        <f>'Extended Potential Incremental'!Y12</f>
        <v>13.179559773737569</v>
      </c>
      <c r="Y20" s="25">
        <f>'Extended Potential Incremental'!Z12</f>
        <v>13.265556365164873</v>
      </c>
      <c r="Z20" s="25">
        <f>'Extended Potential Incremental'!AA12</f>
        <v>14.396933200966268</v>
      </c>
      <c r="AA20" s="25">
        <f>'Extended Potential Incremental'!AB12</f>
        <v>13.933460015043599</v>
      </c>
      <c r="AB20" s="25">
        <f>'Extended Potential Incremental'!AC12</f>
        <v>13.4696245397197</v>
      </c>
      <c r="AC20" s="25">
        <f>'Extended Potential Incremental'!AD12</f>
        <v>13.005970209096464</v>
      </c>
      <c r="AD20" s="25">
        <f>'Extended Potential Incremental'!AE12</f>
        <v>12.542315878473129</v>
      </c>
      <c r="AE20" s="25">
        <f>'Extended Potential Incremental'!AF12</f>
        <v>12.078661547849896</v>
      </c>
      <c r="AF20" s="25">
        <f>'Extended Potential Incremental'!AG12</f>
        <v>11.615007217226561</v>
      </c>
      <c r="AG20" s="25">
        <f>'Extended Potential Incremental'!AH12</f>
        <v>11.151352886603325</v>
      </c>
    </row>
    <row r="21" spans="1:48" ht="11.25" customHeight="1" x14ac:dyDescent="0.2">
      <c r="A21" s="26" t="s">
        <v>49</v>
      </c>
      <c r="B21" s="25"/>
      <c r="C21" s="25">
        <f>SUM($B20:B20)*$I$15</f>
        <v>18.049315068493151</v>
      </c>
      <c r="D21" s="25">
        <f>SUM($B20:C20)</f>
        <v>47.8450927073104</v>
      </c>
      <c r="E21" s="25">
        <f>SUM($B20:D20)</f>
        <v>77.813349988300757</v>
      </c>
      <c r="F21" s="25">
        <f>SUM($B20:E20)</f>
        <v>107.53204184447866</v>
      </c>
      <c r="G21" s="25">
        <f>SUM($B20:F20)*$I$15</f>
        <v>140.11496841054182</v>
      </c>
      <c r="H21" s="25">
        <f>SUM($B20:G20)</f>
        <v>174.15970134537585</v>
      </c>
      <c r="I21" s="25">
        <f>SUM($B20:H20)</f>
        <v>209.20745528739874</v>
      </c>
      <c r="J21" s="25">
        <f>SUM($B20:I20)</f>
        <v>238.32993018239924</v>
      </c>
      <c r="K21" s="25">
        <f>SUM($B20:J20)*$I$15</f>
        <v>265.91766461944098</v>
      </c>
      <c r="L21" s="25">
        <f>SUM($B20:K20)</f>
        <v>293.11841018536063</v>
      </c>
      <c r="M21" s="25">
        <f>SUM($B20:L20)</f>
        <v>321.29195575221274</v>
      </c>
      <c r="N21" s="25">
        <f>SUM($B20:M20)</f>
        <v>349.82159137378704</v>
      </c>
      <c r="O21" s="25">
        <f>SUM($B20:N20)*$I$15</f>
        <v>377.96579556931658</v>
      </c>
      <c r="P21" s="25">
        <f>SUM($B20:O20)</f>
        <v>398.52727157440881</v>
      </c>
      <c r="Q21" s="25">
        <f>SUM($B20:P20)</f>
        <v>420.17794785854971</v>
      </c>
      <c r="R21" s="25">
        <f>SUM($B20:Q20)</f>
        <v>438.74795117982609</v>
      </c>
      <c r="S21" s="25">
        <f>SUM($B20:R20)*$I$15</f>
        <v>457.07190192084363</v>
      </c>
      <c r="T21" s="25">
        <f>SUM($B20:S20)</f>
        <v>471.23746034251752</v>
      </c>
      <c r="U21" s="25">
        <f>SUM($B20:T20)</f>
        <v>487.00504804973855</v>
      </c>
      <c r="V21" s="25">
        <f>SUM($B20:U20)</f>
        <v>500.72444910651393</v>
      </c>
      <c r="W21" s="25">
        <f>SUM($B20:V20)*$I$15</f>
        <v>517.5254556562096</v>
      </c>
      <c r="X21" s="25">
        <f>SUM($B20:W20)</f>
        <v>533.06121142066536</v>
      </c>
      <c r="Y21" s="25">
        <f>SUM($B20:X20)</f>
        <v>546.2407711944029</v>
      </c>
      <c r="Z21" s="25">
        <f>SUM($B20:Y20)</f>
        <v>559.50632755956781</v>
      </c>
      <c r="AA21" s="25">
        <f>SUM($B20:Z20)*$I$15</f>
        <v>575.47559846124796</v>
      </c>
      <c r="AB21" s="25">
        <f>SUM($B20:AA20)</f>
        <v>587.83672077557765</v>
      </c>
      <c r="AC21" s="25">
        <f>SUM($B20:AB20)</f>
        <v>601.30634531529734</v>
      </c>
      <c r="AD21" s="25">
        <f>SUM($B20:AC20)</f>
        <v>614.31231552439385</v>
      </c>
      <c r="AE21" s="25">
        <f>SUM($B20:AD20)*$I$15</f>
        <v>628.57204135191603</v>
      </c>
      <c r="AF21" s="25">
        <f>SUM($B20:AE20)</f>
        <v>638.93329295071692</v>
      </c>
      <c r="AG21" s="25">
        <f>SUM($B20:AF20)</f>
        <v>650.54830016794347</v>
      </c>
    </row>
    <row r="22" spans="1:48" x14ac:dyDescent="0.2">
      <c r="A22" s="23" t="s">
        <v>47</v>
      </c>
      <c r="B22" s="19"/>
      <c r="C22" s="19"/>
      <c r="AI22" s="29"/>
      <c r="AK22" s="29"/>
    </row>
    <row r="23" spans="1:48" x14ac:dyDescent="0.2">
      <c r="A23" s="27">
        <v>1</v>
      </c>
      <c r="B23" s="25"/>
      <c r="C23" s="25">
        <f>$G$3*(C21+C20*$H$3)</f>
        <v>1.7428757417274967</v>
      </c>
      <c r="D23" s="25">
        <f t="shared" ref="D23:F34" si="6">$B3*(D$21+D$20*$C3)</f>
        <v>4.2797276729611475</v>
      </c>
      <c r="E23" s="25">
        <f t="shared" si="6"/>
        <v>6.8231767160173398</v>
      </c>
      <c r="F23" s="25">
        <f t="shared" si="6"/>
        <v>9.3651292805497413</v>
      </c>
      <c r="G23" s="25">
        <f>$G$3*(G21+G20*$H$3)</f>
        <v>12.11464449099261</v>
      </c>
      <c r="H23" s="25">
        <f t="shared" ref="H23:J34" si="7">$B3*(H$21+H$20*$C3)</f>
        <v>15.044457964054883</v>
      </c>
      <c r="I23" s="25">
        <f t="shared" si="7"/>
        <v>17.978375342098044</v>
      </c>
      <c r="J23" s="25">
        <f t="shared" si="7"/>
        <v>20.435479506852836</v>
      </c>
      <c r="K23" s="25">
        <f>$G$3*(K21+K20*$H$3)</f>
        <v>22.723431236886746</v>
      </c>
      <c r="L23" s="25">
        <f t="shared" ref="L23:N34" si="8">$B3*(L$21+L$20*$C3)</f>
        <v>25.098214213076378</v>
      </c>
      <c r="M23" s="25">
        <f t="shared" si="8"/>
        <v>27.493604497418801</v>
      </c>
      <c r="N23" s="25">
        <f t="shared" si="8"/>
        <v>29.906439994292189</v>
      </c>
      <c r="O23" s="25">
        <f>$G$3*(O21+O20*$H$3)</f>
        <v>32.168412862112085</v>
      </c>
      <c r="P23" s="25">
        <f t="shared" ref="P23:R34" si="9">$B3*(P$21+P$20*$C3)</f>
        <v>34.003695836168099</v>
      </c>
      <c r="Q23" s="25">
        <f t="shared" si="9"/>
        <v>35.820298391527395</v>
      </c>
      <c r="R23" s="25">
        <f t="shared" si="9"/>
        <v>37.386693625908983</v>
      </c>
      <c r="S23" s="25">
        <f>$G$3*(S21+S20*$H$3)</f>
        <v>38.824323111971438</v>
      </c>
      <c r="T23" s="25">
        <f t="shared" ref="T23:V34" si="10">$B3*(T$21+T$20*$C3)</f>
        <v>40.136644890690377</v>
      </c>
      <c r="U23" s="25">
        <f t="shared" si="10"/>
        <v>41.46103556463391</v>
      </c>
      <c r="V23" s="25">
        <f t="shared" si="10"/>
        <v>42.638273980952306</v>
      </c>
      <c r="W23" s="25">
        <f>$G$3*(W21+W20*$H$3)</f>
        <v>43.955720826145061</v>
      </c>
      <c r="X23" s="25">
        <f t="shared" ref="X23:Z34" si="11">$B3*(X$21+X$20*$C3)</f>
        <v>45.368760849445607</v>
      </c>
      <c r="Y23" s="25">
        <f t="shared" si="11"/>
        <v>46.488741045086073</v>
      </c>
      <c r="Z23" s="25">
        <f t="shared" si="11"/>
        <v>47.623565765754464</v>
      </c>
      <c r="AA23" s="25">
        <f>$G$3*(AA21+AA20*$H$3)</f>
        <v>48.842427328494246</v>
      </c>
      <c r="AB23" s="25">
        <f t="shared" ref="AB23:AD34" si="12">$B3*(AB$21+AB$20*$C3)</f>
        <v>50.023019739225603</v>
      </c>
      <c r="AC23" s="25">
        <f t="shared" si="12"/>
        <v>51.163670742079425</v>
      </c>
      <c r="AD23" s="25">
        <f t="shared" si="12"/>
        <v>52.264942883976197</v>
      </c>
      <c r="AE23" s="25">
        <f>$G$3*(AE21+AE20*$H$3)</f>
        <v>53.326360707443655</v>
      </c>
      <c r="AF23" s="25">
        <f t="shared" ref="AF23:AG34" si="13">$B3*(AF$21+AF$20*$C3)</f>
        <v>54.349350584898602</v>
      </c>
      <c r="AG23" s="25">
        <f t="shared" si="13"/>
        <v>55.332486143924235</v>
      </c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1:48" x14ac:dyDescent="0.2">
      <c r="A24" s="27">
        <f t="shared" ref="A24:A34" si="14">A23+1</f>
        <v>2</v>
      </c>
      <c r="B24" s="25"/>
      <c r="C24" s="25">
        <f>$G$4*(C21+C20*$H$4)</f>
        <v>1.8178050363380991</v>
      </c>
      <c r="D24" s="25">
        <f t="shared" si="6"/>
        <v>4.0419171213879403</v>
      </c>
      <c r="E24" s="25">
        <f t="shared" si="6"/>
        <v>6.3377572965047078</v>
      </c>
      <c r="F24" s="25">
        <f t="shared" si="6"/>
        <v>8.6483169888605591</v>
      </c>
      <c r="G24" s="25">
        <f>$G$4*(G21+G20*$H$4)</f>
        <v>11.549196977796637</v>
      </c>
      <c r="H24" s="25">
        <f t="shared" si="7"/>
        <v>13.794791047190566</v>
      </c>
      <c r="I24" s="25">
        <f t="shared" si="7"/>
        <v>16.409911965199896</v>
      </c>
      <c r="J24" s="25">
        <f t="shared" si="7"/>
        <v>18.615924650090783</v>
      </c>
      <c r="K24" s="25">
        <f>$G$4*(K21+K20*$H$4)</f>
        <v>21.432736034883721</v>
      </c>
      <c r="L24" s="25">
        <f t="shared" si="8"/>
        <v>22.835149929598991</v>
      </c>
      <c r="M24" s="25">
        <f t="shared" si="8"/>
        <v>25.000823763065906</v>
      </c>
      <c r="N24" s="25">
        <f t="shared" si="8"/>
        <v>27.171813695807124</v>
      </c>
      <c r="O24" s="25">
        <f>$G$4*(O21+O20*$H$4)</f>
        <v>30.228603489135889</v>
      </c>
      <c r="P24" s="25">
        <f t="shared" si="9"/>
        <v>30.840425090725159</v>
      </c>
      <c r="Q24" s="25">
        <f t="shared" si="9"/>
        <v>32.46309831188686</v>
      </c>
      <c r="R24" s="25">
        <f t="shared" si="9"/>
        <v>33.869109851541936</v>
      </c>
      <c r="S24" s="25">
        <f>$G$4*(S21+S20*$H$4)</f>
        <v>36.416302393481224</v>
      </c>
      <c r="T24" s="25">
        <f t="shared" si="10"/>
        <v>36.345242256279661</v>
      </c>
      <c r="U24" s="25">
        <f t="shared" si="10"/>
        <v>37.529412960136014</v>
      </c>
      <c r="V24" s="25">
        <f t="shared" si="10"/>
        <v>38.602538548458107</v>
      </c>
      <c r="W24" s="25">
        <f>$G$4*(W21+W20*$H$4)</f>
        <v>41.226281527408212</v>
      </c>
      <c r="X24" s="25">
        <f t="shared" si="11"/>
        <v>41.055794433968209</v>
      </c>
      <c r="Y24" s="25">
        <f t="shared" si="11"/>
        <v>42.067895520525809</v>
      </c>
      <c r="Z24" s="25">
        <f t="shared" si="11"/>
        <v>43.099556399375338</v>
      </c>
      <c r="AA24" s="25">
        <f>$G$4*(AA21+AA20*$H$4)</f>
        <v>45.778779767191182</v>
      </c>
      <c r="AB24" s="25">
        <f t="shared" si="12"/>
        <v>45.261348140859603</v>
      </c>
      <c r="AC24" s="25">
        <f t="shared" si="12"/>
        <v>46.288885058418209</v>
      </c>
      <c r="AD24" s="25">
        <f t="shared" si="12"/>
        <v>47.280853972531752</v>
      </c>
      <c r="AE24" s="25">
        <f>$G$4*(AE21+AE20*$H$4)</f>
        <v>49.96178236139103</v>
      </c>
      <c r="AF24" s="25">
        <f t="shared" si="13"/>
        <v>49.158087790423615</v>
      </c>
      <c r="AG24" s="25">
        <f t="shared" si="13"/>
        <v>50.043352694201921</v>
      </c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1:48" x14ac:dyDescent="0.2">
      <c r="A25" s="27">
        <f t="shared" si="14"/>
        <v>3</v>
      </c>
      <c r="B25" s="25"/>
      <c r="C25" s="25">
        <f>$G$5*(C21+C20*$H$5)</f>
        <v>2.1572795193529659</v>
      </c>
      <c r="D25" s="25">
        <f t="shared" si="6"/>
        <v>4.6911515240921764</v>
      </c>
      <c r="E25" s="25">
        <f t="shared" si="6"/>
        <v>7.2311743696480342</v>
      </c>
      <c r="F25" s="25">
        <f t="shared" si="6"/>
        <v>9.8071933126387592</v>
      </c>
      <c r="G25" s="25">
        <f>$G$5*(G21+G20*$H$5)</f>
        <v>12.592676553269182</v>
      </c>
      <c r="H25" s="25">
        <f t="shared" si="7"/>
        <v>15.525616470040694</v>
      </c>
      <c r="I25" s="25">
        <f t="shared" si="7"/>
        <v>18.378187739042733</v>
      </c>
      <c r="J25" s="25">
        <f t="shared" si="7"/>
        <v>20.804247414627266</v>
      </c>
      <c r="K25" s="25">
        <f>$G$5*(K21+K20*$H$5)</f>
        <v>23.111206115246766</v>
      </c>
      <c r="L25" s="25">
        <f t="shared" si="8"/>
        <v>25.484999087099816</v>
      </c>
      <c r="M25" s="25">
        <f t="shared" si="8"/>
        <v>27.885278008785733</v>
      </c>
      <c r="N25" s="25">
        <f t="shared" si="8"/>
        <v>30.27864455942041</v>
      </c>
      <c r="O25" s="25">
        <f>$G$5*(O21+O20*$H$5)</f>
        <v>32.468251280325781</v>
      </c>
      <c r="P25" s="25">
        <f t="shared" si="9"/>
        <v>34.300930491253062</v>
      </c>
      <c r="Q25" s="25">
        <f t="shared" si="9"/>
        <v>36.075239551779703</v>
      </c>
      <c r="R25" s="25">
        <f t="shared" si="9"/>
        <v>37.621112055078058</v>
      </c>
      <c r="S25" s="25">
        <f>$G$5*(S21+S20*$H$5)</f>
        <v>39.038354309408739</v>
      </c>
      <c r="T25" s="25">
        <f t="shared" si="10"/>
        <v>40.353112655122779</v>
      </c>
      <c r="U25" s="25">
        <f t="shared" si="10"/>
        <v>41.64938448212569</v>
      </c>
      <c r="V25" s="25">
        <f t="shared" si="10"/>
        <v>42.84951682355009</v>
      </c>
      <c r="W25" s="25">
        <f>$G$5*(W21+W20*$H$5)</f>
        <v>44.191070889744189</v>
      </c>
      <c r="X25" s="25">
        <f t="shared" si="11"/>
        <v>45.549698472460541</v>
      </c>
      <c r="Y25" s="25">
        <f t="shared" si="11"/>
        <v>46.67085928559564</v>
      </c>
      <c r="Z25" s="25">
        <f t="shared" si="11"/>
        <v>47.821216287988037</v>
      </c>
      <c r="AA25" s="25">
        <f>$G$5*(AA21+AA20*$H$5)</f>
        <v>49.035895598881403</v>
      </c>
      <c r="AB25" s="25">
        <f t="shared" si="12"/>
        <v>50.207939561204569</v>
      </c>
      <c r="AC25" s="25">
        <f t="shared" si="12"/>
        <v>51.34222521393108</v>
      </c>
      <c r="AD25" s="25">
        <f t="shared" si="12"/>
        <v>52.437132005700555</v>
      </c>
      <c r="AE25" s="25">
        <f>$G$5*(AE21+AE20*$H$5)</f>
        <v>53.494074811171757</v>
      </c>
      <c r="AF25" s="25">
        <f t="shared" si="13"/>
        <v>54.508809006368352</v>
      </c>
      <c r="AG25" s="25">
        <f t="shared" si="13"/>
        <v>55.485579215266675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1:48" x14ac:dyDescent="0.2">
      <c r="A26" s="27">
        <f t="shared" si="14"/>
        <v>4</v>
      </c>
      <c r="B26" s="25"/>
      <c r="C26" s="25">
        <f>$G$6*(C21+C20*$H$6)</f>
        <v>2.2882078143539037</v>
      </c>
      <c r="D26" s="25">
        <f t="shared" si="6"/>
        <v>4.742274283029567</v>
      </c>
      <c r="E26" s="25">
        <f t="shared" si="6"/>
        <v>7.1986749713201998</v>
      </c>
      <c r="F26" s="25">
        <f t="shared" si="6"/>
        <v>9.7083596458451176</v>
      </c>
      <c r="G26" s="25">
        <f>$G$6*(G21+G20*$H$6)</f>
        <v>12.417767017168515</v>
      </c>
      <c r="H26" s="25">
        <f t="shared" si="7"/>
        <v>15.261554842733329</v>
      </c>
      <c r="I26" s="25">
        <f t="shared" si="7"/>
        <v>17.982079527258531</v>
      </c>
      <c r="J26" s="25">
        <f t="shared" si="7"/>
        <v>20.314603084137367</v>
      </c>
      <c r="K26" s="25">
        <f>$G$6*(K21+K20*$H$6)</f>
        <v>22.553316342993654</v>
      </c>
      <c r="L26" s="25">
        <f t="shared" si="8"/>
        <v>24.853228414864827</v>
      </c>
      <c r="M26" s="25">
        <f t="shared" si="8"/>
        <v>27.178484546627111</v>
      </c>
      <c r="N26" s="25">
        <f t="shared" si="8"/>
        <v>29.485065598025987</v>
      </c>
      <c r="O26" s="25">
        <f>$G$6*(O21+O20*$H$6)</f>
        <v>31.565971441386409</v>
      </c>
      <c r="P26" s="25">
        <f t="shared" si="9"/>
        <v>33.340709764403705</v>
      </c>
      <c r="Q26" s="25">
        <f t="shared" si="9"/>
        <v>35.036971596980401</v>
      </c>
      <c r="R26" s="25">
        <f t="shared" si="9"/>
        <v>36.522878580503189</v>
      </c>
      <c r="S26" s="25">
        <f>$G$6*(S21+S20*$H$6)</f>
        <v>37.882616040123274</v>
      </c>
      <c r="T26" s="25">
        <f t="shared" si="10"/>
        <v>39.157917106373141</v>
      </c>
      <c r="U26" s="25">
        <f t="shared" si="10"/>
        <v>40.398537211101733</v>
      </c>
      <c r="V26" s="25">
        <f t="shared" si="10"/>
        <v>41.57122106944869</v>
      </c>
      <c r="W26" s="25">
        <f>$G$6*(W21+W20*$H$6)</f>
        <v>42.879431536977826</v>
      </c>
      <c r="X26" s="25">
        <f t="shared" si="11"/>
        <v>44.16938772934315</v>
      </c>
      <c r="Y26" s="25">
        <f t="shared" si="11"/>
        <v>45.254963013648371</v>
      </c>
      <c r="Z26" s="25">
        <f t="shared" si="11"/>
        <v>46.375854729223086</v>
      </c>
      <c r="AA26" s="25">
        <f>$G$6*(AA21+AA20*$H$6)</f>
        <v>47.547706194266105</v>
      </c>
      <c r="AB26" s="25">
        <f t="shared" si="12"/>
        <v>48.679322505802709</v>
      </c>
      <c r="AC26" s="25">
        <f t="shared" si="12"/>
        <v>49.773886087110178</v>
      </c>
      <c r="AD26" s="25">
        <f t="shared" si="12"/>
        <v>50.830341093297925</v>
      </c>
      <c r="AE26" s="25">
        <f>$G$6*(AE21+AE20*$H$6)</f>
        <v>51.849611480357233</v>
      </c>
      <c r="AF26" s="25">
        <f t="shared" si="13"/>
        <v>52.828925380314246</v>
      </c>
      <c r="AG26" s="25">
        <f t="shared" si="13"/>
        <v>53.771054661142827</v>
      </c>
      <c r="AI26" s="29"/>
      <c r="AJ26" s="29"/>
      <c r="AK26" s="29"/>
      <c r="AL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48" x14ac:dyDescent="0.2">
      <c r="A27" s="27">
        <f t="shared" si="14"/>
        <v>5</v>
      </c>
      <c r="B27" s="25"/>
      <c r="C27" s="25">
        <f>$G$7*(C21+C20*$H$7)</f>
        <v>2.5785900266055259</v>
      </c>
      <c r="D27" s="25">
        <f t="shared" si="6"/>
        <v>5.1165219464479863</v>
      </c>
      <c r="E27" s="25">
        <f t="shared" si="6"/>
        <v>7.6530024522153628</v>
      </c>
      <c r="F27" s="25">
        <f t="shared" si="6"/>
        <v>10.264242566154524</v>
      </c>
      <c r="G27" s="25">
        <f>$G$7*(G21+G20*$H$7)</f>
        <v>13.078675816583695</v>
      </c>
      <c r="H27" s="25">
        <f t="shared" si="7"/>
        <v>16.023085433856533</v>
      </c>
      <c r="I27" s="25">
        <f t="shared" si="7"/>
        <v>18.791553098595713</v>
      </c>
      <c r="J27" s="25">
        <f t="shared" si="7"/>
        <v>21.185515929444897</v>
      </c>
      <c r="K27" s="25">
        <f>$G$7*(K21+K20*$H$7)</f>
        <v>23.505443908246118</v>
      </c>
      <c r="L27" s="25">
        <f t="shared" si="8"/>
        <v>25.884895312785066</v>
      </c>
      <c r="M27" s="25">
        <f t="shared" si="8"/>
        <v>28.290228588334596</v>
      </c>
      <c r="N27" s="25">
        <f t="shared" si="8"/>
        <v>30.663466228451284</v>
      </c>
      <c r="O27" s="25">
        <f>$G$7*(O21+O20*$H$7)</f>
        <v>32.773087005509701</v>
      </c>
      <c r="P27" s="25">
        <f t="shared" si="9"/>
        <v>34.608240897357845</v>
      </c>
      <c r="Q27" s="25">
        <f t="shared" si="9"/>
        <v>36.338822785260909</v>
      </c>
      <c r="R27" s="25">
        <f t="shared" si="9"/>
        <v>37.863476871676596</v>
      </c>
      <c r="S27" s="25">
        <f>$G$7*(S21+S20*$H$7)</f>
        <v>39.255952693469993</v>
      </c>
      <c r="T27" s="25">
        <f t="shared" si="10"/>
        <v>40.576918309874927</v>
      </c>
      <c r="U27" s="25">
        <f t="shared" si="10"/>
        <v>41.844118108684988</v>
      </c>
      <c r="V27" s="25">
        <f t="shared" si="10"/>
        <v>43.067920440473216</v>
      </c>
      <c r="W27" s="25">
        <f>$G$7*(W21+W20*$H$7)</f>
        <v>44.430343454403314</v>
      </c>
      <c r="X27" s="25">
        <f t="shared" si="11"/>
        <v>45.736769574221761</v>
      </c>
      <c r="Y27" s="25">
        <f t="shared" si="11"/>
        <v>46.85915102578349</v>
      </c>
      <c r="Z27" s="25">
        <f t="shared" si="11"/>
        <v>48.025566827924436</v>
      </c>
      <c r="AA27" s="25">
        <f>$G$7*(AA21+AA20*$H$7)</f>
        <v>49.232588340441673</v>
      </c>
      <c r="AB27" s="25">
        <f t="shared" si="12"/>
        <v>50.39912785172519</v>
      </c>
      <c r="AC27" s="25">
        <f t="shared" si="12"/>
        <v>51.526832379743816</v>
      </c>
      <c r="AD27" s="25">
        <f t="shared" si="12"/>
        <v>52.615158046805398</v>
      </c>
      <c r="AE27" s="25">
        <f>$G$7*(AE21+AE20*$H$7)</f>
        <v>53.664584149961982</v>
      </c>
      <c r="AF27" s="25">
        <f t="shared" si="13"/>
        <v>54.673672798057417</v>
      </c>
      <c r="AG27" s="25">
        <f t="shared" si="13"/>
        <v>55.643861882247855</v>
      </c>
      <c r="AH27" s="29"/>
      <c r="AI27" s="29"/>
      <c r="AJ27" s="29"/>
      <c r="AK27" s="29"/>
      <c r="AL27" s="29"/>
      <c r="AO27" s="29"/>
      <c r="AP27" s="29"/>
    </row>
    <row r="28" spans="1:48" x14ac:dyDescent="0.2">
      <c r="A28" s="27">
        <f t="shared" si="14"/>
        <v>6</v>
      </c>
      <c r="B28" s="25"/>
      <c r="C28" s="25">
        <f>$G$8*(C21+C20*$H$8)</f>
        <v>2.6959276600821878</v>
      </c>
      <c r="D28" s="25">
        <f t="shared" si="6"/>
        <v>5.1539230788577699</v>
      </c>
      <c r="E28" s="25">
        <f t="shared" si="6"/>
        <v>7.6068956963853571</v>
      </c>
      <c r="F28" s="25">
        <f t="shared" si="6"/>
        <v>10.15066537505392</v>
      </c>
      <c r="G28" s="25">
        <f>$G$8*(G21+G20*$H$8)</f>
        <v>12.888088884892239</v>
      </c>
      <c r="H28" s="25">
        <f t="shared" si="7"/>
        <v>15.742976420619627</v>
      </c>
      <c r="I28" s="25">
        <f t="shared" si="7"/>
        <v>18.382110520374322</v>
      </c>
      <c r="J28" s="25">
        <f t="shared" si="7"/>
        <v>20.683572614606042</v>
      </c>
      <c r="K28" s="25">
        <f>$G$8*(K21+K20*$H$8)</f>
        <v>22.934836787831735</v>
      </c>
      <c r="L28" s="25">
        <f t="shared" si="8"/>
        <v>25.240224762302162</v>
      </c>
      <c r="M28" s="25">
        <f t="shared" si="8"/>
        <v>27.570372204255044</v>
      </c>
      <c r="N28" s="25">
        <f t="shared" si="8"/>
        <v>29.85747366483006</v>
      </c>
      <c r="O28" s="25">
        <f>$G$8*(O21+O20*$H$8)</f>
        <v>31.860973756080529</v>
      </c>
      <c r="P28" s="25">
        <f t="shared" si="9"/>
        <v>33.638106931601889</v>
      </c>
      <c r="Q28" s="25">
        <f t="shared" si="9"/>
        <v>35.292052145510603</v>
      </c>
      <c r="R28" s="25">
        <f t="shared" si="9"/>
        <v>36.757425177211445</v>
      </c>
      <c r="S28" s="25">
        <f>$G$8*(S21+S20*$H$8)</f>
        <v>38.093195121472881</v>
      </c>
      <c r="T28" s="25">
        <f t="shared" si="10"/>
        <v>39.374503223875223</v>
      </c>
      <c r="U28" s="25">
        <f t="shared" si="10"/>
        <v>40.58698910777202</v>
      </c>
      <c r="V28" s="25">
        <f t="shared" si="10"/>
        <v>41.782579408406555</v>
      </c>
      <c r="W28" s="25">
        <f>$G$8*(W21+W20*$H$8)</f>
        <v>43.110985631809228</v>
      </c>
      <c r="X28" s="25">
        <f t="shared" si="11"/>
        <v>44.350424279434641</v>
      </c>
      <c r="Y28" s="25">
        <f t="shared" si="11"/>
        <v>45.437180826733389</v>
      </c>
      <c r="Z28" s="25">
        <f t="shared" si="11"/>
        <v>46.573613316258317</v>
      </c>
      <c r="AA28" s="25">
        <f>$G$8*(AA21+AA20*$H$8)</f>
        <v>47.738054008679271</v>
      </c>
      <c r="AB28" s="25">
        <f t="shared" si="12"/>
        <v>48.864343432112989</v>
      </c>
      <c r="AC28" s="25">
        <f t="shared" si="12"/>
        <v>49.952538183057982</v>
      </c>
      <c r="AD28" s="25">
        <f t="shared" si="12"/>
        <v>51.002624358883246</v>
      </c>
      <c r="AE28" s="25">
        <f>$G$8*(AE21+AE20*$H$8)</f>
        <v>52.014620517896162</v>
      </c>
      <c r="AF28" s="25">
        <f t="shared" si="13"/>
        <v>52.988470985174629</v>
      </c>
      <c r="AG28" s="25">
        <f t="shared" si="13"/>
        <v>53.924231435640728</v>
      </c>
      <c r="AH28" s="29"/>
      <c r="AI28" s="29"/>
      <c r="AJ28" s="29"/>
      <c r="AK28" s="29"/>
      <c r="AL28" s="29"/>
      <c r="AP28" s="29"/>
      <c r="AQ28" s="29"/>
    </row>
    <row r="29" spans="1:48" x14ac:dyDescent="0.2">
      <c r="A29" s="27">
        <f t="shared" si="14"/>
        <v>7</v>
      </c>
      <c r="B29" s="25"/>
      <c r="C29" s="25">
        <f>$G$9*(C21+C20*$H$9)</f>
        <v>2.9999005338580864</v>
      </c>
      <c r="D29" s="25">
        <f t="shared" si="6"/>
        <v>5.5418923688037962</v>
      </c>
      <c r="E29" s="25">
        <f t="shared" si="6"/>
        <v>8.0748305347826914</v>
      </c>
      <c r="F29" s="25">
        <f t="shared" si="6"/>
        <v>10.721291819670288</v>
      </c>
      <c r="G29" s="25">
        <f>$G$9*(G21+G20*$H$9)</f>
        <v>13.56467507989821</v>
      </c>
      <c r="H29" s="25">
        <f t="shared" si="7"/>
        <v>16.520554397672374</v>
      </c>
      <c r="I29" s="25">
        <f t="shared" si="7"/>
        <v>19.204918458148697</v>
      </c>
      <c r="J29" s="25">
        <f t="shared" si="7"/>
        <v>21.566784444262524</v>
      </c>
      <c r="K29" s="25">
        <f>$G$9*(K21+K20*$H$9)</f>
        <v>23.89968170124547</v>
      </c>
      <c r="L29" s="25">
        <f t="shared" si="8"/>
        <v>26.284791538470316</v>
      </c>
      <c r="M29" s="25">
        <f t="shared" si="8"/>
        <v>28.695179167883456</v>
      </c>
      <c r="N29" s="25">
        <f t="shared" si="8"/>
        <v>31.048287897482162</v>
      </c>
      <c r="O29" s="25">
        <f>$G$9*(O21+O20*$H$9)</f>
        <v>33.077922730693629</v>
      </c>
      <c r="P29" s="25">
        <f t="shared" si="9"/>
        <v>34.915551303462635</v>
      </c>
      <c r="Q29" s="25">
        <f t="shared" si="9"/>
        <v>36.602406018742116</v>
      </c>
      <c r="R29" s="25">
        <f t="shared" si="9"/>
        <v>38.105841688275127</v>
      </c>
      <c r="S29" s="25">
        <f>$G$9*(S21+S20*$H$9)</f>
        <v>39.473551077531255</v>
      </c>
      <c r="T29" s="25">
        <f t="shared" si="10"/>
        <v>40.800723964627075</v>
      </c>
      <c r="U29" s="25">
        <f t="shared" si="10"/>
        <v>42.038851735244286</v>
      </c>
      <c r="V29" s="25">
        <f t="shared" si="10"/>
        <v>43.286324057396342</v>
      </c>
      <c r="W29" s="25">
        <f>$G$9*(W21+W20*$H$9)</f>
        <v>44.669616019062424</v>
      </c>
      <c r="X29" s="25">
        <f t="shared" si="11"/>
        <v>45.923840675982973</v>
      </c>
      <c r="Y29" s="25">
        <f t="shared" si="11"/>
        <v>47.047442765971347</v>
      </c>
      <c r="Z29" s="25">
        <f t="shared" si="11"/>
        <v>48.229917367860835</v>
      </c>
      <c r="AA29" s="25">
        <f>$G$9*(AA21+AA20*$H$9)</f>
        <v>49.429281082001943</v>
      </c>
      <c r="AB29" s="25">
        <f t="shared" si="12"/>
        <v>50.590316142245811</v>
      </c>
      <c r="AC29" s="25">
        <f t="shared" si="12"/>
        <v>51.711439545556544</v>
      </c>
      <c r="AD29" s="25">
        <f t="shared" si="12"/>
        <v>52.793184087910234</v>
      </c>
      <c r="AE29" s="25">
        <f>$G$9*(AE21+AE20*$H$9)</f>
        <v>53.835093488752214</v>
      </c>
      <c r="AF29" s="25">
        <f t="shared" si="13"/>
        <v>54.838536589746475</v>
      </c>
      <c r="AG29" s="25">
        <f t="shared" si="13"/>
        <v>55.802144549229027</v>
      </c>
      <c r="AI29" s="29"/>
      <c r="AJ29" s="29"/>
      <c r="AK29" s="29"/>
      <c r="AL29" s="29"/>
      <c r="AQ29" s="29"/>
    </row>
    <row r="30" spans="1:48" x14ac:dyDescent="0.2">
      <c r="A30" s="27">
        <f t="shared" si="14"/>
        <v>8</v>
      </c>
      <c r="B30" s="25"/>
      <c r="C30" s="25">
        <f>$G$10*(C21+C20*$H$10)</f>
        <v>3.214009152297912</v>
      </c>
      <c r="D30" s="25">
        <f t="shared" si="6"/>
        <v>5.7580642227878966</v>
      </c>
      <c r="E30" s="25">
        <f t="shared" si="6"/>
        <v>8.2892021833005156</v>
      </c>
      <c r="F30" s="25">
        <f t="shared" si="6"/>
        <v>10.953562751784856</v>
      </c>
      <c r="G30" s="25">
        <f>$G$10*(G21+G20*$H$10)</f>
        <v>13.811658312074437</v>
      </c>
      <c r="H30" s="25">
        <f t="shared" si="7"/>
        <v>16.773366494037802</v>
      </c>
      <c r="I30" s="25">
        <f t="shared" si="7"/>
        <v>19.41498937857726</v>
      </c>
      <c r="J30" s="25">
        <f t="shared" si="7"/>
        <v>21.760543853432139</v>
      </c>
      <c r="K30" s="25">
        <f>$G$10*(K21+K20*$H$10)</f>
        <v>24.100032055064812</v>
      </c>
      <c r="L30" s="25">
        <f t="shared" si="8"/>
        <v>26.488017489228394</v>
      </c>
      <c r="M30" s="25">
        <f t="shared" si="8"/>
        <v>28.900973724703373</v>
      </c>
      <c r="N30" s="25">
        <f t="shared" si="8"/>
        <v>31.243853007973261</v>
      </c>
      <c r="O30" s="25">
        <f>$G$10*(O21+O20*$H$10)</f>
        <v>33.232839246770702</v>
      </c>
      <c r="P30" s="25">
        <f t="shared" si="9"/>
        <v>35.071725444269987</v>
      </c>
      <c r="Q30" s="25">
        <f t="shared" si="9"/>
        <v>36.736358153789944</v>
      </c>
      <c r="R30" s="25">
        <f t="shared" si="9"/>
        <v>38.229010693431761</v>
      </c>
      <c r="S30" s="25">
        <f>$G$10*(S21+S20*$H$10)</f>
        <v>39.584133862873855</v>
      </c>
      <c r="T30" s="25">
        <f t="shared" si="10"/>
        <v>40.914461264583089</v>
      </c>
      <c r="U30" s="25">
        <f t="shared" si="10"/>
        <v>42.137814725790811</v>
      </c>
      <c r="V30" s="25">
        <f t="shared" si="10"/>
        <v>43.397316059439248</v>
      </c>
      <c r="W30" s="25">
        <f>$G$10*(W21+W20*$H$10)</f>
        <v>44.79121355192197</v>
      </c>
      <c r="X30" s="25">
        <f t="shared" si="11"/>
        <v>46.018909596550145</v>
      </c>
      <c r="Y30" s="25">
        <f t="shared" si="11"/>
        <v>47.143132010984843</v>
      </c>
      <c r="Z30" s="25">
        <f t="shared" si="11"/>
        <v>48.333767642254749</v>
      </c>
      <c r="AA30" s="25">
        <f>$G$10*(AA21+AA20*$H$10)</f>
        <v>49.529239688368634</v>
      </c>
      <c r="AB30" s="25">
        <f t="shared" si="12"/>
        <v>50.687477404641541</v>
      </c>
      <c r="AC30" s="25">
        <f t="shared" si="12"/>
        <v>51.805256301953186</v>
      </c>
      <c r="AD30" s="25">
        <f t="shared" si="12"/>
        <v>52.88365633830778</v>
      </c>
      <c r="AE30" s="25">
        <f>$G$10*(AE21+AE20*$H$10)</f>
        <v>53.921745775678396</v>
      </c>
      <c r="AF30" s="25">
        <f t="shared" si="13"/>
        <v>54.922319828145845</v>
      </c>
      <c r="AG30" s="25">
        <f t="shared" si="13"/>
        <v>55.882583281629294</v>
      </c>
      <c r="AI30" s="29"/>
      <c r="AJ30" s="29"/>
      <c r="AK30" s="29"/>
      <c r="AL30" s="29"/>
      <c r="AR30" s="29"/>
    </row>
    <row r="31" spans="1:48" x14ac:dyDescent="0.2">
      <c r="A31" s="27">
        <f t="shared" si="14"/>
        <v>9</v>
      </c>
      <c r="B31" s="25"/>
      <c r="C31" s="25">
        <f>$G$11*(C21+C20*$H$11)</f>
        <v>3.3108493946232063</v>
      </c>
      <c r="D31" s="25">
        <f t="shared" si="6"/>
        <v>5.7747704430576823</v>
      </c>
      <c r="E31" s="25">
        <f t="shared" si="6"/>
        <v>8.2225728555000206</v>
      </c>
      <c r="F31" s="25">
        <f t="shared" si="6"/>
        <v>10.817749425663919</v>
      </c>
      <c r="G31" s="25">
        <f>$G$11*(G21+G20*$H$11)</f>
        <v>13.597426783754246</v>
      </c>
      <c r="H31" s="25">
        <f t="shared" si="7"/>
        <v>16.469054865956334</v>
      </c>
      <c r="I31" s="25">
        <f t="shared" si="7"/>
        <v>18.985435952614527</v>
      </c>
      <c r="J31" s="25">
        <f t="shared" si="7"/>
        <v>21.240051250722729</v>
      </c>
      <c r="K31" s="25">
        <f>$G$11*(K21+K20*$H$11)</f>
        <v>23.510244671849826</v>
      </c>
      <c r="L31" s="25">
        <f t="shared" si="8"/>
        <v>25.823891384666673</v>
      </c>
      <c r="M31" s="25">
        <f t="shared" si="8"/>
        <v>28.16141588461192</v>
      </c>
      <c r="N31" s="25">
        <f t="shared" si="8"/>
        <v>30.419138290173905</v>
      </c>
      <c r="O31" s="25">
        <f>$G$11*(O21+O20*$H$11)</f>
        <v>32.305895279881497</v>
      </c>
      <c r="P31" s="25">
        <f t="shared" si="9"/>
        <v>34.086640364097505</v>
      </c>
      <c r="Q31" s="25">
        <f t="shared" si="9"/>
        <v>35.676763792474183</v>
      </c>
      <c r="R31" s="25">
        <f t="shared" si="9"/>
        <v>37.111167585361606</v>
      </c>
      <c r="S31" s="25">
        <f>$G$11*(S21+S20*$H$11)</f>
        <v>38.410789801541135</v>
      </c>
      <c r="T31" s="25">
        <f t="shared" si="10"/>
        <v>39.701157696173446</v>
      </c>
      <c r="U31" s="25">
        <f t="shared" si="10"/>
        <v>40.871211640455073</v>
      </c>
      <c r="V31" s="25">
        <f t="shared" si="10"/>
        <v>42.101349362244648</v>
      </c>
      <c r="W31" s="25">
        <f>$G$11*(W21+W20*$H$11)</f>
        <v>43.460214758440195</v>
      </c>
      <c r="X31" s="25">
        <f t="shared" si="11"/>
        <v>44.62346301072018</v>
      </c>
      <c r="Y31" s="25">
        <f t="shared" si="11"/>
        <v>45.712001134992775</v>
      </c>
      <c r="Z31" s="25">
        <f t="shared" si="11"/>
        <v>46.871872168836035</v>
      </c>
      <c r="AA31" s="25">
        <f>$G$11*(AA21+AA20*$H$11)</f>
        <v>48.025135958286008</v>
      </c>
      <c r="AB31" s="25">
        <f t="shared" si="12"/>
        <v>49.143391386548167</v>
      </c>
      <c r="AC31" s="25">
        <f t="shared" si="12"/>
        <v>50.221980688421887</v>
      </c>
      <c r="AD31" s="25">
        <f t="shared" si="12"/>
        <v>51.262461415175885</v>
      </c>
      <c r="AE31" s="25">
        <f>$G$11*(AE21+AE20*$H$11)</f>
        <v>52.263486607299136</v>
      </c>
      <c r="AF31" s="25">
        <f t="shared" si="13"/>
        <v>53.229097143324722</v>
      </c>
      <c r="AG31" s="25">
        <f t="shared" si="13"/>
        <v>54.155252144719547</v>
      </c>
      <c r="AH31" s="29"/>
      <c r="AI31" s="29"/>
      <c r="AJ31" s="29"/>
      <c r="AK31" s="29"/>
      <c r="AL31" s="29"/>
      <c r="AS31" s="29"/>
    </row>
    <row r="32" spans="1:48" x14ac:dyDescent="0.2">
      <c r="A32" s="27">
        <f t="shared" si="14"/>
        <v>10</v>
      </c>
      <c r="B32" s="25"/>
      <c r="C32" s="25">
        <f>$G$12*(C21+C20*$H$12)</f>
        <v>3.635319659550472</v>
      </c>
      <c r="D32" s="25">
        <f t="shared" si="6"/>
        <v>6.1834346451437066</v>
      </c>
      <c r="E32" s="25">
        <f t="shared" si="6"/>
        <v>8.7110302658678442</v>
      </c>
      <c r="F32" s="25">
        <f t="shared" si="6"/>
        <v>11.410612005300621</v>
      </c>
      <c r="G32" s="25">
        <f>$G$12*(G21+G20*$H$12)</f>
        <v>14.29765757538895</v>
      </c>
      <c r="H32" s="25">
        <f t="shared" si="7"/>
        <v>17.270835457853643</v>
      </c>
      <c r="I32" s="25">
        <f t="shared" si="7"/>
        <v>19.828354738130241</v>
      </c>
      <c r="J32" s="25">
        <f t="shared" si="7"/>
        <v>22.14181236824977</v>
      </c>
      <c r="K32" s="25">
        <f>$G$12*(K21+K20*$H$12)</f>
        <v>24.494269848064164</v>
      </c>
      <c r="L32" s="25">
        <f t="shared" si="8"/>
        <v>26.88791371491364</v>
      </c>
      <c r="M32" s="25">
        <f t="shared" si="8"/>
        <v>29.30592430425223</v>
      </c>
      <c r="N32" s="25">
        <f t="shared" si="8"/>
        <v>31.628674677004135</v>
      </c>
      <c r="O32" s="25">
        <f>$G$12*(O21+O20*$H$12)</f>
        <v>33.537674971954623</v>
      </c>
      <c r="P32" s="25">
        <f t="shared" si="9"/>
        <v>35.379035850374777</v>
      </c>
      <c r="Q32" s="25">
        <f t="shared" si="9"/>
        <v>36.99994138727115</v>
      </c>
      <c r="R32" s="25">
        <f t="shared" si="9"/>
        <v>38.471375510030292</v>
      </c>
      <c r="S32" s="25">
        <f>$G$12*(S21+S20*$H$12)</f>
        <v>39.801732246935117</v>
      </c>
      <c r="T32" s="25">
        <f t="shared" si="10"/>
        <v>41.138266919335237</v>
      </c>
      <c r="U32" s="25">
        <f t="shared" si="10"/>
        <v>42.332548352350102</v>
      </c>
      <c r="V32" s="25">
        <f t="shared" si="10"/>
        <v>43.615719676362382</v>
      </c>
      <c r="W32" s="25">
        <f>$G$12*(W21+W20*$H$12)</f>
        <v>45.030486116581088</v>
      </c>
      <c r="X32" s="25">
        <f t="shared" si="11"/>
        <v>46.205980698311357</v>
      </c>
      <c r="Y32" s="25">
        <f t="shared" si="11"/>
        <v>47.3314237511727</v>
      </c>
      <c r="Z32" s="25">
        <f t="shared" si="11"/>
        <v>48.538118182191148</v>
      </c>
      <c r="AA32" s="25">
        <f>$G$12*(AA21+AA20*$H$12)</f>
        <v>49.72593242992891</v>
      </c>
      <c r="AB32" s="25">
        <f t="shared" si="12"/>
        <v>50.878665695162162</v>
      </c>
      <c r="AC32" s="25">
        <f t="shared" si="12"/>
        <v>51.989863467765915</v>
      </c>
      <c r="AD32" s="25">
        <f t="shared" si="12"/>
        <v>53.06168237941263</v>
      </c>
      <c r="AE32" s="25">
        <f>$G$12*(AE21+AE20*$H$12)</f>
        <v>54.092255114468628</v>
      </c>
      <c r="AF32" s="25">
        <f t="shared" si="13"/>
        <v>55.087183619834903</v>
      </c>
      <c r="AG32" s="25">
        <f t="shared" si="13"/>
        <v>56.040865948610474</v>
      </c>
      <c r="AH32" s="29"/>
      <c r="AI32" s="29"/>
      <c r="AJ32" s="29"/>
      <c r="AK32" s="29"/>
      <c r="AL32" s="29"/>
      <c r="AT32" s="29"/>
    </row>
    <row r="33" spans="1:48" x14ac:dyDescent="0.2">
      <c r="A33" s="27">
        <f t="shared" si="14"/>
        <v>11</v>
      </c>
      <c r="B33" s="25">
        <f>$B13*(B$21+B$20*$C13)</f>
        <v>1.3537999624695063</v>
      </c>
      <c r="C33" s="25">
        <f>$G$13*(C21+C20*$H$13)</f>
        <v>3.7185692403514907</v>
      </c>
      <c r="D33" s="25">
        <f t="shared" si="6"/>
        <v>6.186419238885887</v>
      </c>
      <c r="E33" s="25">
        <f t="shared" si="6"/>
        <v>8.630793580565177</v>
      </c>
      <c r="F33" s="25">
        <f t="shared" si="6"/>
        <v>11.260055154872722</v>
      </c>
      <c r="G33" s="25">
        <f>$G$13*(G21+G20*$H$13)</f>
        <v>14.067748651477968</v>
      </c>
      <c r="H33" s="25">
        <f t="shared" si="7"/>
        <v>16.950476443842632</v>
      </c>
      <c r="I33" s="25">
        <f t="shared" si="7"/>
        <v>19.385466945730315</v>
      </c>
      <c r="J33" s="25">
        <f t="shared" si="7"/>
        <v>21.609020781191404</v>
      </c>
      <c r="K33" s="25">
        <f>$G$13*(K21+K20*$H$13)</f>
        <v>23.891765116687907</v>
      </c>
      <c r="L33" s="25">
        <f t="shared" si="8"/>
        <v>26.210887732104009</v>
      </c>
      <c r="M33" s="25">
        <f t="shared" si="8"/>
        <v>28.553303542239849</v>
      </c>
      <c r="N33" s="25">
        <f t="shared" si="8"/>
        <v>30.791546356977978</v>
      </c>
      <c r="O33" s="25">
        <f>$G$13*(O21+O20*$H$13)</f>
        <v>32.600897594575621</v>
      </c>
      <c r="P33" s="25">
        <f t="shared" si="9"/>
        <v>34.384037531295689</v>
      </c>
      <c r="Q33" s="25">
        <f t="shared" si="9"/>
        <v>35.931844341004378</v>
      </c>
      <c r="R33" s="25">
        <f t="shared" si="9"/>
        <v>37.345714182069862</v>
      </c>
      <c r="S33" s="25">
        <f>$G$13*(S21+S20*$H$13)</f>
        <v>38.621368882890742</v>
      </c>
      <c r="T33" s="25">
        <f t="shared" si="10"/>
        <v>39.917743813675521</v>
      </c>
      <c r="U33" s="25">
        <f t="shared" si="10"/>
        <v>41.05966353712536</v>
      </c>
      <c r="V33" s="25">
        <f t="shared" si="10"/>
        <v>42.31270770120252</v>
      </c>
      <c r="W33" s="25">
        <f>$G$13*(W21+W20*$H$13)</f>
        <v>43.691768853271597</v>
      </c>
      <c r="X33" s="25">
        <f t="shared" si="11"/>
        <v>44.804499560811678</v>
      </c>
      <c r="Y33" s="25">
        <f t="shared" si="11"/>
        <v>45.894218948077786</v>
      </c>
      <c r="Z33" s="25">
        <f t="shared" si="11"/>
        <v>47.069630755871259</v>
      </c>
      <c r="AA33" s="25">
        <f>$G$13*(AA21+AA20*$H$13)</f>
        <v>48.215483772699173</v>
      </c>
      <c r="AB33" s="25">
        <f t="shared" si="12"/>
        <v>49.328412312858447</v>
      </c>
      <c r="AC33" s="25">
        <f t="shared" si="12"/>
        <v>50.400632784369691</v>
      </c>
      <c r="AD33" s="25">
        <f t="shared" si="12"/>
        <v>51.434744680761213</v>
      </c>
      <c r="AE33" s="25">
        <f>$G$13*(AE21+AE20*$H$13)</f>
        <v>52.428495644838073</v>
      </c>
      <c r="AF33" s="25">
        <f t="shared" si="13"/>
        <v>53.388642748185099</v>
      </c>
      <c r="AG33" s="25">
        <f t="shared" si="13"/>
        <v>54.308428919217455</v>
      </c>
      <c r="AH33" s="29"/>
      <c r="AI33" s="29"/>
      <c r="AJ33" s="29"/>
      <c r="AK33" s="29"/>
      <c r="AL33" s="29"/>
      <c r="AU33" s="29"/>
    </row>
    <row r="34" spans="1:48" x14ac:dyDescent="0.2">
      <c r="A34" s="27">
        <f t="shared" si="14"/>
        <v>12</v>
      </c>
      <c r="B34" s="25">
        <f>$B14*(B$21+B$20*$C14)</f>
        <v>1.5287671232876709</v>
      </c>
      <c r="C34" s="25">
        <f>$G$14*(C21+C20*$H$14)</f>
        <v>4.056630166803032</v>
      </c>
      <c r="D34" s="25">
        <f t="shared" si="6"/>
        <v>6.6088050674995165</v>
      </c>
      <c r="E34" s="25">
        <f t="shared" si="6"/>
        <v>9.1328583484351729</v>
      </c>
      <c r="F34" s="25">
        <f t="shared" si="6"/>
        <v>11.867661258816382</v>
      </c>
      <c r="G34" s="25">
        <f>$G$14*(G21+G20*$H$14)</f>
        <v>14.783656838703465</v>
      </c>
      <c r="H34" s="25">
        <f t="shared" si="7"/>
        <v>17.76830442166948</v>
      </c>
      <c r="I34" s="25">
        <f t="shared" si="7"/>
        <v>20.241720097683224</v>
      </c>
      <c r="J34" s="25">
        <f t="shared" si="7"/>
        <v>22.523080883067397</v>
      </c>
      <c r="K34" s="25">
        <f>$G$14*(K21+K20*$H$14)</f>
        <v>24.888507641063512</v>
      </c>
      <c r="L34" s="25">
        <f t="shared" si="8"/>
        <v>27.287809940598891</v>
      </c>
      <c r="M34" s="25">
        <f t="shared" si="8"/>
        <v>29.71087488380109</v>
      </c>
      <c r="N34" s="25">
        <f t="shared" si="8"/>
        <v>32.013496346035012</v>
      </c>
      <c r="O34" s="25">
        <f>$G$14*(O21+O20*$H$14)</f>
        <v>33.84251069713855</v>
      </c>
      <c r="P34" s="25">
        <f t="shared" si="9"/>
        <v>35.686346256479567</v>
      </c>
      <c r="Q34" s="25">
        <f t="shared" si="9"/>
        <v>37.263524620752349</v>
      </c>
      <c r="R34" s="25">
        <f t="shared" si="9"/>
        <v>38.71374032662883</v>
      </c>
      <c r="S34" s="25">
        <f>$G$14*(S21+S20*$H$14)</f>
        <v>40.019330630996372</v>
      </c>
      <c r="T34" s="25">
        <f t="shared" si="10"/>
        <v>41.362072574087385</v>
      </c>
      <c r="U34" s="25">
        <f t="shared" si="10"/>
        <v>42.5272819789094</v>
      </c>
      <c r="V34" s="25">
        <f t="shared" si="10"/>
        <v>43.834123293285508</v>
      </c>
      <c r="W34" s="25">
        <f>$G$14*(W21+W20*$H$14)</f>
        <v>45.269758681240198</v>
      </c>
      <c r="X34" s="25">
        <f t="shared" si="11"/>
        <v>46.393051800072577</v>
      </c>
      <c r="Y34" s="25">
        <f t="shared" si="11"/>
        <v>47.51971549136055</v>
      </c>
      <c r="Z34" s="25">
        <f t="shared" si="11"/>
        <v>48.742468722127548</v>
      </c>
      <c r="AA34" s="25">
        <f>$G$14*(AA21+AA20*$H$14)</f>
        <v>49.922625171489173</v>
      </c>
      <c r="AB34" s="25">
        <f t="shared" si="12"/>
        <v>51.069853985682784</v>
      </c>
      <c r="AC34" s="25">
        <f t="shared" si="12"/>
        <v>52.174470633578657</v>
      </c>
      <c r="AD34" s="25">
        <f t="shared" si="12"/>
        <v>53.239708420517466</v>
      </c>
      <c r="AE34" s="25">
        <f>$G$14*(AE21+AE20*$H$14)</f>
        <v>54.262764453258868</v>
      </c>
      <c r="AF34" s="25">
        <f t="shared" si="13"/>
        <v>55.252047411523968</v>
      </c>
      <c r="AG34" s="25">
        <f t="shared" si="13"/>
        <v>56.199148615591646</v>
      </c>
      <c r="AH34" s="29"/>
      <c r="AI34" s="29"/>
      <c r="AJ34" s="29"/>
      <c r="AK34" s="29"/>
      <c r="AL34" s="29"/>
      <c r="AV34" s="29"/>
    </row>
    <row r="35" spans="1:48" x14ac:dyDescent="0.2">
      <c r="A35" s="27" t="s">
        <v>11</v>
      </c>
      <c r="B35" s="25">
        <f>SUM(B23:B34)</f>
        <v>2.8825670857571772</v>
      </c>
      <c r="C35" s="25">
        <f>SUM(C23:C34)</f>
        <v>34.215963945944381</v>
      </c>
      <c r="D35" s="25">
        <f t="shared" ref="D35:AG35" si="15">SUM(D23:D34)</f>
        <v>64.078901612955065</v>
      </c>
      <c r="E35" s="25">
        <f t="shared" si="15"/>
        <v>93.911969270542443</v>
      </c>
      <c r="F35" s="25">
        <f t="shared" si="15"/>
        <v>124.9748395852114</v>
      </c>
      <c r="G35" s="25">
        <f t="shared" si="15"/>
        <v>158.76387298200012</v>
      </c>
      <c r="H35" s="25">
        <f t="shared" si="15"/>
        <v>193.14507425952792</v>
      </c>
      <c r="I35" s="25">
        <f t="shared" si="15"/>
        <v>224.9831037634535</v>
      </c>
      <c r="J35" s="25">
        <f t="shared" si="15"/>
        <v>252.88063678068517</v>
      </c>
      <c r="K35" s="25">
        <f t="shared" si="15"/>
        <v>281.04547146006439</v>
      </c>
      <c r="L35" s="25">
        <f t="shared" si="15"/>
        <v>308.38002351970914</v>
      </c>
      <c r="M35" s="25">
        <f t="shared" si="15"/>
        <v>336.74646311597911</v>
      </c>
      <c r="N35" s="25">
        <f t="shared" si="15"/>
        <v>364.50790031647352</v>
      </c>
      <c r="O35" s="25">
        <f t="shared" si="15"/>
        <v>389.66304035556499</v>
      </c>
      <c r="P35" s="25">
        <f t="shared" si="15"/>
        <v>410.25544576148985</v>
      </c>
      <c r="Q35" s="25">
        <f t="shared" si="15"/>
        <v>430.23732109697994</v>
      </c>
      <c r="R35" s="25">
        <f t="shared" si="15"/>
        <v>447.99754614771769</v>
      </c>
      <c r="S35" s="25">
        <f t="shared" si="15"/>
        <v>465.42165017269599</v>
      </c>
      <c r="T35" s="25">
        <f t="shared" si="15"/>
        <v>479.77876467469787</v>
      </c>
      <c r="U35" s="25">
        <f t="shared" si="15"/>
        <v>494.43684940432934</v>
      </c>
      <c r="V35" s="25">
        <f t="shared" si="15"/>
        <v>509.0595904212197</v>
      </c>
      <c r="W35" s="25">
        <f t="shared" si="15"/>
        <v>526.70689184700529</v>
      </c>
      <c r="X35" s="25">
        <f t="shared" si="15"/>
        <v>540.20058068132289</v>
      </c>
      <c r="Y35" s="25">
        <f t="shared" si="15"/>
        <v>553.4267248199327</v>
      </c>
      <c r="Z35" s="25">
        <f t="shared" si="15"/>
        <v>567.30514816566529</v>
      </c>
      <c r="AA35" s="25">
        <f t="shared" si="15"/>
        <v>583.02314934072763</v>
      </c>
      <c r="AB35" s="25">
        <f t="shared" si="15"/>
        <v>595.13321815806955</v>
      </c>
      <c r="AC35" s="25">
        <f t="shared" si="15"/>
        <v>608.35168108598657</v>
      </c>
      <c r="AD35" s="25">
        <f t="shared" si="15"/>
        <v>621.1064896832803</v>
      </c>
      <c r="AE35" s="25">
        <f t="shared" si="15"/>
        <v>635.11487511251721</v>
      </c>
      <c r="AF35" s="25">
        <f t="shared" si="15"/>
        <v>645.22514388599791</v>
      </c>
      <c r="AG35" s="25">
        <f t="shared" si="15"/>
        <v>656.58898949142167</v>
      </c>
      <c r="AL35" s="29"/>
    </row>
    <row r="36" spans="1:48" x14ac:dyDescent="0.2">
      <c r="B36" s="30"/>
      <c r="C36" s="30"/>
      <c r="D36" s="30"/>
      <c r="E36" s="31"/>
      <c r="F36" s="32"/>
    </row>
    <row r="37" spans="1:48" x14ac:dyDescent="0.2">
      <c r="A37" s="28" t="s">
        <v>51</v>
      </c>
      <c r="B37" s="25">
        <v>57</v>
      </c>
      <c r="C37" s="25">
        <f>'Extended Potential Incremental'!D13</f>
        <v>30.829353794380154</v>
      </c>
      <c r="D37" s="25">
        <f>'Extended Potential Incremental'!E13</f>
        <v>29.867321669301646</v>
      </c>
      <c r="E37" s="25">
        <f>'Extended Potential Incremental'!F13</f>
        <v>26.050807513855997</v>
      </c>
      <c r="F37" s="25">
        <f>'Extended Potential Incremental'!G13</f>
        <v>23.056042594216258</v>
      </c>
      <c r="G37" s="25">
        <f>'Extended Potential Incremental'!H13</f>
        <v>27.724905054504941</v>
      </c>
      <c r="H37" s="25">
        <f>'Extended Potential Incremental'!I13</f>
        <v>31.826738893864789</v>
      </c>
      <c r="I37" s="25">
        <f>'Extended Potential Incremental'!J13</f>
        <v>32.160231433133994</v>
      </c>
      <c r="J37" s="25">
        <f>'Extended Potential Incremental'!K13</f>
        <v>32.716234148883046</v>
      </c>
      <c r="K37" s="25">
        <f>'Extended Potential Incremental'!L13</f>
        <v>34.078564618864299</v>
      </c>
      <c r="L37" s="25">
        <f>'Extended Potential Incremental'!M13</f>
        <v>35.85333205425713</v>
      </c>
      <c r="M37" s="25">
        <f>'Extended Potential Incremental'!N13</f>
        <v>36.091375282803106</v>
      </c>
      <c r="N37" s="25">
        <f>'Extended Potential Incremental'!O13</f>
        <v>40.237524642415472</v>
      </c>
      <c r="O37" s="25">
        <f>'Extended Potential Incremental'!P13</f>
        <v>39.549887247200971</v>
      </c>
      <c r="P37" s="25">
        <f>'Extended Potential Incremental'!Q13</f>
        <v>40.017939910788662</v>
      </c>
      <c r="Q37" s="25">
        <f>'Extended Potential Incremental'!R13</f>
        <v>35.132020243448544</v>
      </c>
      <c r="R37" s="25">
        <f>'Extended Potential Incremental'!S13</f>
        <v>33.32132745282528</v>
      </c>
      <c r="S37" s="25">
        <f>'Extended Potential Incremental'!T13</f>
        <v>34.361183518844889</v>
      </c>
      <c r="T37" s="25">
        <f>'Extended Potential Incremental'!U13</f>
        <v>33.327748874084577</v>
      </c>
      <c r="U37" s="25">
        <f>'Extended Potential Incremental'!V13</f>
        <v>36.252066600142243</v>
      </c>
      <c r="V37" s="25">
        <f>'Extended Potential Incremental'!W13</f>
        <v>37.492252508619742</v>
      </c>
      <c r="W37" s="25">
        <f>'Extended Potential Incremental'!X13</f>
        <v>37.166460756308858</v>
      </c>
      <c r="X37" s="25">
        <f>'Extended Potential Incremental'!Y13</f>
        <v>33.461487961086689</v>
      </c>
      <c r="Y37" s="25">
        <f>'Extended Potential Incremental'!Z13</f>
        <v>31.677887858976398</v>
      </c>
      <c r="Z37" s="25">
        <f>'Extended Potential Incremental'!AA13</f>
        <v>31.843998227440483</v>
      </c>
      <c r="AA37" s="25">
        <f>'Extended Potential Incremental'!AB13</f>
        <v>30.905368638940413</v>
      </c>
      <c r="AB37" s="25">
        <f>'Extended Potential Incremental'!AC13</f>
        <v>30.998667906538895</v>
      </c>
      <c r="AC37" s="25">
        <f>'Extended Potential Incremental'!AD13</f>
        <v>30.576002746088054</v>
      </c>
      <c r="AD37" s="25">
        <f>'Extended Potential Incremental'!AE13</f>
        <v>30.15333758563721</v>
      </c>
      <c r="AE37" s="25">
        <f>'Extended Potential Incremental'!AF13</f>
        <v>29.730672425186366</v>
      </c>
      <c r="AF37" s="25">
        <f>'Extended Potential Incremental'!AG13</f>
        <v>29.308007264735522</v>
      </c>
      <c r="AG37" s="25">
        <f>'Extended Potential Incremental'!AH13</f>
        <v>28.885342104284881</v>
      </c>
    </row>
    <row r="38" spans="1:48" x14ac:dyDescent="0.2">
      <c r="A38" s="26" t="s">
        <v>49</v>
      </c>
      <c r="B38" s="25"/>
      <c r="C38" s="25">
        <f>SUM($B37:B37)*$I$15</f>
        <v>57.156164383561652</v>
      </c>
      <c r="D38" s="25">
        <f>SUM($B37:C37)</f>
        <v>87.829353794380154</v>
      </c>
      <c r="E38" s="25">
        <f>SUM($B37:D37)</f>
        <v>117.6966754636818</v>
      </c>
      <c r="F38" s="25">
        <f>SUM($B37:E37)</f>
        <v>143.7474829775378</v>
      </c>
      <c r="G38" s="25">
        <f>SUM($B37:F37)*$I$15</f>
        <v>167.26052153222463</v>
      </c>
      <c r="H38" s="25">
        <f>SUM($B37:G37)</f>
        <v>194.528430626259</v>
      </c>
      <c r="I38" s="25">
        <f>SUM($B37:H37)</f>
        <v>226.35516952012378</v>
      </c>
      <c r="J38" s="25">
        <f>SUM($B37:I37)</f>
        <v>258.51540095325777</v>
      </c>
      <c r="K38" s="25">
        <f>SUM($B37:J37)*$I$15</f>
        <v>292.02952999283161</v>
      </c>
      <c r="L38" s="25">
        <f>SUM($B37:K37)</f>
        <v>325.31019972100506</v>
      </c>
      <c r="M38" s="25">
        <f>SUM($B37:L37)</f>
        <v>361.16353177526219</v>
      </c>
      <c r="N38" s="25">
        <f>SUM($B37:M37)</f>
        <v>397.25490705806527</v>
      </c>
      <c r="O38" s="25">
        <f>SUM($B37:N37)*$I$15</f>
        <v>438.69104110239988</v>
      </c>
      <c r="P38" s="25">
        <f>SUM($B37:O37)</f>
        <v>477.04231894768168</v>
      </c>
      <c r="Q38" s="25">
        <f>SUM($B37:P37)</f>
        <v>517.06025885847032</v>
      </c>
      <c r="R38" s="25">
        <f>SUM($B37:Q37)</f>
        <v>552.19227910191887</v>
      </c>
      <c r="S38" s="25">
        <f>SUM($B37:R37)*$I$15</f>
        <v>587.11775342201747</v>
      </c>
      <c r="T38" s="25">
        <f>SUM($B37:S37)</f>
        <v>619.874790073589</v>
      </c>
      <c r="U38" s="25">
        <f>SUM($B37:T37)</f>
        <v>653.20253894767359</v>
      </c>
      <c r="V38" s="25">
        <f>SUM($B37:U37)</f>
        <v>689.45460554781585</v>
      </c>
      <c r="W38" s="25">
        <f>SUM($B37:V37)*$I$15</f>
        <v>728.93849328398744</v>
      </c>
      <c r="X38" s="25">
        <f>SUM($B37:W37)</f>
        <v>764.11331881274441</v>
      </c>
      <c r="Y38" s="25">
        <f>SUM($B37:X37)</f>
        <v>797.57480677383114</v>
      </c>
      <c r="Z38" s="25">
        <f>SUM($B37:Y37)</f>
        <v>829.25269463280756</v>
      </c>
      <c r="AA38" s="25">
        <f>SUM($B37:Z37)*$I$15</f>
        <v>863.45586188178299</v>
      </c>
      <c r="AB38" s="25">
        <f>SUM($B37:AA37)</f>
        <v>892.00206149918847</v>
      </c>
      <c r="AC38" s="25">
        <f>SUM($B37:AB37)</f>
        <v>923.00072940572738</v>
      </c>
      <c r="AD38" s="25">
        <f>SUM($B37:AC37)</f>
        <v>953.57673215181546</v>
      </c>
      <c r="AE38" s="25">
        <f>SUM($B37:AD37)*$I$15</f>
        <v>986.42522061344584</v>
      </c>
      <c r="AF38" s="25">
        <f>SUM($B37:AE37)</f>
        <v>1013.4607421626391</v>
      </c>
      <c r="AG38" s="25">
        <f>SUM($B37:AF37)</f>
        <v>1042.7687494273746</v>
      </c>
    </row>
    <row r="39" spans="1:48" x14ac:dyDescent="0.2">
      <c r="A39" s="23" t="s">
        <v>47</v>
      </c>
    </row>
    <row r="40" spans="1:48" x14ac:dyDescent="0.2">
      <c r="A40" s="27">
        <v>1</v>
      </c>
      <c r="B40" s="25"/>
      <c r="C40" s="25">
        <f>$G$3*(C38+C37*$H$3)</f>
        <v>5.0622655953618336</v>
      </c>
      <c r="D40" s="25">
        <f t="shared" ref="D40:F51" si="16">$B3*(D$38+D$37*$C3)</f>
        <v>7.6749231323521139</v>
      </c>
      <c r="E40" s="25">
        <f t="shared" si="16"/>
        <v>10.184069873465004</v>
      </c>
      <c r="F40" s="25">
        <f t="shared" si="16"/>
        <v>12.375001890214914</v>
      </c>
      <c r="G40" s="25">
        <f>$G$3*(G38+G37*$H$3)</f>
        <v>14.365773172250588</v>
      </c>
      <c r="H40" s="25">
        <f t="shared" ref="H40:J51" si="17">$B3*(H$38+H$37*$C3)</f>
        <v>16.751170490622066</v>
      </c>
      <c r="I40" s="25">
        <f t="shared" si="17"/>
        <v>19.456668985006136</v>
      </c>
      <c r="J40" s="25">
        <f t="shared" si="17"/>
        <v>22.192096549470353</v>
      </c>
      <c r="K40" s="25">
        <f>$G$3*(K38+K37*$H$3)</f>
        <v>24.979221146476423</v>
      </c>
      <c r="L40" s="25">
        <f t="shared" ref="L40:N51" si="18">$B3*(L$38+L$37*$C3)</f>
        <v>27.887708477743015</v>
      </c>
      <c r="M40" s="25">
        <f t="shared" si="18"/>
        <v>30.934503086386677</v>
      </c>
      <c r="N40" s="25">
        <f t="shared" si="18"/>
        <v>34.029705644911765</v>
      </c>
      <c r="O40" s="25">
        <f>$G$3*(O38+O37*$H$3)</f>
        <v>37.440622249039897</v>
      </c>
      <c r="P40" s="25">
        <f t="shared" ref="P40:R51" si="19">$B3*(P$38+P$37*$C3)</f>
        <v>40.804586820396217</v>
      </c>
      <c r="Q40" s="25">
        <f t="shared" si="19"/>
        <v>44.16812685635238</v>
      </c>
      <c r="R40" s="25">
        <f t="shared" si="19"/>
        <v>47.138881093791532</v>
      </c>
      <c r="S40" s="25">
        <f>$G$3*(S38+S37*$H$3)</f>
        <v>49.97505992779584</v>
      </c>
      <c r="T40" s="25">
        <f t="shared" ref="T40:V51" si="20">$B3*(T$38+T$37*$C3)</f>
        <v>52.887305057989529</v>
      </c>
      <c r="U40" s="25">
        <f t="shared" si="20"/>
        <v>55.738975148775857</v>
      </c>
      <c r="V40" s="25">
        <f t="shared" si="20"/>
        <v>58.826863700013654</v>
      </c>
      <c r="W40" s="25">
        <f>$G$3*(W38+W37*$H$3)</f>
        <v>62.007324148130245</v>
      </c>
      <c r="X40" s="25">
        <f t="shared" ref="X40:Z51" si="21">$B3*(X$38+X$37*$C3)</f>
        <v>65.138665357829296</v>
      </c>
      <c r="Y40" s="25">
        <f t="shared" si="21"/>
        <v>67.967734200625827</v>
      </c>
      <c r="Z40" s="25">
        <f t="shared" si="21"/>
        <v>70.659383164321923</v>
      </c>
      <c r="AA40" s="25">
        <f>$G$3*(AA38+AA37*$H$3)</f>
        <v>73.355954702833259</v>
      </c>
      <c r="AB40" s="25">
        <f t="shared" ref="AB40:AD51" si="22">$B3*(AB$38+AB$37*$C3)</f>
        <v>75.982683773477206</v>
      </c>
      <c r="AC40" s="25">
        <f t="shared" si="22"/>
        <v>78.612398512777602</v>
      </c>
      <c r="AD40" s="25">
        <f t="shared" si="22"/>
        <v>81.206215663108196</v>
      </c>
      <c r="AE40" s="25">
        <f>$G$3*(AE38+AE37*$H$3)</f>
        <v>83.762964923413364</v>
      </c>
      <c r="AF40" s="25">
        <f t="shared" ref="AF40:AG51" si="23">$B3*(AF$38+AF$37*$C3)</f>
        <v>86.286157196859989</v>
      </c>
      <c r="AG40" s="25">
        <f t="shared" si="23"/>
        <v>88.772281580281188</v>
      </c>
    </row>
    <row r="41" spans="1:48" x14ac:dyDescent="0.2">
      <c r="A41" s="27">
        <f t="shared" ref="A41:A51" si="24">A40+1</f>
        <v>2</v>
      </c>
      <c r="B41" s="25"/>
      <c r="C41" s="25">
        <f>$G$4*(C38+C37*$H$4)</f>
        <v>4.9292200750197441</v>
      </c>
      <c r="D41" s="25">
        <f t="shared" si="16"/>
        <v>7.1079512942484637</v>
      </c>
      <c r="E41" s="25">
        <f t="shared" si="16"/>
        <v>9.3518180315385102</v>
      </c>
      <c r="F41" s="25">
        <f t="shared" si="16"/>
        <v>11.313100832396934</v>
      </c>
      <c r="G41" s="25">
        <f>$G$4*(G38+G37*$H$4)</f>
        <v>13.613011065856483</v>
      </c>
      <c r="H41" s="25">
        <f t="shared" si="17"/>
        <v>15.317382875984475</v>
      </c>
      <c r="I41" s="25">
        <f t="shared" si="17"/>
        <v>17.763021466115237</v>
      </c>
      <c r="J41" s="25">
        <f t="shared" si="17"/>
        <v>20.237002188449985</v>
      </c>
      <c r="K41" s="25">
        <f>$G$4*(K38+K37*$H$4)</f>
        <v>23.581609885191696</v>
      </c>
      <c r="L41" s="25">
        <f t="shared" si="18"/>
        <v>25.399887000955562</v>
      </c>
      <c r="M41" s="25">
        <f t="shared" si="18"/>
        <v>28.153231350800304</v>
      </c>
      <c r="N41" s="25">
        <f t="shared" si="18"/>
        <v>30.97329736042558</v>
      </c>
      <c r="O41" s="25">
        <f>$G$4*(O38+O37*$H$4)</f>
        <v>35.273399579496271</v>
      </c>
      <c r="P41" s="25">
        <f t="shared" si="19"/>
        <v>37.091252665625298</v>
      </c>
      <c r="Q41" s="25">
        <f t="shared" si="19"/>
        <v>40.100536258027724</v>
      </c>
      <c r="R41" s="25">
        <f t="shared" si="19"/>
        <v>42.773142618680268</v>
      </c>
      <c r="S41" s="25">
        <f>$G$4*(S38+S37*$H$4)</f>
        <v>46.96658823900448</v>
      </c>
      <c r="T41" s="25">
        <f t="shared" si="20"/>
        <v>47.965305278229067</v>
      </c>
      <c r="U41" s="25">
        <f t="shared" si="20"/>
        <v>50.558216266231256</v>
      </c>
      <c r="V41" s="25">
        <f t="shared" si="20"/>
        <v>53.354575116103724</v>
      </c>
      <c r="W41" s="25">
        <f>$G$4*(W38+W37*$H$4)</f>
        <v>58.240189386307598</v>
      </c>
      <c r="X41" s="25">
        <f t="shared" si="21"/>
        <v>59.031837090470731</v>
      </c>
      <c r="Y41" s="25">
        <f t="shared" si="21"/>
        <v>61.576628980833803</v>
      </c>
      <c r="Z41" s="25">
        <f t="shared" si="21"/>
        <v>64.008773309957036</v>
      </c>
      <c r="AA41" s="25">
        <f>$G$4*(AA38+AA37*$H$4)</f>
        <v>68.8173419588895</v>
      </c>
      <c r="AB41" s="25">
        <f t="shared" si="22"/>
        <v>68.811941211509165</v>
      </c>
      <c r="AC41" s="25">
        <f t="shared" si="22"/>
        <v>71.184680135583207</v>
      </c>
      <c r="AD41" s="25">
        <f t="shared" si="22"/>
        <v>73.524995430910323</v>
      </c>
      <c r="AE41" s="25">
        <f>$G$4*(AE38+AE37*$H$4)</f>
        <v>78.545557209911749</v>
      </c>
      <c r="AF41" s="25">
        <f t="shared" si="23"/>
        <v>78.108355135323819</v>
      </c>
      <c r="AG41" s="25">
        <f t="shared" si="23"/>
        <v>80.351399544410185</v>
      </c>
    </row>
    <row r="42" spans="1:48" x14ac:dyDescent="0.2">
      <c r="A42" s="27">
        <f t="shared" si="24"/>
        <v>3</v>
      </c>
      <c r="B42" s="25"/>
      <c r="C42" s="25">
        <f>$G$5*(C38+C37*$H$5)</f>
        <v>5.4903359920409454</v>
      </c>
      <c r="D42" s="25">
        <f t="shared" si="16"/>
        <v>8.084961273340312</v>
      </c>
      <c r="E42" s="25">
        <f t="shared" si="16"/>
        <v>10.541712410097338</v>
      </c>
      <c r="F42" s="25">
        <f t="shared" si="16"/>
        <v>12.691530333861538</v>
      </c>
      <c r="G42" s="25">
        <f>$G$5*(G38+G37*$H$5)</f>
        <v>14.750737812889151</v>
      </c>
      <c r="H42" s="25">
        <f t="shared" si="17"/>
        <v>17.188108793769963</v>
      </c>
      <c r="I42" s="25">
        <f t="shared" si="17"/>
        <v>19.898185692014593</v>
      </c>
      <c r="J42" s="25">
        <f t="shared" si="17"/>
        <v>22.641246425682084</v>
      </c>
      <c r="K42" s="25">
        <f>$G$5*(K38+K37*$H$5)</f>
        <v>25.452407343370087</v>
      </c>
      <c r="L42" s="25">
        <f t="shared" si="18"/>
        <v>28.379926487330081</v>
      </c>
      <c r="M42" s="25">
        <f t="shared" si="18"/>
        <v>31.429989109222085</v>
      </c>
      <c r="N42" s="25">
        <f t="shared" si="18"/>
        <v>34.582112719942558</v>
      </c>
      <c r="O42" s="25">
        <f>$G$5*(O38+O37*$H$5)</f>
        <v>37.989778615905095</v>
      </c>
      <c r="P42" s="25">
        <f t="shared" si="19"/>
        <v>41.353979292506047</v>
      </c>
      <c r="Q42" s="25">
        <f t="shared" si="19"/>
        <v>44.650442225279136</v>
      </c>
      <c r="R42" s="25">
        <f t="shared" si="19"/>
        <v>47.596338086932583</v>
      </c>
      <c r="S42" s="25">
        <f>$G$5*(S38+S37*$H$5)</f>
        <v>50.45217033229472</v>
      </c>
      <c r="T42" s="25">
        <f t="shared" si="20"/>
        <v>53.344850208604655</v>
      </c>
      <c r="U42" s="25">
        <f t="shared" si="20"/>
        <v>56.236667247193267</v>
      </c>
      <c r="V42" s="25">
        <f t="shared" si="20"/>
        <v>59.34158188232378</v>
      </c>
      <c r="W42" s="25">
        <f>$G$5*(W38+W37*$H$5)</f>
        <v>62.523386265592194</v>
      </c>
      <c r="X42" s="25">
        <f t="shared" si="21"/>
        <v>65.59804656616727</v>
      </c>
      <c r="Y42" s="25">
        <f t="shared" si="21"/>
        <v>68.402628979339042</v>
      </c>
      <c r="Z42" s="25">
        <f t="shared" si="21"/>
        <v>71.096558414897927</v>
      </c>
      <c r="AA42" s="25">
        <f>$G$5*(AA38+AA37*$H$5)</f>
        <v>73.785080577511721</v>
      </c>
      <c r="AB42" s="25">
        <f t="shared" si="22"/>
        <v>76.408253776112304</v>
      </c>
      <c r="AC42" s="25">
        <f t="shared" si="22"/>
        <v>79.032165891442233</v>
      </c>
      <c r="AD42" s="25">
        <f t="shared" si="22"/>
        <v>81.620180417802359</v>
      </c>
      <c r="AE42" s="25">
        <f>$G$5*(AE38+AE37*$H$5)</f>
        <v>84.175779957535354</v>
      </c>
      <c r="AF42" s="25">
        <f t="shared" si="23"/>
        <v>86.688516703613246</v>
      </c>
      <c r="AG42" s="25">
        <f t="shared" si="23"/>
        <v>89.168838463063977</v>
      </c>
    </row>
    <row r="43" spans="1:48" x14ac:dyDescent="0.2">
      <c r="A43" s="27">
        <f t="shared" si="24"/>
        <v>4</v>
      </c>
      <c r="B43" s="25"/>
      <c r="C43" s="25">
        <f>$G$6*(C38+C37*$H$6)</f>
        <v>5.5203592164972592</v>
      </c>
      <c r="D43" s="25">
        <f t="shared" si="16"/>
        <v>8.0259244290332035</v>
      </c>
      <c r="E43" s="25">
        <f t="shared" si="16"/>
        <v>10.377643110356145</v>
      </c>
      <c r="F43" s="25">
        <f t="shared" si="16"/>
        <v>12.437880967860517</v>
      </c>
      <c r="G43" s="25">
        <f>$G$6*(G38+G37*$H$6)</f>
        <v>14.461180774072673</v>
      </c>
      <c r="H43" s="25">
        <f t="shared" si="17"/>
        <v>16.84865885063201</v>
      </c>
      <c r="I43" s="25">
        <f t="shared" si="17"/>
        <v>19.473566818574874</v>
      </c>
      <c r="J43" s="25">
        <f t="shared" si="17"/>
        <v>22.13189779226235</v>
      </c>
      <c r="K43" s="25">
        <f>$G$6*(K38+K37*$H$6)</f>
        <v>24.860323008209921</v>
      </c>
      <c r="L43" s="25">
        <f t="shared" si="18"/>
        <v>27.706651772117329</v>
      </c>
      <c r="M43" s="25">
        <f t="shared" si="18"/>
        <v>30.659933375546721</v>
      </c>
      <c r="N43" s="25">
        <f t="shared" si="18"/>
        <v>33.738384845175531</v>
      </c>
      <c r="O43" s="25">
        <f>$G$6*(O38+O37*$H$6)</f>
        <v>37.030022709036473</v>
      </c>
      <c r="P43" s="25">
        <f t="shared" si="19"/>
        <v>40.290320706743877</v>
      </c>
      <c r="Q43" s="25">
        <f t="shared" si="19"/>
        <v>43.447439349796689</v>
      </c>
      <c r="R43" s="25">
        <f t="shared" si="19"/>
        <v>46.286074197757046</v>
      </c>
      <c r="S43" s="25">
        <f>$G$6*(S38+S37*$H$6)</f>
        <v>49.055540839881438</v>
      </c>
      <c r="T43" s="25">
        <f t="shared" si="20"/>
        <v>51.84919382437608</v>
      </c>
      <c r="U43" s="25">
        <f t="shared" si="20"/>
        <v>54.667481638112498</v>
      </c>
      <c r="V43" s="25">
        <f t="shared" si="20"/>
        <v>57.68061579868354</v>
      </c>
      <c r="W43" s="25">
        <f>$G$6*(W38+W37*$H$6)</f>
        <v>60.756210313861139</v>
      </c>
      <c r="X43" s="25">
        <f t="shared" si="21"/>
        <v>63.708029256216655</v>
      </c>
      <c r="Y43" s="25">
        <f t="shared" si="21"/>
        <v>66.410092178388183</v>
      </c>
      <c r="Z43" s="25">
        <f t="shared" si="21"/>
        <v>69.018242821152398</v>
      </c>
      <c r="AA43" s="25">
        <f>$G$6*(AA38+AA37*$H$6)</f>
        <v>71.612558240178345</v>
      </c>
      <c r="AB43" s="25">
        <f t="shared" si="22"/>
        <v>74.152882551170222</v>
      </c>
      <c r="AC43" s="25">
        <f t="shared" si="22"/>
        <v>76.689297030426957</v>
      </c>
      <c r="AD43" s="25">
        <f t="shared" si="22"/>
        <v>79.190971907454852</v>
      </c>
      <c r="AE43" s="25">
        <f>$G$6*(AE38+AE37*$H$6)</f>
        <v>81.660181427028732</v>
      </c>
      <c r="AF43" s="25">
        <f t="shared" si="23"/>
        <v>84.090102854824138</v>
      </c>
      <c r="AG43" s="25">
        <f t="shared" si="23"/>
        <v>86.487558925165516</v>
      </c>
    </row>
    <row r="44" spans="1:48" x14ac:dyDescent="0.2">
      <c r="A44" s="27">
        <f t="shared" si="24"/>
        <v>5</v>
      </c>
      <c r="B44" s="25"/>
      <c r="C44" s="25">
        <f>$G$7*(C38+C37*$H$7)</f>
        <v>5.925540895331376</v>
      </c>
      <c r="D44" s="25">
        <f t="shared" si="16"/>
        <v>8.5088990123281096</v>
      </c>
      <c r="E44" s="25">
        <f t="shared" si="16"/>
        <v>10.911478422547717</v>
      </c>
      <c r="F44" s="25">
        <f t="shared" si="16"/>
        <v>13.018788555258897</v>
      </c>
      <c r="G44" s="25">
        <f>$G$7*(G38+G37*$H$7)</f>
        <v>15.142118530871688</v>
      </c>
      <c r="H44" s="25">
        <f t="shared" si="17"/>
        <v>17.639858564821179</v>
      </c>
      <c r="I44" s="25">
        <f t="shared" si="17"/>
        <v>20.354669067057237</v>
      </c>
      <c r="J44" s="25">
        <f t="shared" si="17"/>
        <v>23.105621721426406</v>
      </c>
      <c r="K44" s="25">
        <f>$G$7*(K38+K37*$H$7)</f>
        <v>25.933479976878644</v>
      </c>
      <c r="L44" s="25">
        <f t="shared" si="18"/>
        <v>28.888829853174329</v>
      </c>
      <c r="M44" s="25">
        <f t="shared" si="18"/>
        <v>31.94227126842479</v>
      </c>
      <c r="N44" s="25">
        <f t="shared" si="18"/>
        <v>35.153245458533725</v>
      </c>
      <c r="O44" s="25">
        <f>$G$7*(O38+O37*$H$7)</f>
        <v>38.548087588884712</v>
      </c>
      <c r="P44" s="25">
        <f t="shared" si="19"/>
        <v>41.921995238246723</v>
      </c>
      <c r="Q44" s="25">
        <f t="shared" si="19"/>
        <v>45.149107267728837</v>
      </c>
      <c r="R44" s="25">
        <f t="shared" si="19"/>
        <v>48.069302096790295</v>
      </c>
      <c r="S44" s="25">
        <f>$G$7*(S38+S37*$H$7)</f>
        <v>50.937232576868574</v>
      </c>
      <c r="T44" s="25">
        <f t="shared" si="20"/>
        <v>53.817905364325384</v>
      </c>
      <c r="U44" s="25">
        <f t="shared" si="20"/>
        <v>56.751230264201112</v>
      </c>
      <c r="V44" s="25">
        <f t="shared" si="20"/>
        <v>59.873748138610509</v>
      </c>
      <c r="W44" s="25">
        <f>$G$7*(W38+W37*$H$7)</f>
        <v>63.048049418345187</v>
      </c>
      <c r="X44" s="25">
        <f t="shared" si="21"/>
        <v>66.073000018855694</v>
      </c>
      <c r="Y44" s="25">
        <f t="shared" si="21"/>
        <v>68.852265953940829</v>
      </c>
      <c r="Z44" s="25">
        <f t="shared" si="21"/>
        <v>71.548553165493459</v>
      </c>
      <c r="AA44" s="25">
        <f>$G$7*(AA38+AA37*$H$7)</f>
        <v>74.221358550101499</v>
      </c>
      <c r="AB44" s="25">
        <f t="shared" si="22"/>
        <v>76.848249880531625</v>
      </c>
      <c r="AC44" s="25">
        <f t="shared" si="22"/>
        <v>79.46616267277345</v>
      </c>
      <c r="AD44" s="25">
        <f t="shared" si="22"/>
        <v>82.048177876045486</v>
      </c>
      <c r="AE44" s="25">
        <f>$G$7*(AE38+AE37*$H$7)</f>
        <v>84.595475242226058</v>
      </c>
      <c r="AF44" s="25">
        <f t="shared" si="23"/>
        <v>87.104515515680148</v>
      </c>
      <c r="AG44" s="25">
        <f t="shared" si="23"/>
        <v>89.57883795204279</v>
      </c>
    </row>
    <row r="45" spans="1:48" x14ac:dyDescent="0.2">
      <c r="A45" s="27">
        <f t="shared" si="24"/>
        <v>6</v>
      </c>
      <c r="B45" s="25"/>
      <c r="C45" s="25">
        <f>$G$8*(C38+C37*$H$8)</f>
        <v>5.9415252519396109</v>
      </c>
      <c r="D45" s="25">
        <f t="shared" si="16"/>
        <v>8.4361867570859115</v>
      </c>
      <c r="E45" s="25">
        <f t="shared" si="16"/>
        <v>10.735481186921026</v>
      </c>
      <c r="F45" s="25">
        <f t="shared" si="16"/>
        <v>12.754582472438605</v>
      </c>
      <c r="G45" s="25">
        <f>$G$8*(G38+G37*$H$8)</f>
        <v>14.839936307604162</v>
      </c>
      <c r="H45" s="25">
        <f t="shared" si="17"/>
        <v>17.285836048423505</v>
      </c>
      <c r="I45" s="25">
        <f t="shared" si="17"/>
        <v>19.915324923454854</v>
      </c>
      <c r="J45" s="25">
        <f t="shared" si="17"/>
        <v>22.581293239756857</v>
      </c>
      <c r="K45" s="25">
        <f>$G$8*(K38+K37*$H$8)</f>
        <v>25.325877169669816</v>
      </c>
      <c r="L45" s="25">
        <f t="shared" si="18"/>
        <v>28.199138900353699</v>
      </c>
      <c r="M45" s="25">
        <f t="shared" si="18"/>
        <v>31.155690303807408</v>
      </c>
      <c r="N45" s="25">
        <f t="shared" si="18"/>
        <v>34.29109394703795</v>
      </c>
      <c r="O45" s="25">
        <f>$G$8*(O38+O37*$H$8)</f>
        <v>37.570321715145774</v>
      </c>
      <c r="P45" s="25">
        <f t="shared" si="19"/>
        <v>40.840013557460658</v>
      </c>
      <c r="Q45" s="25">
        <f t="shared" si="19"/>
        <v>43.93001842313511</v>
      </c>
      <c r="R45" s="25">
        <f t="shared" si="19"/>
        <v>46.74378130407095</v>
      </c>
      <c r="S45" s="25">
        <f>$G$8*(S38+S37*$H$8)</f>
        <v>49.524955915275491</v>
      </c>
      <c r="T45" s="25">
        <f t="shared" si="20"/>
        <v>52.306989136363882</v>
      </c>
      <c r="U45" s="25">
        <f t="shared" si="20"/>
        <v>55.165445848120086</v>
      </c>
      <c r="V45" s="25">
        <f t="shared" si="20"/>
        <v>58.195615401541666</v>
      </c>
      <c r="W45" s="25">
        <f>$G$8*(W38+W37*$H$8)</f>
        <v>61.263948848783393</v>
      </c>
      <c r="X45" s="25">
        <f t="shared" si="21"/>
        <v>64.167661629786082</v>
      </c>
      <c r="Y45" s="25">
        <f t="shared" si="21"/>
        <v>66.845224734454433</v>
      </c>
      <c r="Z45" s="25">
        <f t="shared" si="21"/>
        <v>69.455657095922263</v>
      </c>
      <c r="AA45" s="25">
        <f>$G$8*(AA38+AA37*$H$8)</f>
        <v>72.034762729781349</v>
      </c>
      <c r="AB45" s="25">
        <f t="shared" si="22"/>
        <v>74.578685232866349</v>
      </c>
      <c r="AC45" s="25">
        <f t="shared" si="22"/>
        <v>77.109293915586207</v>
      </c>
      <c r="AD45" s="25">
        <f t="shared" si="22"/>
        <v>79.605162996077226</v>
      </c>
      <c r="AE45" s="25">
        <f>$G$8*(AE38+AE37*$H$8)</f>
        <v>82.066338154148767</v>
      </c>
      <c r="AF45" s="25">
        <f t="shared" si="23"/>
        <v>84.49268235037276</v>
      </c>
      <c r="AG45" s="25">
        <f t="shared" si="23"/>
        <v>86.884332624177276</v>
      </c>
    </row>
    <row r="46" spans="1:48" x14ac:dyDescent="0.2">
      <c r="A46" s="27">
        <f t="shared" si="24"/>
        <v>7</v>
      </c>
      <c r="B46" s="25"/>
      <c r="C46" s="25">
        <f>$G$9*(C38+C37*$H$9)</f>
        <v>6.3607457986218066</v>
      </c>
      <c r="D46" s="25">
        <f t="shared" si="16"/>
        <v>8.9328367513159073</v>
      </c>
      <c r="E46" s="25">
        <f t="shared" si="16"/>
        <v>11.281244434998094</v>
      </c>
      <c r="F46" s="25">
        <f t="shared" si="16"/>
        <v>13.346046776656253</v>
      </c>
      <c r="G46" s="25">
        <f>$G$9*(G38+G37*$H$9)</f>
        <v>15.533499248854225</v>
      </c>
      <c r="H46" s="25">
        <f t="shared" si="17"/>
        <v>18.091608335872394</v>
      </c>
      <c r="I46" s="25">
        <f t="shared" si="17"/>
        <v>20.811152442099885</v>
      </c>
      <c r="J46" s="25">
        <f t="shared" si="17"/>
        <v>23.569997017170731</v>
      </c>
      <c r="K46" s="25">
        <f>$G$9*(K38+K37*$H$9)</f>
        <v>26.414552610387204</v>
      </c>
      <c r="L46" s="25">
        <f t="shared" si="18"/>
        <v>29.39773321901858</v>
      </c>
      <c r="M46" s="25">
        <f t="shared" si="18"/>
        <v>32.454553427627502</v>
      </c>
      <c r="N46" s="25">
        <f t="shared" si="18"/>
        <v>35.724378197124885</v>
      </c>
      <c r="O46" s="25">
        <f>$G$9*(O38+O37*$H$9)</f>
        <v>39.106396561864322</v>
      </c>
      <c r="P46" s="25">
        <f t="shared" si="19"/>
        <v>42.490011183987399</v>
      </c>
      <c r="Q46" s="25">
        <f t="shared" si="19"/>
        <v>45.647772310178532</v>
      </c>
      <c r="R46" s="25">
        <f t="shared" si="19"/>
        <v>48.542266106648</v>
      </c>
      <c r="S46" s="25">
        <f>$G$9*(S38+S37*$H$9)</f>
        <v>51.422294821442428</v>
      </c>
      <c r="T46" s="25">
        <f t="shared" si="20"/>
        <v>54.290960520046113</v>
      </c>
      <c r="U46" s="25">
        <f t="shared" si="20"/>
        <v>57.265793281208936</v>
      </c>
      <c r="V46" s="25">
        <f t="shared" si="20"/>
        <v>60.405914394897238</v>
      </c>
      <c r="W46" s="25">
        <f>$G$9*(W38+W37*$H$9)</f>
        <v>63.57271257109818</v>
      </c>
      <c r="X46" s="25">
        <f t="shared" si="21"/>
        <v>66.547953471544119</v>
      </c>
      <c r="Y46" s="25">
        <f t="shared" si="21"/>
        <v>69.301902928542631</v>
      </c>
      <c r="Z46" s="25">
        <f t="shared" si="21"/>
        <v>72.000547916088991</v>
      </c>
      <c r="AA46" s="25">
        <f>$G$9*(AA38+AA37*$H$9)</f>
        <v>74.657636522691277</v>
      </c>
      <c r="AB46" s="25">
        <f t="shared" si="22"/>
        <v>77.288245984950962</v>
      </c>
      <c r="AC46" s="25">
        <f t="shared" si="22"/>
        <v>79.900159454104681</v>
      </c>
      <c r="AD46" s="25">
        <f t="shared" si="22"/>
        <v>82.476175334288612</v>
      </c>
      <c r="AE46" s="25">
        <f>$G$9*(AE38+AE37*$H$9)</f>
        <v>85.015170526916762</v>
      </c>
      <c r="AF46" s="25">
        <f t="shared" si="23"/>
        <v>87.520514327747065</v>
      </c>
      <c r="AG46" s="25">
        <f t="shared" si="23"/>
        <v>89.988837441021616</v>
      </c>
    </row>
    <row r="47" spans="1:48" x14ac:dyDescent="0.2">
      <c r="A47" s="27">
        <f t="shared" si="24"/>
        <v>8</v>
      </c>
      <c r="B47" s="25"/>
      <c r="C47" s="25">
        <f>$G$10*(C38+C37*$H$10)</f>
        <v>6.58191550357268</v>
      </c>
      <c r="D47" s="25">
        <f t="shared" si="16"/>
        <v>9.1482805203097062</v>
      </c>
      <c r="E47" s="25">
        <f t="shared" si="16"/>
        <v>11.469158310177795</v>
      </c>
      <c r="F47" s="25">
        <f t="shared" si="16"/>
        <v>13.512358331792615</v>
      </c>
      <c r="G47" s="25">
        <f>$G$10*(G38+G37*$H$10)</f>
        <v>15.732397646517482</v>
      </c>
      <c r="H47" s="25">
        <f t="shared" si="17"/>
        <v>18.321186088373832</v>
      </c>
      <c r="I47" s="25">
        <f t="shared" si="17"/>
        <v>21.043135796629752</v>
      </c>
      <c r="J47" s="25">
        <f t="shared" si="17"/>
        <v>23.805991019926047</v>
      </c>
      <c r="K47" s="25">
        <f>$G$10*(K38+K37*$H$10)</f>
        <v>26.659032145448929</v>
      </c>
      <c r="L47" s="25">
        <f t="shared" si="18"/>
        <v>29.656356241005</v>
      </c>
      <c r="M47" s="25">
        <f t="shared" si="18"/>
        <v>32.714893541320677</v>
      </c>
      <c r="N47" s="25">
        <f t="shared" si="18"/>
        <v>36.014625982310555</v>
      </c>
      <c r="O47" s="25">
        <f>$G$10*(O38+O37*$H$10)</f>
        <v>39.390127351411337</v>
      </c>
      <c r="P47" s="25">
        <f t="shared" si="19"/>
        <v>42.77867502526545</v>
      </c>
      <c r="Q47" s="25">
        <f t="shared" si="19"/>
        <v>45.901192249784117</v>
      </c>
      <c r="R47" s="25">
        <f t="shared" si="19"/>
        <v>48.782624865756013</v>
      </c>
      <c r="S47" s="25">
        <f>$G$10*(S38+S37*$H$10)</f>
        <v>51.668801863766852</v>
      </c>
      <c r="T47" s="25">
        <f t="shared" si="20"/>
        <v>54.531365599182877</v>
      </c>
      <c r="U47" s="25">
        <f t="shared" si="20"/>
        <v>57.527292519360465</v>
      </c>
      <c r="V47" s="25">
        <f t="shared" si="20"/>
        <v>60.676359541534765</v>
      </c>
      <c r="W47" s="25">
        <f>$G$10*(W38+W37*$H$10)</f>
        <v>63.839344665120201</v>
      </c>
      <c r="X47" s="25">
        <f t="shared" si="21"/>
        <v>66.789323258975941</v>
      </c>
      <c r="Y47" s="25">
        <f t="shared" si="21"/>
        <v>69.530406964815668</v>
      </c>
      <c r="Z47" s="25">
        <f t="shared" si="21"/>
        <v>72.230250166391642</v>
      </c>
      <c r="AA47" s="25">
        <f>$G$10*(AA38+AA37*$H$10)</f>
        <v>74.879351557941817</v>
      </c>
      <c r="AB47" s="25">
        <f t="shared" si="22"/>
        <v>77.511850562606682</v>
      </c>
      <c r="AC47" s="25">
        <f t="shared" si="22"/>
        <v>80.120715195436944</v>
      </c>
      <c r="AD47" s="25">
        <f t="shared" si="22"/>
        <v>82.693682239297416</v>
      </c>
      <c r="AE47" s="25">
        <f>$G$10*(AE38+AE37*$H$10)</f>
        <v>85.228458294546471</v>
      </c>
      <c r="AF47" s="25">
        <f t="shared" si="23"/>
        <v>87.731923560108939</v>
      </c>
      <c r="AG47" s="25">
        <f t="shared" si="23"/>
        <v>90.197197837060031</v>
      </c>
    </row>
    <row r="48" spans="1:48" x14ac:dyDescent="0.2">
      <c r="A48" s="27">
        <f t="shared" si="24"/>
        <v>9</v>
      </c>
      <c r="B48" s="25"/>
      <c r="C48" s="25">
        <f>$G$11*(C38+C37*$H$11)</f>
        <v>6.5767264857215189</v>
      </c>
      <c r="D48" s="25">
        <f t="shared" si="16"/>
        <v>9.0549430551326182</v>
      </c>
      <c r="E48" s="25">
        <f t="shared" si="16"/>
        <v>11.275171400756586</v>
      </c>
      <c r="F48" s="25">
        <f t="shared" si="16"/>
        <v>13.232230643277688</v>
      </c>
      <c r="G48" s="25">
        <f>$G$11*(G38+G37*$H$11)</f>
        <v>15.411174161454932</v>
      </c>
      <c r="H48" s="25">
        <f t="shared" si="17"/>
        <v>17.945185264764785</v>
      </c>
      <c r="I48" s="25">
        <f t="shared" si="17"/>
        <v>20.581583048847609</v>
      </c>
      <c r="J48" s="25">
        <f t="shared" si="17"/>
        <v>23.25906998024038</v>
      </c>
      <c r="K48" s="25">
        <f>$G$11*(K38+K37*$H$11)</f>
        <v>26.028024429576543</v>
      </c>
      <c r="L48" s="25">
        <f t="shared" si="18"/>
        <v>28.941906372447896</v>
      </c>
      <c r="M48" s="25">
        <f t="shared" si="18"/>
        <v>31.903389277577617</v>
      </c>
      <c r="N48" s="25">
        <f t="shared" si="18"/>
        <v>35.124688002305852</v>
      </c>
      <c r="O48" s="25">
        <f>$G$11*(O38+O37*$H$11)</f>
        <v>38.385198904687677</v>
      </c>
      <c r="P48" s="25">
        <f t="shared" si="19"/>
        <v>41.669058512640071</v>
      </c>
      <c r="Q48" s="25">
        <f t="shared" si="19"/>
        <v>44.657842599317647</v>
      </c>
      <c r="R48" s="25">
        <f t="shared" si="19"/>
        <v>47.434093661134554</v>
      </c>
      <c r="S48" s="25">
        <f>$G$11*(S38+S37*$H$11)</f>
        <v>50.232926192918995</v>
      </c>
      <c r="T48" s="25">
        <f t="shared" si="20"/>
        <v>52.997434524935649</v>
      </c>
      <c r="U48" s="25">
        <f t="shared" si="20"/>
        <v>55.916473836983975</v>
      </c>
      <c r="V48" s="25">
        <f t="shared" si="20"/>
        <v>58.972336114049007</v>
      </c>
      <c r="W48" s="25">
        <f>$G$11*(W38+W37*$H$11)</f>
        <v>62.029718442436618</v>
      </c>
      <c r="X48" s="25">
        <f t="shared" si="21"/>
        <v>64.860877668612119</v>
      </c>
      <c r="Y48" s="25">
        <f t="shared" si="21"/>
        <v>67.501490228849448</v>
      </c>
      <c r="Z48" s="25">
        <f t="shared" si="21"/>
        <v>70.115363870985021</v>
      </c>
      <c r="AA48" s="25">
        <f>$G$11*(AA38+AA37*$H$11)</f>
        <v>72.671530156723605</v>
      </c>
      <c r="AB48" s="25">
        <f t="shared" si="22"/>
        <v>75.220879441326076</v>
      </c>
      <c r="AC48" s="25">
        <f t="shared" si="22"/>
        <v>77.742731840744426</v>
      </c>
      <c r="AD48" s="25">
        <f t="shared" si="22"/>
        <v>80.229844637933923</v>
      </c>
      <c r="AE48" s="25">
        <f>$G$11*(AE38+AE37*$H$11)</f>
        <v>82.678902398329797</v>
      </c>
      <c r="AF48" s="25">
        <f t="shared" si="23"/>
        <v>85.09985142562644</v>
      </c>
      <c r="AG48" s="25">
        <f t="shared" si="23"/>
        <v>87.482745416129447</v>
      </c>
    </row>
    <row r="49" spans="1:33" x14ac:dyDescent="0.2">
      <c r="A49" s="27">
        <f t="shared" si="24"/>
        <v>10</v>
      </c>
      <c r="B49" s="25"/>
      <c r="C49" s="25">
        <f>$G$12*(C38+C37*$H$12)</f>
        <v>7.0171204068631106</v>
      </c>
      <c r="D49" s="25">
        <f t="shared" si="16"/>
        <v>9.5722182592975038</v>
      </c>
      <c r="E49" s="25">
        <f t="shared" si="16"/>
        <v>11.838924322628174</v>
      </c>
      <c r="F49" s="25">
        <f t="shared" si="16"/>
        <v>13.839616553189973</v>
      </c>
      <c r="G49" s="25">
        <f>$G$12*(G38+G37*$H$12)</f>
        <v>16.123778364500019</v>
      </c>
      <c r="H49" s="25">
        <f t="shared" si="17"/>
        <v>18.772935859425047</v>
      </c>
      <c r="I49" s="25">
        <f t="shared" si="17"/>
        <v>21.4996191716724</v>
      </c>
      <c r="J49" s="25">
        <f t="shared" si="17"/>
        <v>24.270366315670373</v>
      </c>
      <c r="K49" s="25">
        <f>$G$12*(K38+K37*$H$12)</f>
        <v>27.14010477895749</v>
      </c>
      <c r="L49" s="25">
        <f t="shared" si="18"/>
        <v>30.165259606849254</v>
      </c>
      <c r="M49" s="25">
        <f t="shared" si="18"/>
        <v>33.227175700523382</v>
      </c>
      <c r="N49" s="25">
        <f t="shared" si="18"/>
        <v>36.585758720901723</v>
      </c>
      <c r="O49" s="25">
        <f>$G$12*(O38+O37*$H$12)</f>
        <v>39.948436324390954</v>
      </c>
      <c r="P49" s="25">
        <f t="shared" si="19"/>
        <v>43.346690971006119</v>
      </c>
      <c r="Q49" s="25">
        <f t="shared" si="19"/>
        <v>46.399857292233818</v>
      </c>
      <c r="R49" s="25">
        <f t="shared" si="19"/>
        <v>49.255588875613718</v>
      </c>
      <c r="S49" s="25">
        <f>$G$12*(S38+S37*$H$12)</f>
        <v>52.153864108340713</v>
      </c>
      <c r="T49" s="25">
        <f t="shared" si="20"/>
        <v>55.004420754903606</v>
      </c>
      <c r="U49" s="25">
        <f t="shared" si="20"/>
        <v>58.041855536368303</v>
      </c>
      <c r="V49" s="25">
        <f t="shared" si="20"/>
        <v>61.208525797821494</v>
      </c>
      <c r="W49" s="25">
        <f>$G$12*(W38+W37*$H$12)</f>
        <v>64.364007817873201</v>
      </c>
      <c r="X49" s="25">
        <f t="shared" si="21"/>
        <v>67.264276711664351</v>
      </c>
      <c r="Y49" s="25">
        <f t="shared" si="21"/>
        <v>69.98004393941747</v>
      </c>
      <c r="Z49" s="25">
        <f t="shared" si="21"/>
        <v>72.682244916987173</v>
      </c>
      <c r="AA49" s="25">
        <f>$G$12*(AA38+AA37*$H$12)</f>
        <v>75.315629530531595</v>
      </c>
      <c r="AB49" s="25">
        <f t="shared" si="22"/>
        <v>77.951846667026004</v>
      </c>
      <c r="AC49" s="25">
        <f t="shared" si="22"/>
        <v>80.554711976768161</v>
      </c>
      <c r="AD49" s="25">
        <f t="shared" si="22"/>
        <v>83.121679697540529</v>
      </c>
      <c r="AE49" s="25">
        <f>$G$12*(AE38+AE37*$H$12)</f>
        <v>85.64815357923716</v>
      </c>
      <c r="AF49" s="25">
        <f t="shared" si="23"/>
        <v>88.147922372175856</v>
      </c>
      <c r="AG49" s="25">
        <f t="shared" si="23"/>
        <v>90.607197326038843</v>
      </c>
    </row>
    <row r="50" spans="1:33" x14ac:dyDescent="0.2">
      <c r="A50" s="27">
        <f t="shared" si="24"/>
        <v>11</v>
      </c>
      <c r="B50" s="25">
        <f>$B13*(B$38+B$37*$C13)</f>
        <v>4.2870332144867698</v>
      </c>
      <c r="C50" s="25">
        <f>$G$13*(C38+C37*$H$13)</f>
        <v>6.9978925211638696</v>
      </c>
      <c r="D50" s="25">
        <f t="shared" si="16"/>
        <v>9.4652053831853262</v>
      </c>
      <c r="E50" s="25">
        <f t="shared" si="16"/>
        <v>11.633009477321469</v>
      </c>
      <c r="F50" s="25">
        <f t="shared" si="16"/>
        <v>13.548932147855774</v>
      </c>
      <c r="G50" s="25">
        <f>$G$13*(G38+G37*$H$13)</f>
        <v>15.789929694986421</v>
      </c>
      <c r="H50" s="25">
        <f t="shared" si="17"/>
        <v>18.382362462556284</v>
      </c>
      <c r="I50" s="25">
        <f t="shared" si="17"/>
        <v>21.023341153727589</v>
      </c>
      <c r="J50" s="25">
        <f t="shared" si="17"/>
        <v>23.70846542773489</v>
      </c>
      <c r="K50" s="25">
        <f>$G$13*(K38+K37*$H$13)</f>
        <v>26.493578591036439</v>
      </c>
      <c r="L50" s="25">
        <f t="shared" si="18"/>
        <v>29.434393500684269</v>
      </c>
      <c r="M50" s="25">
        <f t="shared" si="18"/>
        <v>32.399146205838306</v>
      </c>
      <c r="N50" s="25">
        <f t="shared" si="18"/>
        <v>35.677397104168271</v>
      </c>
      <c r="O50" s="25">
        <f>$G$13*(O38+O37*$H$13)</f>
        <v>38.925497910796977</v>
      </c>
      <c r="P50" s="25">
        <f t="shared" si="19"/>
        <v>42.218751363356844</v>
      </c>
      <c r="Q50" s="25">
        <f t="shared" si="19"/>
        <v>45.140421672656061</v>
      </c>
      <c r="R50" s="25">
        <f t="shared" si="19"/>
        <v>47.891800767448451</v>
      </c>
      <c r="S50" s="25">
        <f>$G$13*(S38+S37*$H$13)</f>
        <v>50.702341268313049</v>
      </c>
      <c r="T50" s="25">
        <f t="shared" si="20"/>
        <v>53.455229836923451</v>
      </c>
      <c r="U50" s="25">
        <f t="shared" si="20"/>
        <v>56.414438046991563</v>
      </c>
      <c r="V50" s="25">
        <f t="shared" si="20"/>
        <v>59.487335716907133</v>
      </c>
      <c r="W50" s="25">
        <f>$G$13*(W38+W37*$H$13)</f>
        <v>62.537456977358872</v>
      </c>
      <c r="X50" s="25">
        <f t="shared" si="21"/>
        <v>65.320510042181567</v>
      </c>
      <c r="Y50" s="25">
        <f t="shared" si="21"/>
        <v>67.936622784915699</v>
      </c>
      <c r="Z50" s="25">
        <f t="shared" si="21"/>
        <v>70.5527781457549</v>
      </c>
      <c r="AA50" s="25">
        <f>$G$13*(AA38+AA37*$H$13)</f>
        <v>73.09373464632661</v>
      </c>
      <c r="AB50" s="25">
        <f t="shared" si="22"/>
        <v>75.646682123022202</v>
      </c>
      <c r="AC50" s="25">
        <f t="shared" si="22"/>
        <v>78.162728725903676</v>
      </c>
      <c r="AD50" s="25">
        <f t="shared" si="22"/>
        <v>80.644035726556311</v>
      </c>
      <c r="AE50" s="25">
        <f>$G$13*(AE38+AE37*$H$13)</f>
        <v>83.085059125449831</v>
      </c>
      <c r="AF50" s="25">
        <f t="shared" si="23"/>
        <v>85.502430921175062</v>
      </c>
      <c r="AG50" s="25">
        <f t="shared" si="23"/>
        <v>87.879519115141207</v>
      </c>
    </row>
    <row r="51" spans="1:33" x14ac:dyDescent="0.2">
      <c r="A51" s="27">
        <f t="shared" si="24"/>
        <v>12</v>
      </c>
      <c r="B51" s="25">
        <f>$B14*(B$38+B$37*$C14)</f>
        <v>4.8410958904109584</v>
      </c>
      <c r="C51" s="25">
        <f>$G$14*(C38+C37*$H$14)</f>
        <v>7.4523253101535403</v>
      </c>
      <c r="D51" s="25">
        <f t="shared" si="16"/>
        <v>9.9961559982853032</v>
      </c>
      <c r="E51" s="25">
        <f t="shared" si="16"/>
        <v>12.208690335078552</v>
      </c>
      <c r="F51" s="25">
        <f t="shared" si="16"/>
        <v>14.166874774587329</v>
      </c>
      <c r="G51" s="25">
        <f>$G$14*(G38+G37*$H$14)</f>
        <v>16.515159082482558</v>
      </c>
      <c r="H51" s="25">
        <f t="shared" si="17"/>
        <v>19.224685630476266</v>
      </c>
      <c r="I51" s="25">
        <f t="shared" si="17"/>
        <v>21.956102546715044</v>
      </c>
      <c r="J51" s="25">
        <f t="shared" si="17"/>
        <v>24.734741611414695</v>
      </c>
      <c r="K51" s="25">
        <f>$G$14*(K38+K37*$H$14)</f>
        <v>27.621177412466043</v>
      </c>
      <c r="L51" s="25">
        <f t="shared" si="18"/>
        <v>30.674162972693502</v>
      </c>
      <c r="M51" s="25">
        <f t="shared" si="18"/>
        <v>33.739457859726087</v>
      </c>
      <c r="N51" s="25">
        <f t="shared" si="18"/>
        <v>37.156891459492883</v>
      </c>
      <c r="O51" s="25">
        <f>$G$14*(O38+O37*$H$14)</f>
        <v>40.506745297370564</v>
      </c>
      <c r="P51" s="25">
        <f t="shared" si="19"/>
        <v>43.914706916746795</v>
      </c>
      <c r="Q51" s="25">
        <f t="shared" si="19"/>
        <v>46.89852233468352</v>
      </c>
      <c r="R51" s="25">
        <f t="shared" si="19"/>
        <v>49.728552885471416</v>
      </c>
      <c r="S51" s="25">
        <f>$G$14*(S38+S37*$H$14)</f>
        <v>52.638926352914567</v>
      </c>
      <c r="T51" s="25">
        <f t="shared" si="20"/>
        <v>55.477475910624328</v>
      </c>
      <c r="U51" s="25">
        <f t="shared" si="20"/>
        <v>58.55641855337614</v>
      </c>
      <c r="V51" s="25">
        <f t="shared" si="20"/>
        <v>61.740692054108223</v>
      </c>
      <c r="W51" s="25">
        <f>$G$14*(W38+W37*$H$14)</f>
        <v>64.888670970626194</v>
      </c>
      <c r="X51" s="25">
        <f t="shared" si="21"/>
        <v>67.739230164352776</v>
      </c>
      <c r="Y51" s="25">
        <f t="shared" si="21"/>
        <v>70.429680914019272</v>
      </c>
      <c r="Z51" s="25">
        <f t="shared" si="21"/>
        <v>73.134239667582705</v>
      </c>
      <c r="AA51" s="25">
        <f>$G$14*(AA38+AA37*$H$14)</f>
        <v>75.751907503121387</v>
      </c>
      <c r="AB51" s="25">
        <f t="shared" si="22"/>
        <v>78.39184277144534</v>
      </c>
      <c r="AC51" s="25">
        <f t="shared" si="22"/>
        <v>80.988708758099392</v>
      </c>
      <c r="AD51" s="25">
        <f t="shared" si="22"/>
        <v>83.549677155783655</v>
      </c>
      <c r="AE51" s="25">
        <f>$G$14*(AE38+AE37*$H$14)</f>
        <v>86.067848863927864</v>
      </c>
      <c r="AF51" s="25">
        <f t="shared" si="23"/>
        <v>88.563921184242773</v>
      </c>
      <c r="AG51" s="25">
        <f t="shared" si="23"/>
        <v>91.017196815017655</v>
      </c>
    </row>
    <row r="52" spans="1:33" x14ac:dyDescent="0.2">
      <c r="A52" s="27" t="s">
        <v>11</v>
      </c>
      <c r="B52" s="25">
        <f t="shared" ref="B52:AG52" si="25">SUM(B40:B51)</f>
        <v>9.1281291048977273</v>
      </c>
      <c r="C52" s="25">
        <f t="shared" si="25"/>
        <v>73.855973052287297</v>
      </c>
      <c r="D52" s="25">
        <f t="shared" si="25"/>
        <v>104.00848586591448</v>
      </c>
      <c r="E52" s="25">
        <f t="shared" si="25"/>
        <v>131.80840131588641</v>
      </c>
      <c r="F52" s="25">
        <f t="shared" si="25"/>
        <v>156.23694427939103</v>
      </c>
      <c r="G52" s="25">
        <f t="shared" si="25"/>
        <v>182.27869586234041</v>
      </c>
      <c r="H52" s="25">
        <f t="shared" si="25"/>
        <v>211.76897926572178</v>
      </c>
      <c r="I52" s="25">
        <f t="shared" si="25"/>
        <v>243.77637111191521</v>
      </c>
      <c r="J52" s="25">
        <f t="shared" si="25"/>
        <v>276.23778928920512</v>
      </c>
      <c r="K52" s="25">
        <f t="shared" si="25"/>
        <v>310.48938849766921</v>
      </c>
      <c r="L52" s="25">
        <f t="shared" si="25"/>
        <v>344.73195440437257</v>
      </c>
      <c r="M52" s="25">
        <f t="shared" si="25"/>
        <v>380.71423450680152</v>
      </c>
      <c r="N52" s="25">
        <f t="shared" si="25"/>
        <v>419.05157944233127</v>
      </c>
      <c r="O52" s="25">
        <f t="shared" si="25"/>
        <v>460.11463480803013</v>
      </c>
      <c r="P52" s="25">
        <f t="shared" si="25"/>
        <v>498.72004225398143</v>
      </c>
      <c r="Q52" s="25">
        <f t="shared" si="25"/>
        <v>536.09127883917358</v>
      </c>
      <c r="R52" s="25">
        <f t="shared" si="25"/>
        <v>570.24244656009489</v>
      </c>
      <c r="S52" s="25">
        <f t="shared" si="25"/>
        <v>605.73070243881727</v>
      </c>
      <c r="T52" s="25">
        <f t="shared" si="25"/>
        <v>637.92843601650452</v>
      </c>
      <c r="U52" s="25">
        <f t="shared" si="25"/>
        <v>672.84028818692343</v>
      </c>
      <c r="V52" s="25">
        <f t="shared" si="25"/>
        <v>709.76416365659475</v>
      </c>
      <c r="W52" s="25">
        <f t="shared" si="25"/>
        <v>749.07101982553309</v>
      </c>
      <c r="X52" s="25">
        <f t="shared" si="25"/>
        <v>782.23941123665668</v>
      </c>
      <c r="Y52" s="25">
        <f t="shared" si="25"/>
        <v>814.73472278814234</v>
      </c>
      <c r="Z52" s="25">
        <f t="shared" si="25"/>
        <v>846.50259265553552</v>
      </c>
      <c r="AA52" s="25">
        <f t="shared" si="25"/>
        <v>880.19684667663205</v>
      </c>
      <c r="AB52" s="25">
        <f t="shared" si="25"/>
        <v>908.79404397604412</v>
      </c>
      <c r="AC52" s="25">
        <f t="shared" si="25"/>
        <v>939.56375410964699</v>
      </c>
      <c r="AD52" s="25">
        <f t="shared" si="25"/>
        <v>969.91079908279903</v>
      </c>
      <c r="AE52" s="25">
        <f t="shared" si="25"/>
        <v>1002.5298897026719</v>
      </c>
      <c r="AF52" s="25">
        <f t="shared" si="25"/>
        <v>1029.3368935477504</v>
      </c>
      <c r="AG52" s="25">
        <f t="shared" si="25"/>
        <v>1058.4159430395498</v>
      </c>
    </row>
    <row r="53" spans="1:33" ht="10.5" x14ac:dyDescent="0.25">
      <c r="C53" s="36"/>
      <c r="G53" s="35"/>
      <c r="K53" s="35"/>
      <c r="O53" s="35"/>
      <c r="S53" s="35"/>
      <c r="W53" s="35"/>
      <c r="AA53" s="35"/>
      <c r="AE53" s="35"/>
    </row>
    <row r="54" spans="1:33" ht="10.5" x14ac:dyDescent="0.25">
      <c r="B54" s="33"/>
      <c r="C54" s="37"/>
      <c r="D54" s="33"/>
      <c r="E54" s="33"/>
      <c r="F54" s="33"/>
      <c r="G54" s="37"/>
      <c r="K54" s="35"/>
      <c r="O54" s="35"/>
      <c r="S54" s="35"/>
      <c r="W54" s="35"/>
      <c r="AA54" s="35"/>
      <c r="AE54" s="35"/>
    </row>
    <row r="55" spans="1:33" x14ac:dyDescent="0.2">
      <c r="C55" s="38"/>
      <c r="G55" s="40"/>
      <c r="K55" s="40"/>
      <c r="O55" s="40"/>
      <c r="S55" s="40"/>
      <c r="W55" s="40"/>
      <c r="AA55" s="40"/>
      <c r="AE55" s="40"/>
    </row>
    <row r="56" spans="1:33" x14ac:dyDescent="0.2">
      <c r="C56" s="38"/>
      <c r="G56" s="40"/>
      <c r="K56" s="40"/>
      <c r="O56" s="40"/>
      <c r="S56" s="40"/>
      <c r="W56" s="40"/>
      <c r="AA56" s="40"/>
      <c r="AE56" s="40"/>
    </row>
    <row r="57" spans="1:33" x14ac:dyDescent="0.2">
      <c r="B57" s="34"/>
      <c r="C57" s="39"/>
      <c r="D57" s="34"/>
      <c r="E57" s="34"/>
      <c r="F57" s="34"/>
      <c r="G57" s="39"/>
      <c r="H57" s="34"/>
      <c r="I57" s="34"/>
      <c r="J57" s="34"/>
      <c r="K57" s="39"/>
      <c r="L57" s="34"/>
      <c r="M57" s="34"/>
      <c r="N57" s="34"/>
      <c r="O57" s="39"/>
      <c r="P57" s="34"/>
      <c r="Q57" s="34"/>
      <c r="R57" s="34"/>
      <c r="S57" s="39"/>
      <c r="T57" s="34"/>
      <c r="U57" s="34"/>
      <c r="V57" s="34"/>
      <c r="W57" s="39"/>
      <c r="X57" s="34"/>
      <c r="Y57" s="34"/>
      <c r="Z57" s="34"/>
      <c r="AA57" s="39"/>
      <c r="AB57" s="34"/>
      <c r="AC57" s="34"/>
      <c r="AD57" s="34"/>
      <c r="AE57" s="39"/>
      <c r="AF57" s="34"/>
    </row>
    <row r="58" spans="1:33" x14ac:dyDescent="0.2">
      <c r="A58" s="28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3" x14ac:dyDescent="0.2">
      <c r="A59" s="28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3" x14ac:dyDescent="0.2">
      <c r="A60" s="28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3" x14ac:dyDescent="0.2">
      <c r="A61" s="28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</sheetData>
  <printOptions horizontalCentered="1"/>
  <pageMargins left="0.75" right="0.5" top="0.75" bottom="0.5" header="0.5" footer="0.5"/>
  <pageSetup scale="57" fitToWidth="3" orientation="landscape" r:id="rId1"/>
  <headerFooter alignWithMargins="0"/>
  <colBreaks count="1" manualBreakCount="1">
    <brk id="16" min="16" max="51" man="1"/>
  </colBreaks>
  <ignoredErrors>
    <ignoredError sqref="B4:AV6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B57AB-16D3-41A7-9366-61326B406947}">
  <sheetPr>
    <tabColor rgb="FF7030A0"/>
  </sheetPr>
  <dimension ref="A1:AV61"/>
  <sheetViews>
    <sheetView zoomScale="90" zoomScaleNormal="90" workbookViewId="0">
      <pane ySplit="17" topLeftCell="A18" activePane="bottomLeft" state="frozen"/>
      <selection pane="bottomLeft" activeCell="A18" sqref="A18"/>
    </sheetView>
  </sheetViews>
  <sheetFormatPr defaultColWidth="10" defaultRowHeight="10" x14ac:dyDescent="0.2"/>
  <cols>
    <col min="1" max="1" width="30.1796875" style="19" customWidth="1"/>
    <col min="2" max="4" width="10" style="20" customWidth="1"/>
    <col min="5" max="12" width="10.1796875" style="19" customWidth="1"/>
    <col min="13" max="32" width="11.1796875" style="19" customWidth="1"/>
    <col min="33" max="16384" width="10" style="19"/>
  </cols>
  <sheetData>
    <row r="1" spans="1:32" x14ac:dyDescent="0.2">
      <c r="B1" s="20" t="s">
        <v>39</v>
      </c>
      <c r="G1" s="19" t="s">
        <v>40</v>
      </c>
    </row>
    <row r="2" spans="1:32" ht="15" customHeight="1" x14ac:dyDescent="0.2">
      <c r="A2" s="21" t="s">
        <v>41</v>
      </c>
      <c r="B2" s="22" t="s">
        <v>42</v>
      </c>
      <c r="C2" s="22" t="s">
        <v>43</v>
      </c>
      <c r="D2" s="22" t="s">
        <v>44</v>
      </c>
      <c r="G2" s="22" t="s">
        <v>42</v>
      </c>
      <c r="H2" s="22" t="s">
        <v>43</v>
      </c>
      <c r="I2" s="22" t="s">
        <v>44</v>
      </c>
    </row>
    <row r="3" spans="1:32" ht="12" customHeight="1" x14ac:dyDescent="0.2">
      <c r="A3" s="23">
        <v>1</v>
      </c>
      <c r="B3" s="20">
        <f>31/365</f>
        <v>8.4931506849315067E-2</v>
      </c>
      <c r="C3" s="20">
        <f>SUM(B$3:B3)</f>
        <v>8.4931506849315067E-2</v>
      </c>
      <c r="D3" s="20">
        <f>1-C3</f>
        <v>0.91506849315068495</v>
      </c>
      <c r="E3" s="20">
        <f>B3*D3</f>
        <v>7.7718145993619814E-2</v>
      </c>
      <c r="F3" s="20"/>
      <c r="G3" s="20">
        <f>31/366</f>
        <v>8.4699453551912565E-2</v>
      </c>
      <c r="H3" s="20">
        <f>SUM(G$3:G3)</f>
        <v>8.4699453551912565E-2</v>
      </c>
      <c r="I3" s="20">
        <f>1-H3</f>
        <v>0.91530054644808745</v>
      </c>
      <c r="J3" s="20">
        <f>G3*I3</f>
        <v>7.7525456119919969E-2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2" customHeight="1" x14ac:dyDescent="0.2">
      <c r="A4" s="23">
        <f t="shared" ref="A4:A14" si="0">A3+1</f>
        <v>2</v>
      </c>
      <c r="B4" s="20">
        <f>28/365</f>
        <v>7.6712328767123292E-2</v>
      </c>
      <c r="C4" s="20">
        <f>SUM(B$3:B4)</f>
        <v>0.16164383561643836</v>
      </c>
      <c r="D4" s="20">
        <f>1-C4</f>
        <v>0.83835616438356164</v>
      </c>
      <c r="E4" s="20">
        <f t="shared" ref="E4:E14" si="1">B4*D4</f>
        <v>6.4312253706136233E-2</v>
      </c>
      <c r="G4" s="20">
        <f>29/366</f>
        <v>7.9234972677595633E-2</v>
      </c>
      <c r="H4" s="20">
        <f>SUM(G$3:G4)</f>
        <v>0.16393442622950821</v>
      </c>
      <c r="I4" s="20">
        <f>1-H4</f>
        <v>0.83606557377049184</v>
      </c>
      <c r="J4" s="20">
        <f t="shared" ref="J4:J14" si="2">G4*I4</f>
        <v>6.6245632894383233E-2</v>
      </c>
    </row>
    <row r="5" spans="1:32" ht="12" customHeight="1" x14ac:dyDescent="0.2">
      <c r="A5" s="23">
        <f t="shared" si="0"/>
        <v>3</v>
      </c>
      <c r="B5" s="20">
        <f>31/365</f>
        <v>8.4931506849315067E-2</v>
      </c>
      <c r="C5" s="20">
        <f>SUM(B$3:B5)</f>
        <v>0.24657534246575341</v>
      </c>
      <c r="D5" s="20">
        <f>1-C5</f>
        <v>0.75342465753424659</v>
      </c>
      <c r="E5" s="20">
        <f t="shared" si="1"/>
        <v>6.3989491461812723E-2</v>
      </c>
      <c r="G5" s="20">
        <f>31/366</f>
        <v>8.4699453551912565E-2</v>
      </c>
      <c r="H5" s="20">
        <f>SUM(G$3:G5)</f>
        <v>0.24863387978142076</v>
      </c>
      <c r="I5" s="20">
        <f>1-H5</f>
        <v>0.75136612021857929</v>
      </c>
      <c r="J5" s="20">
        <f t="shared" si="2"/>
        <v>6.3640299799934311E-2</v>
      </c>
    </row>
    <row r="6" spans="1:32" ht="12" customHeight="1" x14ac:dyDescent="0.2">
      <c r="A6" s="23">
        <f t="shared" si="0"/>
        <v>4</v>
      </c>
      <c r="B6" s="20">
        <f>30/365</f>
        <v>8.2191780821917804E-2</v>
      </c>
      <c r="C6" s="20">
        <f>SUM(B$3:B6)</f>
        <v>0.32876712328767121</v>
      </c>
      <c r="D6" s="20">
        <f>1-C6</f>
        <v>0.67123287671232879</v>
      </c>
      <c r="E6" s="20">
        <f t="shared" si="1"/>
        <v>5.51698254832051E-2</v>
      </c>
      <c r="G6" s="20">
        <f>30/366</f>
        <v>8.1967213114754092E-2</v>
      </c>
      <c r="H6" s="20">
        <f>SUM(G$3:G6)</f>
        <v>0.33060109289617484</v>
      </c>
      <c r="I6" s="20">
        <f>1-H6</f>
        <v>0.6693989071038251</v>
      </c>
      <c r="J6" s="20">
        <f t="shared" si="2"/>
        <v>5.4868762877362712E-2</v>
      </c>
    </row>
    <row r="7" spans="1:32" ht="12" customHeight="1" x14ac:dyDescent="0.2">
      <c r="A7" s="23">
        <f t="shared" si="0"/>
        <v>5</v>
      </c>
      <c r="B7" s="20">
        <f>31/365</f>
        <v>8.4931506849315067E-2</v>
      </c>
      <c r="C7" s="20">
        <f>SUM(B$3:B7)</f>
        <v>0.41369863013698627</v>
      </c>
      <c r="D7" s="20">
        <f t="shared" ref="D7:D14" si="3">1-C7</f>
        <v>0.58630136986301373</v>
      </c>
      <c r="E7" s="20">
        <f t="shared" si="1"/>
        <v>4.9795458810283355E-2</v>
      </c>
      <c r="G7" s="20">
        <f>31/366</f>
        <v>8.4699453551912565E-2</v>
      </c>
      <c r="H7" s="20">
        <f>SUM(G$3:G7)</f>
        <v>0.41530054644808739</v>
      </c>
      <c r="I7" s="20">
        <f t="shared" ref="I7:I14" si="4">1-H7</f>
        <v>0.58469945355191255</v>
      </c>
      <c r="J7" s="20">
        <f t="shared" si="2"/>
        <v>4.9523724207948878E-2</v>
      </c>
    </row>
    <row r="8" spans="1:32" ht="12" customHeight="1" x14ac:dyDescent="0.2">
      <c r="A8" s="23">
        <f t="shared" si="0"/>
        <v>6</v>
      </c>
      <c r="B8" s="20">
        <f>30/365</f>
        <v>8.2191780821917804E-2</v>
      </c>
      <c r="C8" s="20">
        <f>SUM(B$3:B8)</f>
        <v>0.49589041095890407</v>
      </c>
      <c r="D8" s="20">
        <f t="shared" si="3"/>
        <v>0.50410958904109593</v>
      </c>
      <c r="E8" s="20">
        <f t="shared" si="1"/>
        <v>4.1433664852692814E-2</v>
      </c>
      <c r="G8" s="20">
        <f>30/366</f>
        <v>8.1967213114754092E-2</v>
      </c>
      <c r="H8" s="20">
        <f>SUM(G$3:G8)</f>
        <v>0.49726775956284147</v>
      </c>
      <c r="I8" s="20">
        <f t="shared" si="4"/>
        <v>0.50273224043715858</v>
      </c>
      <c r="J8" s="20">
        <f t="shared" si="2"/>
        <v>4.1207560691570375E-2</v>
      </c>
    </row>
    <row r="9" spans="1:32" ht="12" customHeight="1" x14ac:dyDescent="0.2">
      <c r="A9" s="23">
        <f t="shared" si="0"/>
        <v>7</v>
      </c>
      <c r="B9" s="20">
        <f>31/365</f>
        <v>8.4931506849315067E-2</v>
      </c>
      <c r="C9" s="20">
        <f>SUM(B$3:B9)</f>
        <v>0.58082191780821912</v>
      </c>
      <c r="D9" s="20">
        <f t="shared" si="3"/>
        <v>0.41917808219178088</v>
      </c>
      <c r="E9" s="20">
        <f t="shared" si="1"/>
        <v>3.5601426158753995E-2</v>
      </c>
      <c r="G9" s="20">
        <f>31/366</f>
        <v>8.4699453551912565E-2</v>
      </c>
      <c r="H9" s="20">
        <f>SUM(G$3:G9)</f>
        <v>0.58196721311475408</v>
      </c>
      <c r="I9" s="20">
        <f t="shared" si="4"/>
        <v>0.41803278688524592</v>
      </c>
      <c r="J9" s="20">
        <f t="shared" si="2"/>
        <v>3.5407148615963453E-2</v>
      </c>
    </row>
    <row r="10" spans="1:32" ht="12" customHeight="1" x14ac:dyDescent="0.2">
      <c r="A10" s="23">
        <f t="shared" si="0"/>
        <v>8</v>
      </c>
      <c r="B10" s="20">
        <f>31/365</f>
        <v>8.4931506849315067E-2</v>
      </c>
      <c r="C10" s="20">
        <f>SUM(B$3:B10)</f>
        <v>0.66575342465753418</v>
      </c>
      <c r="D10" s="20">
        <f t="shared" si="3"/>
        <v>0.33424657534246582</v>
      </c>
      <c r="E10" s="20">
        <f t="shared" si="1"/>
        <v>2.8388065303058742E-2</v>
      </c>
      <c r="G10" s="20">
        <f>31/366</f>
        <v>8.4699453551912565E-2</v>
      </c>
      <c r="H10" s="20">
        <f>SUM(G$3:G10)</f>
        <v>0.66666666666666663</v>
      </c>
      <c r="I10" s="20">
        <f t="shared" si="4"/>
        <v>0.33333333333333337</v>
      </c>
      <c r="J10" s="20">
        <f t="shared" si="2"/>
        <v>2.8233151183970857E-2</v>
      </c>
    </row>
    <row r="11" spans="1:32" ht="12" customHeight="1" x14ac:dyDescent="0.2">
      <c r="A11" s="23">
        <f t="shared" si="0"/>
        <v>9</v>
      </c>
      <c r="B11" s="20">
        <f>30/365</f>
        <v>8.2191780821917804E-2</v>
      </c>
      <c r="C11" s="20">
        <f>SUM(B$3:B11)</f>
        <v>0.74794520547945198</v>
      </c>
      <c r="D11" s="20">
        <f t="shared" si="3"/>
        <v>0.25205479452054802</v>
      </c>
      <c r="E11" s="20">
        <f t="shared" si="1"/>
        <v>2.0716832426346411E-2</v>
      </c>
      <c r="G11" s="20">
        <f>30/366</f>
        <v>8.1967213114754092E-2</v>
      </c>
      <c r="H11" s="20">
        <f>SUM(G$3:G11)</f>
        <v>0.74863387978142071</v>
      </c>
      <c r="I11" s="20">
        <f t="shared" si="4"/>
        <v>0.25136612021857929</v>
      </c>
      <c r="J11" s="20">
        <f t="shared" si="2"/>
        <v>2.0603780345785187E-2</v>
      </c>
    </row>
    <row r="12" spans="1:32" ht="12" customHeight="1" x14ac:dyDescent="0.2">
      <c r="A12" s="23">
        <f t="shared" si="0"/>
        <v>10</v>
      </c>
      <c r="B12" s="20">
        <f>31/365</f>
        <v>8.4931506849315067E-2</v>
      </c>
      <c r="C12" s="20">
        <f>SUM(B$3:B12)</f>
        <v>0.83287671232876703</v>
      </c>
      <c r="D12" s="20">
        <f t="shared" si="3"/>
        <v>0.16712328767123297</v>
      </c>
      <c r="E12" s="20">
        <f t="shared" si="1"/>
        <v>1.4194032651529374E-2</v>
      </c>
      <c r="G12" s="20">
        <f>31/366</f>
        <v>8.4699453551912565E-2</v>
      </c>
      <c r="H12" s="20">
        <f>SUM(G$3:G12)</f>
        <v>0.83333333333333326</v>
      </c>
      <c r="I12" s="20">
        <f t="shared" si="4"/>
        <v>0.16666666666666674</v>
      </c>
      <c r="J12" s="20">
        <f t="shared" si="2"/>
        <v>1.4116575591985434E-2</v>
      </c>
    </row>
    <row r="13" spans="1:32" ht="12" customHeight="1" x14ac:dyDescent="0.2">
      <c r="A13" s="23">
        <f t="shared" si="0"/>
        <v>11</v>
      </c>
      <c r="B13" s="20">
        <f>30/365</f>
        <v>8.2191780821917804E-2</v>
      </c>
      <c r="C13" s="20">
        <f>SUM(B$3:B13)</f>
        <v>0.91506849315068484</v>
      </c>
      <c r="D13" s="20">
        <f t="shared" si="3"/>
        <v>8.4931506849315164E-2</v>
      </c>
      <c r="E13" s="20">
        <f t="shared" si="1"/>
        <v>6.9806717958341225E-3</v>
      </c>
      <c r="G13" s="20">
        <f>30/366</f>
        <v>8.1967213114754092E-2</v>
      </c>
      <c r="H13" s="20">
        <f>SUM(G$3:G13)</f>
        <v>0.91530054644808734</v>
      </c>
      <c r="I13" s="20">
        <f t="shared" si="4"/>
        <v>8.4699453551912662E-2</v>
      </c>
      <c r="J13" s="20">
        <f t="shared" si="2"/>
        <v>6.9425781599928406E-3</v>
      </c>
    </row>
    <row r="14" spans="1:32" ht="12" customHeight="1" x14ac:dyDescent="0.2">
      <c r="A14" s="23">
        <f t="shared" si="0"/>
        <v>12</v>
      </c>
      <c r="B14" s="20">
        <f>31/365</f>
        <v>8.4931506849315067E-2</v>
      </c>
      <c r="C14" s="20">
        <f>SUM(B$3:B14)</f>
        <v>0.99999999999999989</v>
      </c>
      <c r="D14" s="20">
        <f t="shared" si="3"/>
        <v>0</v>
      </c>
      <c r="E14" s="20">
        <f t="shared" si="1"/>
        <v>0</v>
      </c>
      <c r="G14" s="20">
        <f>31/366</f>
        <v>8.4699453551912565E-2</v>
      </c>
      <c r="H14" s="20">
        <f>SUM(G$3:G14)</f>
        <v>0.99999999999999989</v>
      </c>
      <c r="I14" s="20">
        <f t="shared" si="4"/>
        <v>0</v>
      </c>
      <c r="J14" s="20">
        <f t="shared" si="2"/>
        <v>0</v>
      </c>
    </row>
    <row r="15" spans="1:32" ht="12" customHeight="1" x14ac:dyDescent="0.2">
      <c r="G15" s="19" t="s">
        <v>45</v>
      </c>
      <c r="I15" s="19">
        <f>366/365</f>
        <v>1.0027397260273974</v>
      </c>
    </row>
    <row r="16" spans="1:32" ht="12" customHeight="1" x14ac:dyDescent="0.25">
      <c r="G16" s="35"/>
      <c r="H16" s="35"/>
      <c r="I16" s="35"/>
    </row>
    <row r="17" spans="1:48" ht="12" customHeight="1" x14ac:dyDescent="0.2">
      <c r="A17" s="24" t="s">
        <v>46</v>
      </c>
      <c r="B17" s="24">
        <v>2019</v>
      </c>
      <c r="C17" s="24">
        <f>B17+1</f>
        <v>2020</v>
      </c>
      <c r="D17" s="24">
        <f t="shared" ref="D17:AG17" si="5">C17+1</f>
        <v>2021</v>
      </c>
      <c r="E17" s="24">
        <f t="shared" si="5"/>
        <v>2022</v>
      </c>
      <c r="F17" s="24">
        <f t="shared" si="5"/>
        <v>2023</v>
      </c>
      <c r="G17" s="24">
        <f t="shared" si="5"/>
        <v>2024</v>
      </c>
      <c r="H17" s="24">
        <f t="shared" si="5"/>
        <v>2025</v>
      </c>
      <c r="I17" s="24">
        <f t="shared" si="5"/>
        <v>2026</v>
      </c>
      <c r="J17" s="24">
        <f t="shared" si="5"/>
        <v>2027</v>
      </c>
      <c r="K17" s="24">
        <f t="shared" si="5"/>
        <v>2028</v>
      </c>
      <c r="L17" s="24">
        <f t="shared" si="5"/>
        <v>2029</v>
      </c>
      <c r="M17" s="24">
        <f t="shared" si="5"/>
        <v>2030</v>
      </c>
      <c r="N17" s="24">
        <f t="shared" si="5"/>
        <v>2031</v>
      </c>
      <c r="O17" s="24">
        <f t="shared" si="5"/>
        <v>2032</v>
      </c>
      <c r="P17" s="24">
        <f t="shared" si="5"/>
        <v>2033</v>
      </c>
      <c r="Q17" s="24">
        <f t="shared" si="5"/>
        <v>2034</v>
      </c>
      <c r="R17" s="24">
        <f t="shared" si="5"/>
        <v>2035</v>
      </c>
      <c r="S17" s="24">
        <f t="shared" si="5"/>
        <v>2036</v>
      </c>
      <c r="T17" s="24">
        <f t="shared" si="5"/>
        <v>2037</v>
      </c>
      <c r="U17" s="24">
        <f t="shared" si="5"/>
        <v>2038</v>
      </c>
      <c r="V17" s="24">
        <f t="shared" si="5"/>
        <v>2039</v>
      </c>
      <c r="W17" s="24">
        <f t="shared" si="5"/>
        <v>2040</v>
      </c>
      <c r="X17" s="24">
        <f t="shared" si="5"/>
        <v>2041</v>
      </c>
      <c r="Y17" s="24">
        <f t="shared" si="5"/>
        <v>2042</v>
      </c>
      <c r="Z17" s="24">
        <f t="shared" si="5"/>
        <v>2043</v>
      </c>
      <c r="AA17" s="24">
        <f t="shared" si="5"/>
        <v>2044</v>
      </c>
      <c r="AB17" s="24">
        <f t="shared" si="5"/>
        <v>2045</v>
      </c>
      <c r="AC17" s="24">
        <f t="shared" si="5"/>
        <v>2046</v>
      </c>
      <c r="AD17" s="24">
        <f t="shared" si="5"/>
        <v>2047</v>
      </c>
      <c r="AE17" s="24">
        <f t="shared" si="5"/>
        <v>2048</v>
      </c>
      <c r="AF17" s="24">
        <f t="shared" si="5"/>
        <v>2049</v>
      </c>
      <c r="AG17" s="24">
        <f t="shared" si="5"/>
        <v>2050</v>
      </c>
    </row>
    <row r="19" spans="1:48" ht="11.25" customHeight="1" x14ac:dyDescent="0.2">
      <c r="A19" s="28" t="s">
        <v>48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48" ht="11.25" customHeight="1" x14ac:dyDescent="0.2">
      <c r="A20" s="28" t="s">
        <v>50</v>
      </c>
      <c r="B20" s="25">
        <v>2208.6999999999998</v>
      </c>
      <c r="C20" s="25">
        <f>'Extended Potential Incremental'!D29</f>
        <v>1496.4023819054023</v>
      </c>
      <c r="D20" s="25">
        <f>'Extended Potential Incremental'!E29</f>
        <v>7129.7991134911272</v>
      </c>
      <c r="E20" s="25">
        <f>'Extended Potential Incremental'!F29</f>
        <v>6952.083654735814</v>
      </c>
      <c r="F20" s="25">
        <f>'Extended Potential Incremental'!G29</f>
        <v>7393.2530442344341</v>
      </c>
      <c r="G20" s="25">
        <f>'Extended Potential Incremental'!H29</f>
        <v>7381.6480265330856</v>
      </c>
      <c r="H20" s="25">
        <f>'Extended Potential Incremental'!I29</f>
        <v>6347.3408750696144</v>
      </c>
      <c r="I20" s="25">
        <f>'Extended Potential Incremental'!J29</f>
        <v>6273.1794763968228</v>
      </c>
      <c r="J20" s="25">
        <f>'Extended Potential Incremental'!K29</f>
        <v>5574.7858423044272</v>
      </c>
      <c r="K20" s="25">
        <f>'Extended Potential Incremental'!L29</f>
        <v>4513.8908728795277</v>
      </c>
      <c r="L20" s="25">
        <f>'Extended Potential Incremental'!M29</f>
        <v>4245.4195125078977</v>
      </c>
      <c r="M20" s="25">
        <f>'Extended Potential Incremental'!N29</f>
        <v>4038.4639052515058</v>
      </c>
      <c r="N20" s="25">
        <f>'Extended Potential Incremental'!O29</f>
        <v>3864.5896428127558</v>
      </c>
      <c r="O20" s="25">
        <f>'Extended Potential Incremental'!P29</f>
        <v>3901.3399845257386</v>
      </c>
      <c r="P20" s="25">
        <f>'Extended Potential Incremental'!Q29</f>
        <v>3783.2493653668962</v>
      </c>
      <c r="Q20" s="25">
        <f>'Extended Potential Incremental'!R29</f>
        <v>4283.5710215390827</v>
      </c>
      <c r="R20" s="25">
        <f>'Extended Potential Incremental'!S29</f>
        <v>4133.2591194516035</v>
      </c>
      <c r="S20" s="25">
        <f>'Extended Potential Incremental'!T29</f>
        <v>3374.137725966189</v>
      </c>
      <c r="T20" s="25">
        <f>'Extended Potential Incremental'!U29</f>
        <v>3324.332160626926</v>
      </c>
      <c r="U20" s="25">
        <f>'Extended Potential Incremental'!V29</f>
        <v>3289.2532871880717</v>
      </c>
      <c r="V20" s="25">
        <f>'Extended Potential Incremental'!W29</f>
        <v>3375.2550409691062</v>
      </c>
      <c r="W20" s="25">
        <f>'Extended Potential Incremental'!X29</f>
        <v>3324.0676572821412</v>
      </c>
      <c r="X20" s="25">
        <f>'Extended Potential Incremental'!Y29</f>
        <v>3742.8608149607257</v>
      </c>
      <c r="Y20" s="25">
        <f>'Extended Potential Incremental'!Z29</f>
        <v>3265.8401694167596</v>
      </c>
      <c r="Z20" s="25">
        <f>'Extended Potential Incremental'!AA29</f>
        <v>3189.1353359331347</v>
      </c>
      <c r="AA20" s="25">
        <f>'Extended Potential Incremental'!AB29</f>
        <v>3220.0263581749027</v>
      </c>
      <c r="AB20" s="25">
        <f>'Extended Potential Incremental'!AC29</f>
        <v>3442.7997398376256</v>
      </c>
      <c r="AC20" s="25">
        <f>'Extended Potential Incremental'!AD29</f>
        <v>3329.0700862321146</v>
      </c>
      <c r="AD20" s="25">
        <f>'Extended Potential Incremental'!AE29</f>
        <v>3329.0700862320919</v>
      </c>
      <c r="AE20" s="25">
        <f>'Extended Potential Incremental'!AF29</f>
        <v>3329.0700862320919</v>
      </c>
      <c r="AF20" s="25">
        <f>'Extended Potential Incremental'!AG29</f>
        <v>3329.0700862320919</v>
      </c>
      <c r="AG20" s="25">
        <f>'Extended Potential Incremental'!AH29</f>
        <v>3329.0700862320919</v>
      </c>
    </row>
    <row r="21" spans="1:48" ht="11.25" customHeight="1" x14ac:dyDescent="0.2">
      <c r="A21" s="26" t="s">
        <v>49</v>
      </c>
      <c r="B21" s="25"/>
      <c r="C21" s="25">
        <f>SUM($B20:B20)*$I$15</f>
        <v>2214.7512328767125</v>
      </c>
      <c r="D21" s="25">
        <f>SUM($B20:C20)</f>
        <v>3705.1023819054021</v>
      </c>
      <c r="E21" s="25">
        <f>SUM($B20:D20)</f>
        <v>10834.901495396529</v>
      </c>
      <c r="F21" s="25">
        <f>SUM($B20:E20)</f>
        <v>17786.985150132343</v>
      </c>
      <c r="G21" s="25">
        <f>SUM($B20:F20)*$I$15</f>
        <v>25249.225148323949</v>
      </c>
      <c r="H21" s="25">
        <f>SUM($B20:G20)</f>
        <v>32561.886220899865</v>
      </c>
      <c r="I21" s="25">
        <f>SUM($B20:H20)</f>
        <v>38909.22709596948</v>
      </c>
      <c r="J21" s="25">
        <f>SUM($B20:I20)</f>
        <v>45182.406572366301</v>
      </c>
      <c r="K21" s="25">
        <f>SUM($B20:J20)*$I$15</f>
        <v>50896.253215806821</v>
      </c>
      <c r="L21" s="25">
        <f>SUM($B20:K20)</f>
        <v>55271.08328755026</v>
      </c>
      <c r="M21" s="25">
        <f>SUM($B20:L20)</f>
        <v>59516.502800058159</v>
      </c>
      <c r="N21" s="25">
        <f>SUM($B20:M20)</f>
        <v>63554.966705309664</v>
      </c>
      <c r="O21" s="25">
        <f>SUM($B20:N20)*$I$15</f>
        <v>67604.267461404961</v>
      </c>
      <c r="P21" s="25">
        <f>SUM($B20:O20)</f>
        <v>71320.896332648161</v>
      </c>
      <c r="Q21" s="25">
        <f>SUM($B20:P20)</f>
        <v>75104.145698015054</v>
      </c>
      <c r="R21" s="25">
        <f>SUM($B20:Q20)</f>
        <v>79387.716719554141</v>
      </c>
      <c r="S21" s="25">
        <f>SUM($B20:R20)*$I$15</f>
        <v>83749.800430345495</v>
      </c>
      <c r="T21" s="25">
        <f>SUM($B20:S20)</f>
        <v>86895.113564971922</v>
      </c>
      <c r="U21" s="25">
        <f>SUM($B20:T20)</f>
        <v>90219.445725598853</v>
      </c>
      <c r="V21" s="25">
        <f>SUM($B20:U20)</f>
        <v>93508.699012786921</v>
      </c>
      <c r="W21" s="25">
        <f>SUM($B20:V20)*$I$15</f>
        <v>97149.389544314268</v>
      </c>
      <c r="X21" s="25">
        <f>SUM($B20:W20)</f>
        <v>100208.02171103816</v>
      </c>
      <c r="Y21" s="25">
        <f>SUM($B20:X20)</f>
        <v>103950.8825259989</v>
      </c>
      <c r="Z21" s="25">
        <f>SUM($B20:Y20)</f>
        <v>107216.72269541565</v>
      </c>
      <c r="AA21" s="25">
        <f>SUM($B20:Z20)*$I$15</f>
        <v>110708.33983417442</v>
      </c>
      <c r="AB21" s="25">
        <f>SUM($B20:AA20)</f>
        <v>113625.88438952369</v>
      </c>
      <c r="AC21" s="25">
        <f>SUM($B20:AB20)</f>
        <v>117068.68412936133</v>
      </c>
      <c r="AD21" s="25">
        <f>SUM($B20:AC20)</f>
        <v>120397.75421559344</v>
      </c>
      <c r="AE21" s="25">
        <f>SUM($B20:AD20)*$I$15</f>
        <v>124065.80190265246</v>
      </c>
      <c r="AF21" s="25">
        <f>SUM($B20:AE20)</f>
        <v>127055.89438805763</v>
      </c>
      <c r="AG21" s="25">
        <f>SUM($B20:AF20)</f>
        <v>130384.96447428972</v>
      </c>
    </row>
    <row r="22" spans="1:48" x14ac:dyDescent="0.2">
      <c r="A22" s="23" t="s">
        <v>47</v>
      </c>
      <c r="B22" s="19"/>
      <c r="C22" s="19"/>
      <c r="AI22" s="29"/>
      <c r="AK22" s="29"/>
    </row>
    <row r="23" spans="1:48" x14ac:dyDescent="0.2">
      <c r="A23" s="27">
        <v>1</v>
      </c>
      <c r="B23" s="25">
        <f t="shared" ref="B23" si="6">$B3*(B$21+B$20*$C3)</f>
        <v>15.932150121974102</v>
      </c>
      <c r="C23" s="25">
        <f>$G$3*(C21+C20*$H$3)</f>
        <v>198.32340602309918</v>
      </c>
      <c r="D23" s="25">
        <f t="shared" ref="D23:F34" si="7">$B3*(D$21+D$20*$C3)</f>
        <v>366.10974216043979</v>
      </c>
      <c r="E23" s="25">
        <f t="shared" si="7"/>
        <v>970.37239866851439</v>
      </c>
      <c r="F23" s="25">
        <f t="shared" si="7"/>
        <v>1564.0056532126607</v>
      </c>
      <c r="G23" s="25">
        <f>$G$3*(G21+G20*$H$3)</f>
        <v>2191.5514966584687</v>
      </c>
      <c r="H23" s="25">
        <f t="shared" ref="H23:J34" si="8">$B3*(H$21+H$20*$C3)</f>
        <v>2811.3157228029568</v>
      </c>
      <c r="I23" s="25">
        <f t="shared" si="8"/>
        <v>3349.8699948786793</v>
      </c>
      <c r="J23" s="25">
        <f t="shared" si="8"/>
        <v>3877.6228152432291</v>
      </c>
      <c r="K23" s="25">
        <f>$G$3*(K21+K20*$H$3)</f>
        <v>4343.2674767489434</v>
      </c>
      <c r="L23" s="25">
        <f t="shared" ref="L23:N34" si="9">$B3*(L$21+L$20*$C3)</f>
        <v>4724.8801317331672</v>
      </c>
      <c r="M23" s="25">
        <f t="shared" si="9"/>
        <v>5083.957162661698</v>
      </c>
      <c r="N23" s="25">
        <f t="shared" si="9"/>
        <v>5425.6957696927893</v>
      </c>
      <c r="O23" s="25">
        <f>$G$3*(O21+O20*$H$3)</f>
        <v>5754.032714788661</v>
      </c>
      <c r="P23" s="25">
        <f t="shared" ref="P23:R34" si="10">$B3*(P$21+P$20*$C3)</f>
        <v>6084.6811382550686</v>
      </c>
      <c r="Q23" s="25">
        <f t="shared" si="10"/>
        <v>6409.6072082922819</v>
      </c>
      <c r="R23" s="25">
        <f t="shared" si="10"/>
        <v>6772.333095856995</v>
      </c>
      <c r="S23" s="25">
        <f>$G$3*(S21+S20*$H$3)</f>
        <v>7117.7683869132652</v>
      </c>
      <c r="T23" s="25">
        <f t="shared" ref="T23:V34" si="11">$B3*(T$21+T$20*$C3)</f>
        <v>7404.1125403942187</v>
      </c>
      <c r="U23" s="25">
        <f t="shared" si="11"/>
        <v>7686.2000434913771</v>
      </c>
      <c r="V23" s="25">
        <f t="shared" si="11"/>
        <v>7966.1816432655687</v>
      </c>
      <c r="W23" s="25">
        <f>$G$3*(W21+W20*$H$3)</f>
        <v>8252.3470601424178</v>
      </c>
      <c r="X23" s="25">
        <f t="shared" ref="X23:Z34" si="12">$B3*(X$21+X$20*$C3)</f>
        <v>8537.8168879983041</v>
      </c>
      <c r="Y23" s="25">
        <f t="shared" si="12"/>
        <v>8852.2627748882496</v>
      </c>
      <c r="Z23" s="25">
        <f t="shared" si="12"/>
        <v>9129.082201962543</v>
      </c>
      <c r="AA23" s="25">
        <f>$G$3*(AA21+AA20*$H$3)</f>
        <v>9400.0363484185036</v>
      </c>
      <c r="AB23" s="25">
        <f t="shared" ref="AB23:AD34" si="13">$B3*(AB$21+AB$20*$C3)</f>
        <v>9675.2517351656552</v>
      </c>
      <c r="AC23" s="25">
        <f t="shared" si="13"/>
        <v>9966.8335318190457</v>
      </c>
      <c r="AD23" s="25">
        <f t="shared" si="13"/>
        <v>10249.576470649719</v>
      </c>
      <c r="AE23" s="25">
        <f>$G$3*(AE21+AE20*$H$3)</f>
        <v>10532.188365884049</v>
      </c>
      <c r="AF23" s="25">
        <f t="shared" ref="AF23:AG34" si="14">$B3*(AF$21+AF$20*$C3)</f>
        <v>10815.062348311061</v>
      </c>
      <c r="AG23" s="25">
        <f t="shared" si="14"/>
        <v>11097.805287141733</v>
      </c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1:48" x14ac:dyDescent="0.2">
      <c r="A24" s="27">
        <f t="shared" ref="A24:A34" si="15">A23+1</f>
        <v>2</v>
      </c>
      <c r="B24" s="25">
        <f t="shared" ref="B24" si="16">$B4*(B$21+B$20*$C4)</f>
        <v>27.388045787202103</v>
      </c>
      <c r="C24" s="25">
        <f>$G$4*(C21+C20*$H$4)</f>
        <v>194.92303241563522</v>
      </c>
      <c r="D24" s="25">
        <f t="shared" si="7"/>
        <v>372.63707621362772</v>
      </c>
      <c r="E24" s="25">
        <f t="shared" si="7"/>
        <v>917.37688482323961</v>
      </c>
      <c r="F24" s="25">
        <f t="shared" si="7"/>
        <v>1456.15794530627</v>
      </c>
      <c r="G24" s="25">
        <f>$G$4*(G21+G20*$H$4)</f>
        <v>2096.5043991346261</v>
      </c>
      <c r="H24" s="25">
        <f t="shared" si="8"/>
        <v>2576.6056243438666</v>
      </c>
      <c r="I24" s="25">
        <f t="shared" si="8"/>
        <v>3062.6053174390368</v>
      </c>
      <c r="J24" s="25">
        <f t="shared" si="8"/>
        <v>3535.1753903626986</v>
      </c>
      <c r="K24" s="25">
        <f>$G$4*(K21+K20*$H$4)</f>
        <v>4091.3956952386156</v>
      </c>
      <c r="L24" s="25">
        <f t="shared" si="9"/>
        <v>4292.6170330900859</v>
      </c>
      <c r="M24" s="25">
        <f t="shared" si="9"/>
        <v>4615.7267854236807</v>
      </c>
      <c r="N24" s="25">
        <f t="shared" si="9"/>
        <v>4923.3707023320812</v>
      </c>
      <c r="O24" s="25">
        <f>$G$4*(O21+O20*$H$4)</f>
        <v>5407.2981158621269</v>
      </c>
      <c r="P24" s="25">
        <f t="shared" si="10"/>
        <v>5518.1046235410049</v>
      </c>
      <c r="Q24" s="25">
        <f t="shared" si="10"/>
        <v>5814.5305187562135</v>
      </c>
      <c r="R24" s="25">
        <f t="shared" si="10"/>
        <v>6141.2693483893972</v>
      </c>
      <c r="S24" s="25">
        <f>$G$4*(S21+S20*$H$4)</f>
        <v>6679.7409702504428</v>
      </c>
      <c r="T24" s="25">
        <f t="shared" si="11"/>
        <v>6707.1484883720677</v>
      </c>
      <c r="U24" s="25">
        <f t="shared" si="11"/>
        <v>6961.7307693455059</v>
      </c>
      <c r="V24" s="25">
        <f t="shared" si="11"/>
        <v>7215.1234771128793</v>
      </c>
      <c r="W24" s="25">
        <f>$G$4*(W21+W20*$H$4)</f>
        <v>7740.8066704516614</v>
      </c>
      <c r="X24" s="25">
        <f t="shared" si="12"/>
        <v>7733.6024616485292</v>
      </c>
      <c r="Y24" s="25">
        <f t="shared" si="12"/>
        <v>8014.8109392049937</v>
      </c>
      <c r="Z24" s="25">
        <f t="shared" si="12"/>
        <v>8264.3899982894327</v>
      </c>
      <c r="AA24" s="25">
        <f>$G$4*(AA21+AA20*$H$4)</f>
        <v>8813.7982984200153</v>
      </c>
      <c r="AB24" s="25">
        <f t="shared" si="13"/>
        <v>8759.1971749382174</v>
      </c>
      <c r="AC24" s="25">
        <f t="shared" si="13"/>
        <v>9021.8921042186394</v>
      </c>
      <c r="AD24" s="25">
        <f t="shared" si="13"/>
        <v>9277.2728231624715</v>
      </c>
      <c r="AE24" s="25">
        <f>$G$4*(AE21+AE20*$H$4)</f>
        <v>9873.5928464928566</v>
      </c>
      <c r="AF24" s="25">
        <f t="shared" si="14"/>
        <v>9788.0342610501357</v>
      </c>
      <c r="AG24" s="25">
        <f t="shared" si="14"/>
        <v>10043.414979993968</v>
      </c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1:48" x14ac:dyDescent="0.2">
      <c r="A25" s="27">
        <f t="shared" si="15"/>
        <v>3</v>
      </c>
      <c r="B25" s="25">
        <f t="shared" ref="B25" si="17">$B5*(B$21+B$20*$C5)</f>
        <v>46.254629386376429</v>
      </c>
      <c r="C25" s="25">
        <f>$G$5*(C21+C20*$H$5)</f>
        <v>219.10118701345456</v>
      </c>
      <c r="D25" s="25">
        <f t="shared" si="7"/>
        <v>463.99229107074399</v>
      </c>
      <c r="E25" s="25">
        <f t="shared" si="7"/>
        <v>1065.8151534406054</v>
      </c>
      <c r="F25" s="25">
        <f t="shared" si="7"/>
        <v>1665.5050701231867</v>
      </c>
      <c r="G25" s="25">
        <f>$G$5*(G21+G20*$H$5)</f>
        <v>2294.0468334059942</v>
      </c>
      <c r="H25" s="25">
        <f t="shared" si="8"/>
        <v>2898.4561728724057</v>
      </c>
      <c r="I25" s="25">
        <f t="shared" si="8"/>
        <v>3435.9923087261532</v>
      </c>
      <c r="J25" s="25">
        <f t="shared" si="8"/>
        <v>3954.1571241610363</v>
      </c>
      <c r="K25" s="25">
        <f>$G$5*(K21+K20*$H$5)</f>
        <v>4405.943557130232</v>
      </c>
      <c r="L25" s="25">
        <f t="shared" si="9"/>
        <v>4783.1640295629813</v>
      </c>
      <c r="M25" s="25">
        <f t="shared" si="9"/>
        <v>5139.3998384560691</v>
      </c>
      <c r="N25" s="25">
        <f t="shared" si="9"/>
        <v>5478.7513858061657</v>
      </c>
      <c r="O25" s="25">
        <f>$G$5*(O21+O20*$H$5)</f>
        <v>5808.2034303312112</v>
      </c>
      <c r="P25" s="25">
        <f t="shared" si="10"/>
        <v>6136.6200617998693</v>
      </c>
      <c r="Q25" s="25">
        <f t="shared" si="10"/>
        <v>6468.4148750094528</v>
      </c>
      <c r="R25" s="25">
        <f t="shared" si="10"/>
        <v>6829.077182398386</v>
      </c>
      <c r="S25" s="25">
        <f>$G$5*(S21+S20*$H$5)</f>
        <v>7164.6188166834672</v>
      </c>
      <c r="T25" s="25">
        <f t="shared" si="11"/>
        <v>7449.7511481764423</v>
      </c>
      <c r="U25" s="25">
        <f t="shared" si="11"/>
        <v>7731.3570655387939</v>
      </c>
      <c r="V25" s="25">
        <f t="shared" si="11"/>
        <v>8012.5193536797724</v>
      </c>
      <c r="W25" s="25">
        <f>$G$5*(W21+W20*$H$5)</f>
        <v>8298.5022591819907</v>
      </c>
      <c r="X25" s="25">
        <f t="shared" si="12"/>
        <v>8589.2013310875373</v>
      </c>
      <c r="Y25" s="25">
        <f t="shared" si="12"/>
        <v>8897.0983663302704</v>
      </c>
      <c r="Z25" s="25">
        <f t="shared" si="12"/>
        <v>9172.8647392447474</v>
      </c>
      <c r="AA25" s="25">
        <f>$G$5*(AA21+AA20*$H$5)</f>
        <v>9444.7469177562361</v>
      </c>
      <c r="AB25" s="25">
        <f t="shared" si="13"/>
        <v>9722.5167434160812</v>
      </c>
      <c r="AC25" s="25">
        <f t="shared" si="13"/>
        <v>10012.5371849451</v>
      </c>
      <c r="AD25" s="25">
        <f t="shared" si="13"/>
        <v>10295.280123775772</v>
      </c>
      <c r="AE25" s="25">
        <f>$G$5*(AE21+AE20*$H$5)</f>
        <v>10578.413024431571</v>
      </c>
      <c r="AF25" s="25">
        <f t="shared" si="14"/>
        <v>10860.766001437114</v>
      </c>
      <c r="AG25" s="25">
        <f t="shared" si="14"/>
        <v>11143.508940267786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1:48" x14ac:dyDescent="0.2">
      <c r="A26" s="27">
        <f t="shared" si="15"/>
        <v>4</v>
      </c>
      <c r="B26" s="25">
        <f t="shared" ref="B26" si="18">$B6*(B$21+B$20*$C6)</f>
        <v>59.683392756614737</v>
      </c>
      <c r="C26" s="25">
        <f>$G$6*(C21+C20*$H$6)</f>
        <v>222.08717178254733</v>
      </c>
      <c r="D26" s="25">
        <f t="shared" si="7"/>
        <v>497.19007611508511</v>
      </c>
      <c r="E26" s="25">
        <f t="shared" si="7"/>
        <v>1078.3987429659667</v>
      </c>
      <c r="F26" s="25">
        <f t="shared" si="7"/>
        <v>1661.7241385114889</v>
      </c>
      <c r="G26" s="25">
        <f>$G$6*(G21+G20*$H$6)</f>
        <v>2269.6398404320225</v>
      </c>
      <c r="H26" s="25">
        <f t="shared" si="8"/>
        <v>2847.8369770621439</v>
      </c>
      <c r="I26" s="25">
        <f t="shared" si="8"/>
        <v>3367.5322410650729</v>
      </c>
      <c r="J26" s="25">
        <f t="shared" si="8"/>
        <v>3864.2640720563477</v>
      </c>
      <c r="K26" s="25">
        <f>$G$6*(K21+K20*$H$6)</f>
        <v>4294.1434812782672</v>
      </c>
      <c r="L26" s="25">
        <f t="shared" si="9"/>
        <v>4657.5482998213829</v>
      </c>
      <c r="M26" s="25">
        <f t="shared" si="9"/>
        <v>5000.8945447141468</v>
      </c>
      <c r="N26" s="25">
        <f t="shared" si="9"/>
        <v>5328.1246623176339</v>
      </c>
      <c r="O26" s="25">
        <f>$G$6*(O21+O20*$H$6)</f>
        <v>5647.0536659056324</v>
      </c>
      <c r="P26" s="25">
        <f t="shared" si="10"/>
        <v>5964.2222747818969</v>
      </c>
      <c r="Q26" s="25">
        <f t="shared" si="10"/>
        <v>6288.693946862868</v>
      </c>
      <c r="R26" s="25">
        <f t="shared" si="10"/>
        <v>6636.7065558952418</v>
      </c>
      <c r="S26" s="25">
        <f>$G$6*(S21+S20*$H$6)</f>
        <v>6956.1716434534528</v>
      </c>
      <c r="T26" s="25">
        <f t="shared" si="11"/>
        <v>7231.894083803335</v>
      </c>
      <c r="U26" s="25">
        <f t="shared" si="11"/>
        <v>7504.17896437744</v>
      </c>
      <c r="V26" s="25">
        <f t="shared" si="11"/>
        <v>7776.8524851754964</v>
      </c>
      <c r="W26" s="25">
        <f>$G$6*(W21+W20*$H$6)</f>
        <v>8053.1417987436525</v>
      </c>
      <c r="X26" s="25">
        <f t="shared" si="12"/>
        <v>8337.4151748525164</v>
      </c>
      <c r="Y26" s="25">
        <f t="shared" si="12"/>
        <v>8632.1575400231814</v>
      </c>
      <c r="Z26" s="25">
        <f t="shared" si="12"/>
        <v>8898.5100448426383</v>
      </c>
      <c r="AA26" s="25">
        <f>$G$6*(AA21+AA20*$H$6)</f>
        <v>9161.7118087984854</v>
      </c>
      <c r="AB26" s="25">
        <f t="shared" si="13"/>
        <v>9432.1449662503273</v>
      </c>
      <c r="AC26" s="25">
        <f t="shared" si="13"/>
        <v>9712.0416102604031</v>
      </c>
      <c r="AD26" s="25">
        <f t="shared" si="13"/>
        <v>9985.6638091287932</v>
      </c>
      <c r="AE26" s="25">
        <f>$G$6*(AE21+AE20*$H$6)</f>
        <v>10259.540664876125</v>
      </c>
      <c r="AF26" s="25">
        <f t="shared" si="14"/>
        <v>10532.908206865577</v>
      </c>
      <c r="AG26" s="25">
        <f t="shared" si="14"/>
        <v>10806.530405733969</v>
      </c>
      <c r="AI26" s="29"/>
      <c r="AJ26" s="29"/>
      <c r="AK26" s="29"/>
      <c r="AL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48" x14ac:dyDescent="0.2">
      <c r="A27" s="27">
        <f t="shared" si="15"/>
        <v>5</v>
      </c>
      <c r="B27" s="25">
        <f t="shared" ref="B27" si="19">$B7*(B$21+B$20*$C7)</f>
        <v>77.604989303809333</v>
      </c>
      <c r="C27" s="25">
        <f>$G$7*(C21+C20*$H$7)</f>
        <v>240.22526435364921</v>
      </c>
      <c r="D27" s="25">
        <f t="shared" si="7"/>
        <v>565.19289248648215</v>
      </c>
      <c r="E27" s="25">
        <f t="shared" si="7"/>
        <v>1164.4932558320891</v>
      </c>
      <c r="F27" s="25">
        <f t="shared" si="7"/>
        <v>1770.4451452340691</v>
      </c>
      <c r="G27" s="25">
        <f>$G$7*(G21+G20*$H$7)</f>
        <v>2398.2504257659784</v>
      </c>
      <c r="H27" s="25">
        <f t="shared" si="8"/>
        <v>2988.5505365035301</v>
      </c>
      <c r="I27" s="25">
        <f t="shared" si="8"/>
        <v>3525.0340230430334</v>
      </c>
      <c r="J27" s="25">
        <f t="shared" si="8"/>
        <v>4033.2858164319887</v>
      </c>
      <c r="K27" s="25">
        <f>$G$7*(K21+K20*$H$7)</f>
        <v>4469.6642388512091</v>
      </c>
      <c r="L27" s="25">
        <f t="shared" si="9"/>
        <v>4843.4236527429584</v>
      </c>
      <c r="M27" s="25">
        <f t="shared" si="9"/>
        <v>5196.7219269892312</v>
      </c>
      <c r="N27" s="25">
        <f t="shared" si="9"/>
        <v>5533.6054973810124</v>
      </c>
      <c r="O27" s="25">
        <f>$G$7*(O21+O20*$H$7)</f>
        <v>5863.2769911328041</v>
      </c>
      <c r="P27" s="25">
        <f t="shared" si="10"/>
        <v>6190.3196268207648</v>
      </c>
      <c r="Q27" s="25">
        <f t="shared" si="10"/>
        <v>6529.2160219543239</v>
      </c>
      <c r="R27" s="25">
        <f t="shared" si="10"/>
        <v>6887.7447972971149</v>
      </c>
      <c r="S27" s="25">
        <f>$G$7*(S21+S20*$H$7)</f>
        <v>7212.2500869498381</v>
      </c>
      <c r="T27" s="25">
        <f t="shared" si="11"/>
        <v>7496.9368274089093</v>
      </c>
      <c r="U27" s="25">
        <f t="shared" si="11"/>
        <v>7778.0448340962912</v>
      </c>
      <c r="V27" s="25">
        <f t="shared" si="11"/>
        <v>8060.4278339385282</v>
      </c>
      <c r="W27" s="25">
        <f>$G$7*(W21+W20*$H$7)</f>
        <v>8345.4267115388866</v>
      </c>
      <c r="X27" s="25">
        <f t="shared" si="12"/>
        <v>8642.3276197052201</v>
      </c>
      <c r="Y27" s="25">
        <f t="shared" si="12"/>
        <v>8943.4538083296484</v>
      </c>
      <c r="Z27" s="25">
        <f t="shared" si="12"/>
        <v>9218.1314303331274</v>
      </c>
      <c r="AA27" s="25">
        <f>$G$7*(AA21+AA20*$H$7)</f>
        <v>9490.2026632495981</v>
      </c>
      <c r="AB27" s="25">
        <f t="shared" si="13"/>
        <v>9771.383955336014</v>
      </c>
      <c r="AC27" s="25">
        <f t="shared" si="13"/>
        <v>10059.790114448308</v>
      </c>
      <c r="AD27" s="25">
        <f t="shared" si="13"/>
        <v>10342.533053278979</v>
      </c>
      <c r="AE27" s="25">
        <f>$G$7*(AE21+AE20*$H$7)</f>
        <v>10625.408093954884</v>
      </c>
      <c r="AF27" s="25">
        <f t="shared" si="14"/>
        <v>10908.018930940323</v>
      </c>
      <c r="AG27" s="25">
        <f t="shared" si="14"/>
        <v>11190.761869770993</v>
      </c>
      <c r="AH27" s="29"/>
      <c r="AI27" s="29"/>
      <c r="AJ27" s="29"/>
      <c r="AK27" s="29"/>
      <c r="AL27" s="29"/>
      <c r="AO27" s="29"/>
      <c r="AP27" s="29"/>
    </row>
    <row r="28" spans="1:48" x14ac:dyDescent="0.2">
      <c r="A28" s="27">
        <f t="shared" si="15"/>
        <v>6</v>
      </c>
      <c r="B28" s="25">
        <f t="shared" ref="B28" si="20">$B8*(B$21+B$20*$C8)</f>
        <v>90.022450741227232</v>
      </c>
      <c r="C28" s="25">
        <f>$G$8*(C21+C20*$H$8)</f>
        <v>242.52982727305829</v>
      </c>
      <c r="D28" s="25">
        <f t="shared" si="7"/>
        <v>595.12614200128326</v>
      </c>
      <c r="E28" s="25">
        <f t="shared" si="7"/>
        <v>1173.8936807641769</v>
      </c>
      <c r="F28" s="25">
        <f t="shared" si="7"/>
        <v>1763.279049909117</v>
      </c>
      <c r="G28" s="25">
        <f>$G$8*(G21+G20*$H$8)</f>
        <v>2370.4820265868461</v>
      </c>
      <c r="H28" s="25">
        <f t="shared" si="8"/>
        <v>2935.0250708987164</v>
      </c>
      <c r="I28" s="25">
        <f t="shared" si="8"/>
        <v>3453.7016420168929</v>
      </c>
      <c r="J28" s="25">
        <f t="shared" si="8"/>
        <v>3940.8402258669471</v>
      </c>
      <c r="K28" s="25">
        <f>$G$8*(K21+K20*$H$8)</f>
        <v>4355.8086571372769</v>
      </c>
      <c r="L28" s="25">
        <f t="shared" si="9"/>
        <v>4715.8640641891025</v>
      </c>
      <c r="M28" s="25">
        <f t="shared" si="9"/>
        <v>5056.3675336172073</v>
      </c>
      <c r="N28" s="25">
        <f t="shared" si="9"/>
        <v>5381.2092864223241</v>
      </c>
      <c r="O28" s="25">
        <f>$G$8*(O21+O20*$H$8)</f>
        <v>5700.3506602297539</v>
      </c>
      <c r="P28" s="25">
        <f t="shared" si="10"/>
        <v>6016.1895957698589</v>
      </c>
      <c r="Q28" s="25">
        <f t="shared" si="10"/>
        <v>6347.5337664869357</v>
      </c>
      <c r="R28" s="25">
        <f t="shared" si="10"/>
        <v>6693.4816670875589</v>
      </c>
      <c r="S28" s="25">
        <f>$G$8*(S21+S20*$H$8)</f>
        <v>7002.2664211305864</v>
      </c>
      <c r="T28" s="25">
        <f t="shared" si="11"/>
        <v>7277.5576443508853</v>
      </c>
      <c r="U28" s="25">
        <f t="shared" si="11"/>
        <v>7549.3606758846954</v>
      </c>
      <c r="V28" s="25">
        <f t="shared" si="11"/>
        <v>7823.2155305871947</v>
      </c>
      <c r="W28" s="25">
        <f>$G$8*(W21+W20*$H$8)</f>
        <v>8098.5525590890365</v>
      </c>
      <c r="X28" s="25">
        <f t="shared" si="12"/>
        <v>8388.8277122244672</v>
      </c>
      <c r="Y28" s="25">
        <f t="shared" si="12"/>
        <v>8677.0176451838688</v>
      </c>
      <c r="Z28" s="25">
        <f t="shared" si="12"/>
        <v>8942.31652008946</v>
      </c>
      <c r="AA28" s="25">
        <f>$G$8*(AA21+AA20*$H$8)</f>
        <v>9205.7012399210944</v>
      </c>
      <c r="AB28" s="25">
        <f t="shared" si="13"/>
        <v>9479.4358164954228</v>
      </c>
      <c r="AC28" s="25">
        <f t="shared" si="13"/>
        <v>9757.7702517151192</v>
      </c>
      <c r="AD28" s="25">
        <f t="shared" si="13"/>
        <v>10031.392450583511</v>
      </c>
      <c r="AE28" s="25">
        <f>$G$8*(AE21+AE20*$H$8)</f>
        <v>10305.019764414816</v>
      </c>
      <c r="AF28" s="25">
        <f t="shared" si="14"/>
        <v>10578.636848320293</v>
      </c>
      <c r="AG28" s="25">
        <f t="shared" si="14"/>
        <v>10852.259047188687</v>
      </c>
      <c r="AH28" s="29"/>
      <c r="AI28" s="29"/>
      <c r="AJ28" s="29"/>
      <c r="AK28" s="29"/>
      <c r="AL28" s="29"/>
      <c r="AP28" s="29"/>
      <c r="AQ28" s="29"/>
    </row>
    <row r="29" spans="1:48" x14ac:dyDescent="0.2">
      <c r="A29" s="27">
        <f t="shared" si="15"/>
        <v>7</v>
      </c>
      <c r="B29" s="25">
        <f t="shared" ref="B29" si="21">$B9*(B$21+B$20*$C9)</f>
        <v>108.95534922124224</v>
      </c>
      <c r="C29" s="25">
        <f>$G$9*(C21+C20*$H$9)</f>
        <v>261.34934169384388</v>
      </c>
      <c r="D29" s="25">
        <f t="shared" si="7"/>
        <v>666.39349390222037</v>
      </c>
      <c r="E29" s="25">
        <f t="shared" si="7"/>
        <v>1263.1713582235727</v>
      </c>
      <c r="F29" s="25">
        <f t="shared" si="7"/>
        <v>1875.3852203449512</v>
      </c>
      <c r="G29" s="25">
        <f>$G$9*(G21+G20*$H$9)</f>
        <v>2502.4540181259626</v>
      </c>
      <c r="H29" s="25">
        <f t="shared" si="8"/>
        <v>3078.6449001346555</v>
      </c>
      <c r="I29" s="25">
        <f t="shared" si="8"/>
        <v>3614.075737359914</v>
      </c>
      <c r="J29" s="25">
        <f t="shared" si="8"/>
        <v>4112.4145087029419</v>
      </c>
      <c r="K29" s="25">
        <f>$G$9*(K21+K20*$H$9)</f>
        <v>4533.3849205721854</v>
      </c>
      <c r="L29" s="25">
        <f t="shared" si="9"/>
        <v>4903.6832759229355</v>
      </c>
      <c r="M29" s="25">
        <f t="shared" si="9"/>
        <v>5254.0440155223941</v>
      </c>
      <c r="N29" s="25">
        <f t="shared" si="9"/>
        <v>5588.4596089558581</v>
      </c>
      <c r="O29" s="25">
        <f>$G$9*(O21+O20*$H$9)</f>
        <v>5918.3505519343971</v>
      </c>
      <c r="P29" s="25">
        <f t="shared" si="10"/>
        <v>6244.0191918416594</v>
      </c>
      <c r="Q29" s="25">
        <f t="shared" si="10"/>
        <v>6590.0171688991941</v>
      </c>
      <c r="R29" s="25">
        <f t="shared" si="10"/>
        <v>6946.4124121958421</v>
      </c>
      <c r="S29" s="25">
        <f>$G$9*(S21+S20*$H$9)</f>
        <v>7259.8813572162107</v>
      </c>
      <c r="T29" s="25">
        <f t="shared" si="11"/>
        <v>7544.1225066413763</v>
      </c>
      <c r="U29" s="25">
        <f t="shared" si="11"/>
        <v>7824.7326026537885</v>
      </c>
      <c r="V29" s="25">
        <f t="shared" si="11"/>
        <v>8108.3363141972832</v>
      </c>
      <c r="W29" s="25">
        <f>$G$9*(W21+W20*$H$9)</f>
        <v>8392.3511638957825</v>
      </c>
      <c r="X29" s="25">
        <f t="shared" si="12"/>
        <v>8695.4539083229029</v>
      </c>
      <c r="Y29" s="25">
        <f t="shared" si="12"/>
        <v>8989.8092503290263</v>
      </c>
      <c r="Z29" s="25">
        <f t="shared" si="12"/>
        <v>9263.3981214215091</v>
      </c>
      <c r="AA29" s="25">
        <f>$G$9*(AA21+AA20*$H$9)</f>
        <v>9535.6584087429583</v>
      </c>
      <c r="AB29" s="25">
        <f t="shared" si="13"/>
        <v>9820.2511672559467</v>
      </c>
      <c r="AC29" s="25">
        <f t="shared" si="13"/>
        <v>10107.043043951517</v>
      </c>
      <c r="AD29" s="25">
        <f t="shared" si="13"/>
        <v>10389.785982782189</v>
      </c>
      <c r="AE29" s="25">
        <f>$G$9*(AE21+AE20*$H$9)</f>
        <v>10672.403163478195</v>
      </c>
      <c r="AF29" s="25">
        <f t="shared" si="14"/>
        <v>10955.27186044353</v>
      </c>
      <c r="AG29" s="25">
        <f t="shared" si="14"/>
        <v>11238.014799274202</v>
      </c>
      <c r="AI29" s="29"/>
      <c r="AJ29" s="29"/>
      <c r="AK29" s="29"/>
      <c r="AL29" s="29"/>
      <c r="AQ29" s="29"/>
    </row>
    <row r="30" spans="1:48" x14ac:dyDescent="0.2">
      <c r="A30" s="27">
        <f t="shared" si="15"/>
        <v>8</v>
      </c>
      <c r="B30" s="25">
        <f t="shared" ref="B30" si="22">$B10*(B$21+B$20*$C10)</f>
        <v>124.88749934321633</v>
      </c>
      <c r="C30" s="25">
        <f>$G$10*(C21+C20*$H$10)</f>
        <v>272.08452853886081</v>
      </c>
      <c r="D30" s="25">
        <f t="shared" si="7"/>
        <v>717.82330773644799</v>
      </c>
      <c r="E30" s="25">
        <f t="shared" si="7"/>
        <v>1313.3192463241628</v>
      </c>
      <c r="F30" s="25">
        <f t="shared" si="7"/>
        <v>1928.7154224504816</v>
      </c>
      <c r="G30" s="25">
        <f>$G$10*(G21+G20*$H$10)</f>
        <v>2555.4099421121846</v>
      </c>
      <c r="H30" s="25">
        <f t="shared" si="8"/>
        <v>3124.4305603406369</v>
      </c>
      <c r="I30" s="25">
        <f t="shared" si="8"/>
        <v>3659.3264446357057</v>
      </c>
      <c r="J30" s="25">
        <f t="shared" si="8"/>
        <v>4152.627450676704</v>
      </c>
      <c r="K30" s="25">
        <f>$G$10*(K21+K20*$H$10)</f>
        <v>4565.7675621025182</v>
      </c>
      <c r="L30" s="25">
        <f t="shared" si="9"/>
        <v>4934.3070188504653</v>
      </c>
      <c r="M30" s="25">
        <f t="shared" si="9"/>
        <v>5283.1749129736736</v>
      </c>
      <c r="N30" s="25">
        <f t="shared" si="9"/>
        <v>5616.3362886086497</v>
      </c>
      <c r="O30" s="25">
        <f>$G$10*(O21+O20*$H$10)</f>
        <v>5946.3387549647141</v>
      </c>
      <c r="P30" s="25">
        <f t="shared" si="10"/>
        <v>6271.3091347211312</v>
      </c>
      <c r="Q30" s="25">
        <f t="shared" si="10"/>
        <v>6620.9161124285556</v>
      </c>
      <c r="R30" s="25">
        <f t="shared" si="10"/>
        <v>6976.2271017345392</v>
      </c>
      <c r="S30" s="25">
        <f>$G$10*(S21+S20*$H$10)</f>
        <v>7284.0874125974806</v>
      </c>
      <c r="T30" s="25">
        <f t="shared" si="11"/>
        <v>7568.1021141201718</v>
      </c>
      <c r="U30" s="25">
        <f t="shared" si="11"/>
        <v>7848.4591735600579</v>
      </c>
      <c r="V30" s="25">
        <f t="shared" si="11"/>
        <v>8132.6832467877966</v>
      </c>
      <c r="W30" s="25">
        <f>$G$10*(W21+W20*$H$10)</f>
        <v>8416.1980167328948</v>
      </c>
      <c r="X30" s="25">
        <f t="shared" si="12"/>
        <v>8722.4525140138558</v>
      </c>
      <c r="Y30" s="25">
        <f t="shared" si="12"/>
        <v>9013.3669339680528</v>
      </c>
      <c r="Z30" s="25">
        <f t="shared" si="12"/>
        <v>9286.4025054172434</v>
      </c>
      <c r="AA30" s="25">
        <f>$G$10*(AA21+AA20*$H$10)</f>
        <v>9558.7588695674549</v>
      </c>
      <c r="AB30" s="25">
        <f t="shared" si="13"/>
        <v>9845.0853241332879</v>
      </c>
      <c r="AC30" s="25">
        <f t="shared" si="13"/>
        <v>10131.056827797411</v>
      </c>
      <c r="AD30" s="25">
        <f t="shared" si="13"/>
        <v>10413.799766628081</v>
      </c>
      <c r="AE30" s="25">
        <f>$G$10*(AE21+AE20*$H$10)</f>
        <v>10696.285903727749</v>
      </c>
      <c r="AF30" s="25">
        <f t="shared" si="14"/>
        <v>10979.285644289423</v>
      </c>
      <c r="AG30" s="25">
        <f t="shared" si="14"/>
        <v>11262.028583120093</v>
      </c>
      <c r="AI30" s="29"/>
      <c r="AJ30" s="29"/>
      <c r="AK30" s="29"/>
      <c r="AL30" s="29"/>
      <c r="AR30" s="29"/>
    </row>
    <row r="31" spans="1:48" x14ac:dyDescent="0.2">
      <c r="A31" s="27">
        <f t="shared" si="15"/>
        <v>9</v>
      </c>
      <c r="B31" s="25">
        <f t="shared" ref="B31" si="23">$B11*(B$21+B$20*$C11)</f>
        <v>135.77971852129852</v>
      </c>
      <c r="C31" s="25">
        <f>$G$11*(C21+C20*$H$11)</f>
        <v>273.36137325874699</v>
      </c>
      <c r="D31" s="25">
        <f t="shared" si="7"/>
        <v>742.83299546899207</v>
      </c>
      <c r="E31" s="25">
        <f t="shared" si="7"/>
        <v>1317.9188328532805</v>
      </c>
      <c r="F31" s="25">
        <f t="shared" si="7"/>
        <v>1916.4438343120974</v>
      </c>
      <c r="G31" s="25">
        <f>$G$11*(G21+G20*$H$11)</f>
        <v>2522.5718811154329</v>
      </c>
      <c r="H31" s="25">
        <f t="shared" si="8"/>
        <v>3066.5218681604329</v>
      </c>
      <c r="I31" s="25">
        <f t="shared" si="8"/>
        <v>3583.6620500098015</v>
      </c>
      <c r="J31" s="25">
        <f t="shared" si="8"/>
        <v>4056.3321299747363</v>
      </c>
      <c r="K31" s="25">
        <f>$G$11*(K21+K20*$H$11)</f>
        <v>4448.8118731869308</v>
      </c>
      <c r="L31" s="25">
        <f t="shared" si="9"/>
        <v>4803.8157088092703</v>
      </c>
      <c r="M31" s="25">
        <f t="shared" si="9"/>
        <v>5140.0317136021513</v>
      </c>
      <c r="N31" s="25">
        <f t="shared" si="9"/>
        <v>5461.2713424490685</v>
      </c>
      <c r="O31" s="25">
        <f>$G$11*(O21+O20*$H$11)</f>
        <v>5780.7330123251513</v>
      </c>
      <c r="P31" s="25">
        <f t="shared" si="10"/>
        <v>6094.5665388992466</v>
      </c>
      <c r="Q31" s="25">
        <f t="shared" si="10"/>
        <v>6436.275789526514</v>
      </c>
      <c r="R31" s="25">
        <f t="shared" si="10"/>
        <v>6779.1097036399051</v>
      </c>
      <c r="S31" s="25">
        <f>$G$11*(S21+S20*$H$11)</f>
        <v>7071.786413692821</v>
      </c>
      <c r="T31" s="25">
        <f t="shared" si="11"/>
        <v>7346.427276652108</v>
      </c>
      <c r="U31" s="25">
        <f t="shared" si="11"/>
        <v>7617.5035850431805</v>
      </c>
      <c r="V31" s="25">
        <f t="shared" si="11"/>
        <v>7893.1401236671327</v>
      </c>
      <c r="W31" s="25">
        <f>$G$11*(W21+W20*$H$11)</f>
        <v>8167.0409189542079</v>
      </c>
      <c r="X31" s="25">
        <f t="shared" si="12"/>
        <v>8466.367932523146</v>
      </c>
      <c r="Y31" s="25">
        <f t="shared" si="12"/>
        <v>8744.675508704906</v>
      </c>
      <c r="Z31" s="25">
        <f t="shared" si="12"/>
        <v>9008.3853024289256</v>
      </c>
      <c r="AA31" s="25">
        <f>$G$11*(AA21+AA20*$H$11)</f>
        <v>9272.0459557125669</v>
      </c>
      <c r="AB31" s="25">
        <f t="shared" si="13"/>
        <v>9550.759721783108</v>
      </c>
      <c r="AC31" s="25">
        <f t="shared" si="13"/>
        <v>9826.7380388271522</v>
      </c>
      <c r="AD31" s="25">
        <f t="shared" si="13"/>
        <v>10100.360237695544</v>
      </c>
      <c r="AE31" s="25">
        <f>$G$11*(AE21+AE20*$H$11)</f>
        <v>10373.611193227265</v>
      </c>
      <c r="AF31" s="25">
        <f t="shared" si="14"/>
        <v>10647.604635432326</v>
      </c>
      <c r="AG31" s="25">
        <f t="shared" si="14"/>
        <v>10921.226834300718</v>
      </c>
      <c r="AH31" s="29"/>
      <c r="AI31" s="29"/>
      <c r="AJ31" s="29"/>
      <c r="AK31" s="29"/>
      <c r="AL31" s="29"/>
      <c r="AS31" s="29"/>
    </row>
    <row r="32" spans="1:48" x14ac:dyDescent="0.2">
      <c r="A32" s="27">
        <f t="shared" si="15"/>
        <v>10</v>
      </c>
      <c r="B32" s="25">
        <f t="shared" ref="B32" si="24">$B12*(B$21+B$20*$C12)</f>
        <v>156.23785926064923</v>
      </c>
      <c r="C32" s="25">
        <f>$G$12*(C21+C20*$H$12)</f>
        <v>293.20860587905548</v>
      </c>
      <c r="D32" s="25">
        <f t="shared" si="7"/>
        <v>819.02390915218621</v>
      </c>
      <c r="E32" s="25">
        <f t="shared" si="7"/>
        <v>1411.9973487156467</v>
      </c>
      <c r="F32" s="25">
        <f t="shared" si="7"/>
        <v>2033.6554975613642</v>
      </c>
      <c r="G32" s="25">
        <f>$G$12*(G21+G20*$H$12)</f>
        <v>2659.6135344721688</v>
      </c>
      <c r="H32" s="25">
        <f t="shared" si="8"/>
        <v>3214.5249239717618</v>
      </c>
      <c r="I32" s="25">
        <f t="shared" si="8"/>
        <v>3748.3681589525863</v>
      </c>
      <c r="J32" s="25">
        <f t="shared" si="8"/>
        <v>4231.7561429476564</v>
      </c>
      <c r="K32" s="25">
        <f>$G$12*(K21+K20*$H$12)</f>
        <v>4629.4882438234954</v>
      </c>
      <c r="L32" s="25">
        <f t="shared" si="9"/>
        <v>4994.5666420304415</v>
      </c>
      <c r="M32" s="25">
        <f t="shared" si="9"/>
        <v>5340.4970015068357</v>
      </c>
      <c r="N32" s="25">
        <f t="shared" si="9"/>
        <v>5671.1904001834964</v>
      </c>
      <c r="O32" s="25">
        <f>$G$12*(O21+O20*$H$12)</f>
        <v>6001.4123157663071</v>
      </c>
      <c r="P32" s="25">
        <f t="shared" si="10"/>
        <v>6325.0086997420267</v>
      </c>
      <c r="Q32" s="25">
        <f t="shared" si="10"/>
        <v>6681.7172593734258</v>
      </c>
      <c r="R32" s="25">
        <f t="shared" si="10"/>
        <v>7034.8947166332673</v>
      </c>
      <c r="S32" s="25">
        <f>$G$12*(S21+S20*$H$12)</f>
        <v>7331.7186828638532</v>
      </c>
      <c r="T32" s="25">
        <f t="shared" si="11"/>
        <v>7615.2877933526397</v>
      </c>
      <c r="U32" s="25">
        <f t="shared" si="11"/>
        <v>7895.1469421175561</v>
      </c>
      <c r="V32" s="25">
        <f t="shared" si="11"/>
        <v>8180.5917270465516</v>
      </c>
      <c r="W32" s="25">
        <f>$G$12*(W21+W20*$H$12)</f>
        <v>8463.1224690897925</v>
      </c>
      <c r="X32" s="25">
        <f t="shared" si="12"/>
        <v>8775.5788026315386</v>
      </c>
      <c r="Y32" s="25">
        <f t="shared" si="12"/>
        <v>9059.7223759674307</v>
      </c>
      <c r="Z32" s="25">
        <f t="shared" si="12"/>
        <v>9331.6691965056252</v>
      </c>
      <c r="AA32" s="25">
        <f>$G$12*(AA21+AA20*$H$12)</f>
        <v>9604.214615060815</v>
      </c>
      <c r="AB32" s="25">
        <f t="shared" si="13"/>
        <v>9893.9525360532207</v>
      </c>
      <c r="AC32" s="25">
        <f t="shared" si="13"/>
        <v>10178.309757300618</v>
      </c>
      <c r="AD32" s="25">
        <f t="shared" si="13"/>
        <v>10461.05269613129</v>
      </c>
      <c r="AE32" s="25">
        <f>$G$12*(AE21+AE20*$H$12)</f>
        <v>10743.280973251061</v>
      </c>
      <c r="AF32" s="25">
        <f t="shared" si="14"/>
        <v>11026.538573792632</v>
      </c>
      <c r="AG32" s="25">
        <f t="shared" si="14"/>
        <v>11309.281512623302</v>
      </c>
      <c r="AH32" s="29"/>
      <c r="AI32" s="29"/>
      <c r="AJ32" s="29"/>
      <c r="AK32" s="29"/>
      <c r="AL32" s="29"/>
      <c r="AT32" s="29"/>
    </row>
    <row r="33" spans="1:48" x14ac:dyDescent="0.2">
      <c r="A33" s="27">
        <f t="shared" si="15"/>
        <v>11</v>
      </c>
      <c r="B33" s="25">
        <f>$B13*(B$21+B$20*$C13)</f>
        <v>166.118776505911</v>
      </c>
      <c r="C33" s="25">
        <f>$G$13*(C21+C20*$H$13)</f>
        <v>293.8040287492579</v>
      </c>
      <c r="D33" s="25">
        <f t="shared" si="7"/>
        <v>840.76906135519027</v>
      </c>
      <c r="E33" s="25">
        <f t="shared" si="7"/>
        <v>1413.4137706514907</v>
      </c>
      <c r="F33" s="25">
        <f t="shared" si="7"/>
        <v>2017.9987457097254</v>
      </c>
      <c r="G33" s="25">
        <f>$G$13*(G21+G20*$H$13)</f>
        <v>2623.4140672702561</v>
      </c>
      <c r="H33" s="25">
        <f t="shared" si="8"/>
        <v>3153.7099619970054</v>
      </c>
      <c r="I33" s="25">
        <f t="shared" si="8"/>
        <v>3669.8314509616207</v>
      </c>
      <c r="J33" s="25">
        <f t="shared" si="8"/>
        <v>4132.9082837853357</v>
      </c>
      <c r="K33" s="25">
        <f>$G$13*(K21+K20*$H$13)</f>
        <v>4510.4770490459414</v>
      </c>
      <c r="L33" s="25">
        <f t="shared" si="9"/>
        <v>4862.1314731769889</v>
      </c>
      <c r="M33" s="25">
        <f t="shared" si="9"/>
        <v>5195.5047025052127</v>
      </c>
      <c r="N33" s="25">
        <f t="shared" si="9"/>
        <v>5514.3559665537587</v>
      </c>
      <c r="O33" s="25">
        <f>$G$13*(O21+O20*$H$13)</f>
        <v>5834.0300066492737</v>
      </c>
      <c r="P33" s="25">
        <f t="shared" si="10"/>
        <v>6146.5338598872104</v>
      </c>
      <c r="Q33" s="25">
        <f t="shared" si="10"/>
        <v>6495.1156091505827</v>
      </c>
      <c r="R33" s="25">
        <f t="shared" si="10"/>
        <v>6835.8848148322222</v>
      </c>
      <c r="S33" s="25">
        <f>$G$13*(S21+S20*$H$13)</f>
        <v>7117.8811913699546</v>
      </c>
      <c r="T33" s="25">
        <f t="shared" si="11"/>
        <v>7392.0908371996566</v>
      </c>
      <c r="U33" s="25">
        <f t="shared" si="11"/>
        <v>7662.6852965504359</v>
      </c>
      <c r="V33" s="25">
        <f t="shared" si="11"/>
        <v>7939.503169078831</v>
      </c>
      <c r="W33" s="25">
        <f>$G$13*(W21+W20*$H$13)</f>
        <v>8212.451679299591</v>
      </c>
      <c r="X33" s="25">
        <f t="shared" si="12"/>
        <v>8517.7804698950968</v>
      </c>
      <c r="Y33" s="25">
        <f t="shared" si="12"/>
        <v>8789.5356138655934</v>
      </c>
      <c r="Z33" s="25">
        <f t="shared" si="12"/>
        <v>9052.1917776757473</v>
      </c>
      <c r="AA33" s="25">
        <f>$G$13*(AA21+AA20*$H$13)</f>
        <v>9316.0353868351758</v>
      </c>
      <c r="AB33" s="25">
        <f t="shared" si="13"/>
        <v>9598.0505720282035</v>
      </c>
      <c r="AC33" s="25">
        <f t="shared" si="13"/>
        <v>9872.466680281872</v>
      </c>
      <c r="AD33" s="25">
        <f t="shared" si="13"/>
        <v>10146.088879150262</v>
      </c>
      <c r="AE33" s="25">
        <f>$G$13*(AE21+AE20*$H$13)</f>
        <v>10419.090292765955</v>
      </c>
      <c r="AF33" s="25">
        <f t="shared" si="14"/>
        <v>10693.333276887044</v>
      </c>
      <c r="AG33" s="25">
        <f t="shared" si="14"/>
        <v>10966.955475755436</v>
      </c>
      <c r="AH33" s="29"/>
      <c r="AI33" s="29"/>
      <c r="AJ33" s="29"/>
      <c r="AK33" s="29"/>
      <c r="AL33" s="29"/>
      <c r="AU33" s="29"/>
    </row>
    <row r="34" spans="1:48" x14ac:dyDescent="0.2">
      <c r="A34" s="27">
        <f t="shared" si="15"/>
        <v>12</v>
      </c>
      <c r="B34" s="25">
        <f>$B14*(B$21+B$20*$C14)</f>
        <v>187.58821917808214</v>
      </c>
      <c r="C34" s="25">
        <f>$G$14*(C21+C20*$H$14)</f>
        <v>314.3326832192501</v>
      </c>
      <c r="D34" s="25">
        <f t="shared" si="7"/>
        <v>920.22451056792431</v>
      </c>
      <c r="E34" s="25">
        <f t="shared" si="7"/>
        <v>1510.6754511071304</v>
      </c>
      <c r="F34" s="25">
        <f t="shared" si="7"/>
        <v>2138.5955726722468</v>
      </c>
      <c r="G34" s="25">
        <f>$G$14*(G21+G20*$H$14)</f>
        <v>2763.817126832153</v>
      </c>
      <c r="H34" s="25">
        <f t="shared" si="8"/>
        <v>3304.6192876028872</v>
      </c>
      <c r="I34" s="25">
        <f t="shared" si="8"/>
        <v>3837.4098732694665</v>
      </c>
      <c r="J34" s="25">
        <f t="shared" si="8"/>
        <v>4310.8848352186096</v>
      </c>
      <c r="K34" s="25">
        <f>$G$14*(K21+K20*$H$14)</f>
        <v>4693.2089255444716</v>
      </c>
      <c r="L34" s="25">
        <f t="shared" si="9"/>
        <v>5054.8262652104186</v>
      </c>
      <c r="M34" s="25">
        <f t="shared" si="9"/>
        <v>5397.8190900399986</v>
      </c>
      <c r="N34" s="25">
        <f t="shared" si="9"/>
        <v>5726.0445117583431</v>
      </c>
      <c r="O34" s="25">
        <f>$G$14*(O21+O20*$H$14)</f>
        <v>6056.4858765679</v>
      </c>
      <c r="P34" s="25">
        <f t="shared" si="10"/>
        <v>6378.7082647629222</v>
      </c>
      <c r="Q34" s="25">
        <f t="shared" si="10"/>
        <v>6742.5184063182969</v>
      </c>
      <c r="R34" s="25">
        <f t="shared" si="10"/>
        <v>7093.5623315319945</v>
      </c>
      <c r="S34" s="25">
        <f>$G$14*(S21+S20*$H$14)</f>
        <v>7379.3499531302241</v>
      </c>
      <c r="T34" s="25">
        <f t="shared" si="11"/>
        <v>7662.4734725851076</v>
      </c>
      <c r="U34" s="25">
        <f t="shared" si="11"/>
        <v>7941.8347106750534</v>
      </c>
      <c r="V34" s="25">
        <f t="shared" si="11"/>
        <v>8228.5002073053056</v>
      </c>
      <c r="W34" s="25">
        <f>$G$14*(W21+W20*$H$14)</f>
        <v>8510.0469214466902</v>
      </c>
      <c r="X34" s="25">
        <f t="shared" si="12"/>
        <v>8828.7050912492214</v>
      </c>
      <c r="Y34" s="25">
        <f t="shared" si="12"/>
        <v>9106.0778179668087</v>
      </c>
      <c r="Z34" s="25">
        <f t="shared" si="12"/>
        <v>9376.935887594007</v>
      </c>
      <c r="AA34" s="25">
        <f>$G$14*(AA21+AA20*$H$14)</f>
        <v>9649.670360554177</v>
      </c>
      <c r="AB34" s="25">
        <f t="shared" si="13"/>
        <v>9942.8197479731534</v>
      </c>
      <c r="AC34" s="25">
        <f t="shared" si="13"/>
        <v>10225.562686803825</v>
      </c>
      <c r="AD34" s="25">
        <f t="shared" si="13"/>
        <v>10508.305625634497</v>
      </c>
      <c r="AE34" s="25">
        <f>$G$14*(AE21+AE20*$H$14)</f>
        <v>10790.276042774374</v>
      </c>
      <c r="AF34" s="25">
        <f t="shared" si="14"/>
        <v>11073.791503295839</v>
      </c>
      <c r="AG34" s="25">
        <f t="shared" si="14"/>
        <v>11356.534442126509</v>
      </c>
      <c r="AH34" s="29"/>
      <c r="AI34" s="29"/>
      <c r="AJ34" s="29"/>
      <c r="AK34" s="29"/>
      <c r="AL34" s="29"/>
      <c r="AV34" s="29"/>
    </row>
    <row r="35" spans="1:48" x14ac:dyDescent="0.2">
      <c r="A35" s="27" t="s">
        <v>11</v>
      </c>
      <c r="B35" s="25">
        <f>SUM(B23:B34)</f>
        <v>1196.4530801276032</v>
      </c>
      <c r="C35" s="25">
        <f>SUM(C23:C34)</f>
        <v>3025.3304502004589</v>
      </c>
      <c r="D35" s="25">
        <f t="shared" ref="D35:AG35" si="25">SUM(D23:D34)</f>
        <v>7567.3154982306232</v>
      </c>
      <c r="E35" s="25">
        <f t="shared" si="25"/>
        <v>14600.846124369875</v>
      </c>
      <c r="F35" s="25">
        <f t="shared" si="25"/>
        <v>21791.911295347662</v>
      </c>
      <c r="G35" s="25">
        <f t="shared" si="25"/>
        <v>29247.755591912097</v>
      </c>
      <c r="H35" s="25">
        <f t="shared" si="25"/>
        <v>36000.241606691001</v>
      </c>
      <c r="I35" s="25">
        <f t="shared" si="25"/>
        <v>42307.409242357971</v>
      </c>
      <c r="J35" s="25">
        <f t="shared" si="25"/>
        <v>48202.26879542823</v>
      </c>
      <c r="K35" s="25">
        <f t="shared" si="25"/>
        <v>53341.361680660084</v>
      </c>
      <c r="L35" s="25">
        <f t="shared" si="25"/>
        <v>57570.827595140196</v>
      </c>
      <c r="M35" s="25">
        <f t="shared" si="25"/>
        <v>61704.139228012296</v>
      </c>
      <c r="N35" s="25">
        <f t="shared" si="25"/>
        <v>65648.415422461185</v>
      </c>
      <c r="O35" s="25">
        <f t="shared" si="25"/>
        <v>69717.566096457929</v>
      </c>
      <c r="P35" s="25">
        <f t="shared" si="25"/>
        <v>73370.283010822663</v>
      </c>
      <c r="Q35" s="25">
        <f t="shared" si="25"/>
        <v>77424.556683058647</v>
      </c>
      <c r="R35" s="25">
        <f t="shared" si="25"/>
        <v>81626.703727492481</v>
      </c>
      <c r="S35" s="25">
        <f t="shared" si="25"/>
        <v>85577.521336251608</v>
      </c>
      <c r="T35" s="25">
        <f t="shared" si="25"/>
        <v>88695.904733056901</v>
      </c>
      <c r="U35" s="25">
        <f t="shared" si="25"/>
        <v>92001.234663334166</v>
      </c>
      <c r="V35" s="25">
        <f t="shared" si="25"/>
        <v>95337.07511184235</v>
      </c>
      <c r="W35" s="25">
        <f t="shared" si="25"/>
        <v>98949.98822856661</v>
      </c>
      <c r="X35" s="25">
        <f t="shared" si="25"/>
        <v>102235.52990615234</v>
      </c>
      <c r="Y35" s="25">
        <f t="shared" si="25"/>
        <v>105719.98857476204</v>
      </c>
      <c r="Z35" s="25">
        <f t="shared" si="25"/>
        <v>108944.277725805</v>
      </c>
      <c r="AA35" s="25">
        <f t="shared" si="25"/>
        <v>112452.58087303711</v>
      </c>
      <c r="AB35" s="25">
        <f t="shared" si="25"/>
        <v>115490.84946082864</v>
      </c>
      <c r="AC35" s="25">
        <f t="shared" si="25"/>
        <v>118872.04183236901</v>
      </c>
      <c r="AD35" s="25">
        <f t="shared" si="25"/>
        <v>122201.11191860112</v>
      </c>
      <c r="AE35" s="25">
        <f t="shared" si="25"/>
        <v>125869.11032927892</v>
      </c>
      <c r="AF35" s="25">
        <f t="shared" si="25"/>
        <v>128859.25209106531</v>
      </c>
      <c r="AG35" s="25">
        <f t="shared" si="25"/>
        <v>132188.32217729741</v>
      </c>
      <c r="AL35" s="29"/>
    </row>
    <row r="36" spans="1:48" x14ac:dyDescent="0.2">
      <c r="B36" s="30"/>
      <c r="C36" s="30"/>
      <c r="D36" s="30"/>
      <c r="E36" s="31"/>
      <c r="F36" s="32"/>
    </row>
    <row r="37" spans="1:48" x14ac:dyDescent="0.2">
      <c r="A37" s="28" t="s">
        <v>51</v>
      </c>
      <c r="B37" s="25">
        <v>2386.3000000000002</v>
      </c>
      <c r="C37" s="25">
        <f>'Extended Potential Incremental'!D30</f>
        <v>20513.965999753364</v>
      </c>
      <c r="D37" s="25">
        <f>'Extended Potential Incremental'!E30</f>
        <v>24532.560614269314</v>
      </c>
      <c r="E37" s="25">
        <f>'Extended Potential Incremental'!F30</f>
        <v>23754.281860075254</v>
      </c>
      <c r="F37" s="25">
        <f>'Extended Potential Incremental'!G30</f>
        <v>25459.995114325146</v>
      </c>
      <c r="G37" s="25">
        <f>'Extended Potential Incremental'!H30</f>
        <v>24935.267134485734</v>
      </c>
      <c r="H37" s="25">
        <f>'Extended Potential Incremental'!I30</f>
        <v>25552.758028147877</v>
      </c>
      <c r="I37" s="25">
        <f>'Extended Potential Incremental'!J30</f>
        <v>20558.417275592194</v>
      </c>
      <c r="J37" s="25">
        <f>'Extended Potential Incremental'!K30</f>
        <v>18001.04678767571</v>
      </c>
      <c r="K37" s="25">
        <f>'Extended Potential Incremental'!L30</f>
        <v>14521.820345168282</v>
      </c>
      <c r="L37" s="25">
        <f>'Extended Potential Incremental'!M30</f>
        <v>12978.079971661231</v>
      </c>
      <c r="M37" s="25">
        <f>'Extended Potential Incremental'!N30</f>
        <v>11272.196470622277</v>
      </c>
      <c r="N37" s="25">
        <f>'Extended Potential Incremental'!O30</f>
        <v>9869.5028893730741</v>
      </c>
      <c r="O37" s="25">
        <f>'Extended Potential Incremental'!P30</f>
        <v>8811.0101322257615</v>
      </c>
      <c r="P37" s="25">
        <f>'Extended Potential Incremental'!Q30</f>
        <v>9438.917004698138</v>
      </c>
      <c r="Q37" s="25">
        <f>'Extended Potential Incremental'!R30</f>
        <v>7011.6808773351167</v>
      </c>
      <c r="R37" s="25">
        <f>'Extended Potential Incremental'!S30</f>
        <v>6280.0959045454229</v>
      </c>
      <c r="S37" s="25">
        <f>'Extended Potential Incremental'!T30</f>
        <v>5562.5820770383889</v>
      </c>
      <c r="T37" s="25">
        <f>'Extended Potential Incremental'!U30</f>
        <v>4957.2329949835193</v>
      </c>
      <c r="U37" s="25">
        <f>'Extended Potential Incremental'!V30</f>
        <v>4417.0600941371858</v>
      </c>
      <c r="V37" s="25">
        <f>'Extended Potential Incremental'!W30</f>
        <v>4503.322819880892</v>
      </c>
      <c r="W37" s="25">
        <f>'Extended Potential Incremental'!X30</f>
        <v>4026.9524367953991</v>
      </c>
      <c r="X37" s="25">
        <f>'Extended Potential Incremental'!Y30</f>
        <v>3661.9724188597002</v>
      </c>
      <c r="Y37" s="25">
        <f>'Extended Potential Incremental'!Z30</f>
        <v>3272.4753436636138</v>
      </c>
      <c r="Z37" s="25">
        <f>'Extended Potential Incremental'!AA30</f>
        <v>2508.078256603118</v>
      </c>
      <c r="AA37" s="25">
        <f>'Extended Potential Incremental'!AB30</f>
        <v>2339.8688074842685</v>
      </c>
      <c r="AB37" s="25">
        <f>'Extended Potential Incremental'!AC30</f>
        <v>3385.4763548597593</v>
      </c>
      <c r="AC37" s="25">
        <f>'Extended Potential Incremental'!AD30</f>
        <v>2934.5343253488409</v>
      </c>
      <c r="AD37" s="25">
        <f>'Extended Potential Incremental'!AE30</f>
        <v>2934.5343253487949</v>
      </c>
      <c r="AE37" s="25">
        <f>'Extended Potential Incremental'!AF30</f>
        <v>2934.5343253487949</v>
      </c>
      <c r="AF37" s="25">
        <f>'Extended Potential Incremental'!AG30</f>
        <v>2934.5343253488409</v>
      </c>
      <c r="AG37" s="25">
        <f>'Extended Potential Incremental'!AH30</f>
        <v>2934.5343253487949</v>
      </c>
    </row>
    <row r="38" spans="1:48" x14ac:dyDescent="0.2">
      <c r="A38" s="26" t="s">
        <v>49</v>
      </c>
      <c r="B38" s="25"/>
      <c r="C38" s="25">
        <f>SUM($B37:B37)*$I$15</f>
        <v>2392.8378082191784</v>
      </c>
      <c r="D38" s="25">
        <f>SUM($B37:C37)</f>
        <v>22900.265999753363</v>
      </c>
      <c r="E38" s="25">
        <f>SUM($B37:D37)</f>
        <v>47432.826614022677</v>
      </c>
      <c r="F38" s="25">
        <f>SUM($B37:E37)</f>
        <v>71187.108474097928</v>
      </c>
      <c r="G38" s="25">
        <f>SUM($B37:F37)*$I$15</f>
        <v>96911.890173596854</v>
      </c>
      <c r="H38" s="25">
        <f>SUM($B37:G37)</f>
        <v>121582.37072290882</v>
      </c>
      <c r="I38" s="25">
        <f>SUM($B37:H37)</f>
        <v>147135.12875105671</v>
      </c>
      <c r="J38" s="25">
        <f>SUM($B37:I37)</f>
        <v>167693.5460266489</v>
      </c>
      <c r="K38" s="25">
        <f>SUM($B37:J37)*$I$15</f>
        <v>186203.34512340496</v>
      </c>
      <c r="L38" s="25">
        <f>SUM($B37:K37)</f>
        <v>200216.41315949289</v>
      </c>
      <c r="M38" s="25">
        <f>SUM($B37:L37)</f>
        <v>213194.49313115413</v>
      </c>
      <c r="N38" s="25">
        <f>SUM($B37:M37)</f>
        <v>224466.68960177639</v>
      </c>
      <c r="O38" s="25">
        <f>SUM($B37:N37)*$I$15</f>
        <v>234978.20945687869</v>
      </c>
      <c r="P38" s="25">
        <f>SUM($B37:O37)</f>
        <v>243147.20262337523</v>
      </c>
      <c r="Q38" s="25">
        <f>SUM($B37:P37)</f>
        <v>252586.11962807336</v>
      </c>
      <c r="R38" s="25">
        <f>SUM($B37:Q37)</f>
        <v>259597.80050540846</v>
      </c>
      <c r="S38" s="25">
        <f>SUM($B37:R37)*$I$15</f>
        <v>266606.32900285791</v>
      </c>
      <c r="T38" s="25">
        <f>SUM($B37:S37)</f>
        <v>271440.4784869923</v>
      </c>
      <c r="U38" s="25">
        <f>SUM($B37:T37)</f>
        <v>276397.7114819758</v>
      </c>
      <c r="V38" s="25">
        <f>SUM($B37:U37)</f>
        <v>280814.77157611301</v>
      </c>
      <c r="W38" s="25">
        <f>SUM($B37:V37)*$I$15</f>
        <v>286099.78780529805</v>
      </c>
      <c r="X38" s="25">
        <f>SUM($B37:W37)</f>
        <v>289345.04683278932</v>
      </c>
      <c r="Y38" s="25">
        <f>SUM($B37:X37)</f>
        <v>293007.01925164904</v>
      </c>
      <c r="Z38" s="25">
        <f>SUM($B37:Y37)</f>
        <v>296279.49459531263</v>
      </c>
      <c r="AA38" s="25">
        <f>SUM($B37:Z37)*$I$15</f>
        <v>299606.16894192103</v>
      </c>
      <c r="AB38" s="25">
        <f>SUM($B37:AA37)</f>
        <v>301127.44165940001</v>
      </c>
      <c r="AC38" s="25">
        <f>SUM($B37:AB37)</f>
        <v>304512.91801425978</v>
      </c>
      <c r="AD38" s="25">
        <f>SUM($B37:AC37)</f>
        <v>307447.45233960863</v>
      </c>
      <c r="AE38" s="25">
        <f>SUM($B37:AD37)*$I$15</f>
        <v>311232.34827225871</v>
      </c>
      <c r="AF38" s="25">
        <f>SUM($B37:AE37)</f>
        <v>313316.52099030622</v>
      </c>
      <c r="AG38" s="25">
        <f>SUM($B37:AF37)</f>
        <v>316251.05531565507</v>
      </c>
    </row>
    <row r="39" spans="1:48" x14ac:dyDescent="0.2">
      <c r="A39" s="23" t="s">
        <v>47</v>
      </c>
    </row>
    <row r="40" spans="1:48" x14ac:dyDescent="0.2">
      <c r="A40" s="27">
        <v>1</v>
      </c>
      <c r="B40" s="25">
        <f t="shared" ref="B40" si="26">$B3*(B$38+B$37*$C3)</f>
        <v>17.213243009945582</v>
      </c>
      <c r="C40" s="25">
        <f>$G$3*(C38+C37*$H$3)</f>
        <v>349.83919419673464</v>
      </c>
      <c r="D40" s="25">
        <f t="shared" ref="D40:F51" si="27">$B3*(D$38+D$37*$C3)</f>
        <v>2121.916311034131</v>
      </c>
      <c r="E40" s="25">
        <f t="shared" si="27"/>
        <v>4199.8896453758598</v>
      </c>
      <c r="F40" s="25">
        <f t="shared" si="27"/>
        <v>6229.6805230946484</v>
      </c>
      <c r="G40" s="25">
        <f>$G$3*(G38+G37*$H$3)</f>
        <v>8387.2696827754698</v>
      </c>
      <c r="H40" s="25">
        <f t="shared" ref="H40:J51" si="28">$B3*(H$38+H$37*$C3)</f>
        <v>10510.495216323989</v>
      </c>
      <c r="I40" s="25">
        <f t="shared" si="28"/>
        <v>12644.703477726032</v>
      </c>
      <c r="J40" s="25">
        <f t="shared" si="28"/>
        <v>14372.313599208022</v>
      </c>
      <c r="K40" s="25">
        <f>$G$3*(K38+K37*$H$3)</f>
        <v>15875.501083354678</v>
      </c>
      <c r="L40" s="25">
        <f t="shared" ref="L40:N51" si="29">$B3*(L$38+L$37*$C3)</f>
        <v>17098.29723965043</v>
      </c>
      <c r="M40" s="25">
        <f t="shared" si="29"/>
        <v>18188.239974383763</v>
      </c>
      <c r="N40" s="25">
        <f t="shared" si="29"/>
        <v>19135.486471163727</v>
      </c>
      <c r="O40" s="25">
        <f>$G$3*(O38+O37*$H$3)</f>
        <v>19965.736101666327</v>
      </c>
      <c r="P40" s="25">
        <f t="shared" ref="P40:R51" si="30">$B3*(P$38+P$37*$C3)</f>
        <v>20718.944619440837</v>
      </c>
      <c r="Q40" s="25">
        <f t="shared" si="30"/>
        <v>21503.097533606822</v>
      </c>
      <c r="R40" s="25">
        <f t="shared" si="30"/>
        <v>22093.332969660085</v>
      </c>
      <c r="S40" s="25">
        <f>$G$3*(S38+S37*$H$3)</f>
        <v>22621.316329559406</v>
      </c>
      <c r="T40" s="25">
        <f t="shared" ref="T40:V51" si="31">$B3*(T$38+T$37*$C3)</f>
        <v>23089.607168237919</v>
      </c>
      <c r="U40" s="25">
        <f t="shared" si="31"/>
        <v>23506.735974246738</v>
      </c>
      <c r="V40" s="25">
        <f t="shared" si="31"/>
        <v>23882.505788054979</v>
      </c>
      <c r="W40" s="25">
        <f>$G$3*(W38+W37*$H$3)</f>
        <v>24261.385034867213</v>
      </c>
      <c r="X40" s="25">
        <f t="shared" ref="X40:Z51" si="32">$B3*(X$38+X$37*$C3)</f>
        <v>24600.925955395276</v>
      </c>
      <c r="Y40" s="25">
        <f t="shared" si="32"/>
        <v>24909.133208014031</v>
      </c>
      <c r="Z40" s="25">
        <f t="shared" si="32"/>
        <v>25181.555598052604</v>
      </c>
      <c r="AA40" s="25">
        <f>$G$3*(AA38+AA37*$H$3)</f>
        <v>25393.265002978802</v>
      </c>
      <c r="AB40" s="25">
        <f t="shared" ref="AB40:AD51" si="33">$B3*(AB$38+AB$37*$C3)</f>
        <v>25599.628036428083</v>
      </c>
      <c r="AC40" s="25">
        <f t="shared" si="33"/>
        <v>25883.908837065188</v>
      </c>
      <c r="AD40" s="25">
        <f t="shared" si="33"/>
        <v>26133.143259218105</v>
      </c>
      <c r="AE40" s="25">
        <f>$G$3*(AE38+AE37*$H$3)</f>
        <v>26382.262168052996</v>
      </c>
      <c r="AF40" s="25">
        <f t="shared" ref="AF40:AG51" si="34">$B3*(AF$38+AF$37*$C3)</f>
        <v>26631.612103523927</v>
      </c>
      <c r="AG40" s="25">
        <f t="shared" si="34"/>
        <v>26880.846525676843</v>
      </c>
    </row>
    <row r="41" spans="1:48" x14ac:dyDescent="0.2">
      <c r="A41" s="27">
        <f t="shared" ref="A41:A51" si="35">A40+1</f>
        <v>2</v>
      </c>
      <c r="B41" s="25">
        <f t="shared" ref="B41" si="36">$B4*(B$38+B$37*$C4)</f>
        <v>29.590299118033403</v>
      </c>
      <c r="C41" s="25">
        <f>$G$4*(C38+C37*$H$4)</f>
        <v>456.05931302822734</v>
      </c>
      <c r="D41" s="25">
        <f t="shared" si="27"/>
        <v>2060.9383272828095</v>
      </c>
      <c r="E41" s="25">
        <f t="shared" si="27"/>
        <v>3933.2374676536397</v>
      </c>
      <c r="F41" s="25">
        <f t="shared" si="27"/>
        <v>5776.6347197158639</v>
      </c>
      <c r="G41" s="25">
        <f>$G$4*(G38+G37*$H$4)</f>
        <v>8002.7036274340999</v>
      </c>
      <c r="H41" s="25">
        <f t="shared" si="28"/>
        <v>9643.7229127463197</v>
      </c>
      <c r="I41" s="25">
        <f t="shared" si="28"/>
        <v>11542.004287296513</v>
      </c>
      <c r="J41" s="25">
        <f t="shared" si="28"/>
        <v>13087.37676626453</v>
      </c>
      <c r="K41" s="25">
        <f>$G$4*(K38+K37*$H$4)</f>
        <v>14942.445822064061</v>
      </c>
      <c r="L41" s="25">
        <f t="shared" si="29"/>
        <v>15519.996476661301</v>
      </c>
      <c r="M41" s="25">
        <f t="shared" si="29"/>
        <v>16494.422130755214</v>
      </c>
      <c r="N41" s="25">
        <f t="shared" si="29"/>
        <v>17341.745066642143</v>
      </c>
      <c r="O41" s="25">
        <f>$G$4*(O38+O37*$H$4)</f>
        <v>18732.941210586934</v>
      </c>
      <c r="P41" s="25">
        <f t="shared" si="30"/>
        <v>18769.431425803388</v>
      </c>
      <c r="Q41" s="25">
        <f t="shared" si="30"/>
        <v>19463.414820103339</v>
      </c>
      <c r="R41" s="25">
        <f t="shared" si="30"/>
        <v>19992.22548019954</v>
      </c>
      <c r="S41" s="25">
        <f>$G$4*(S38+S37*$H$4)</f>
        <v>21196.799462886174</v>
      </c>
      <c r="T41" s="25">
        <f t="shared" si="31"/>
        <v>20884.301287632006</v>
      </c>
      <c r="U41" s="25">
        <f t="shared" si="31"/>
        <v>21257.88399040201</v>
      </c>
      <c r="V41" s="25">
        <f t="shared" si="31"/>
        <v>21597.796620801786</v>
      </c>
      <c r="W41" s="25">
        <f>$G$4*(W38+W37*$H$4)</f>
        <v>22721.41632331107</v>
      </c>
      <c r="X41" s="25">
        <f t="shared" si="32"/>
        <v>22241.741092640747</v>
      </c>
      <c r="Y41" s="25">
        <f t="shared" si="32"/>
        <v>22517.82973180398</v>
      </c>
      <c r="Z41" s="25">
        <f t="shared" si="32"/>
        <v>22759.390354993458</v>
      </c>
      <c r="AA41" s="25">
        <f>$G$4*(AA38+AA37*$H$4)</f>
        <v>23769.67996114077</v>
      </c>
      <c r="AB41" s="25">
        <f t="shared" si="33"/>
        <v>23142.16746629609</v>
      </c>
      <c r="AC41" s="25">
        <f t="shared" si="33"/>
        <v>23396.283526449326</v>
      </c>
      <c r="AD41" s="25">
        <f t="shared" si="33"/>
        <v>23621.398488393897</v>
      </c>
      <c r="AE41" s="25">
        <f>$G$4*(AE38+AE37*$H$4)</f>
        <v>24698.604275193804</v>
      </c>
      <c r="AF41" s="25">
        <f t="shared" si="34"/>
        <v>24071.628412283026</v>
      </c>
      <c r="AG41" s="25">
        <f t="shared" si="34"/>
        <v>24296.743374227597</v>
      </c>
    </row>
    <row r="42" spans="1:48" x14ac:dyDescent="0.2">
      <c r="A42" s="27">
        <f t="shared" si="35"/>
        <v>3</v>
      </c>
      <c r="B42" s="25">
        <f t="shared" ref="B42" si="37">$B5*(B$38+B$37*$C5)</f>
        <v>49.973931319196851</v>
      </c>
      <c r="C42" s="25">
        <f>$G$5*(C38+C37*$H$5)</f>
        <v>634.67881884618112</v>
      </c>
      <c r="D42" s="25">
        <f t="shared" si="27"/>
        <v>2458.7153604880514</v>
      </c>
      <c r="E42" s="25">
        <f t="shared" si="27"/>
        <v>4526.0039746840048</v>
      </c>
      <c r="F42" s="25">
        <f t="shared" si="27"/>
        <v>6579.2120004007147</v>
      </c>
      <c r="G42" s="25">
        <f>$G$5*(G38+G37*$H$5)</f>
        <v>8733.4997648184035</v>
      </c>
      <c r="H42" s="25">
        <f t="shared" si="28"/>
        <v>10861.300203627292</v>
      </c>
      <c r="I42" s="25">
        <f t="shared" si="28"/>
        <v>12926.942886223373</v>
      </c>
      <c r="J42" s="25">
        <f t="shared" si="28"/>
        <v>14619.443751766918</v>
      </c>
      <c r="K42" s="25">
        <f>$G$5*(K38+K37*$H$5)</f>
        <v>16077.138828898089</v>
      </c>
      <c r="L42" s="25">
        <f t="shared" si="29"/>
        <v>17276.468816067532</v>
      </c>
      <c r="M42" s="25">
        <f t="shared" si="29"/>
        <v>18342.992065543593</v>
      </c>
      <c r="N42" s="25">
        <f t="shared" si="29"/>
        <v>19270.981466732599</v>
      </c>
      <c r="O42" s="25">
        <f>$G$5*(O38+O37*$H$5)</f>
        <v>20088.07835468926</v>
      </c>
      <c r="P42" s="25">
        <f t="shared" si="30"/>
        <v>20848.528250152736</v>
      </c>
      <c r="Q42" s="25">
        <f t="shared" si="30"/>
        <v>21599.358478059035</v>
      </c>
      <c r="R42" s="25">
        <f t="shared" si="30"/>
        <v>22179.550236760206</v>
      </c>
      <c r="S42" s="25">
        <f>$G$5*(S38+S37*$H$5)</f>
        <v>22698.553651241833</v>
      </c>
      <c r="T42" s="25">
        <f t="shared" si="31"/>
        <v>23157.663307459723</v>
      </c>
      <c r="U42" s="25">
        <f t="shared" si="31"/>
        <v>23567.37626632538</v>
      </c>
      <c r="V42" s="25">
        <f t="shared" si="31"/>
        <v>23944.330351294324</v>
      </c>
      <c r="W42" s="25">
        <f>$G$5*(W38+W37*$H$5)</f>
        <v>24317.299898945261</v>
      </c>
      <c r="X42" s="25">
        <f t="shared" si="32"/>
        <v>24651.199909638803</v>
      </c>
      <c r="Y42" s="25">
        <f t="shared" si="32"/>
        <v>24954.05989147105</v>
      </c>
      <c r="Z42" s="25">
        <f t="shared" si="32"/>
        <v>25215.988137976241</v>
      </c>
      <c r="AA42" s="25">
        <f>$G$5*(AA38+AA37*$H$5)</f>
        <v>25425.754447138977</v>
      </c>
      <c r="AB42" s="25">
        <f t="shared" si="33"/>
        <v>25646.106071729555</v>
      </c>
      <c r="AC42" s="25">
        <f t="shared" si="33"/>
        <v>25924.196045029632</v>
      </c>
      <c r="AD42" s="25">
        <f t="shared" si="33"/>
        <v>26173.430467182545</v>
      </c>
      <c r="AE42" s="25">
        <f>$G$5*(AE38+AE37*$H$5)</f>
        <v>26423.008635886828</v>
      </c>
      <c r="AF42" s="25">
        <f t="shared" si="34"/>
        <v>26671.899311488371</v>
      </c>
      <c r="AG42" s="25">
        <f t="shared" si="34"/>
        <v>26921.133733641283</v>
      </c>
    </row>
    <row r="43" spans="1:48" x14ac:dyDescent="0.2">
      <c r="A43" s="27">
        <f t="shared" si="35"/>
        <v>4</v>
      </c>
      <c r="B43" s="25">
        <f t="shared" ref="B43" si="38">$B6*(B$38+B$37*$C6)</f>
        <v>64.482492024770124</v>
      </c>
      <c r="C43" s="25">
        <f>$G$6*(C38+C37*$H$6)</f>
        <v>752.03093339119766</v>
      </c>
      <c r="D43" s="25">
        <f t="shared" si="27"/>
        <v>2545.1314010783926</v>
      </c>
      <c r="E43" s="25">
        <f t="shared" si="27"/>
        <v>4540.4756323499287</v>
      </c>
      <c r="F43" s="25">
        <f t="shared" si="27"/>
        <v>6538.974067952282</v>
      </c>
      <c r="G43" s="25">
        <f>$G$6*(G38+G37*$H$6)</f>
        <v>8619.3046508127791</v>
      </c>
      <c r="H43" s="25">
        <f t="shared" si="28"/>
        <v>10683.557052484022</v>
      </c>
      <c r="I43" s="25">
        <f t="shared" si="28"/>
        <v>12648.826886967181</v>
      </c>
      <c r="J43" s="25">
        <f t="shared" si="28"/>
        <v>14269.454662619162</v>
      </c>
      <c r="K43" s="25">
        <f>$G$6*(K38+K37*$H$6)</f>
        <v>15656.088098390122</v>
      </c>
      <c r="L43" s="25">
        <f t="shared" si="29"/>
        <v>16806.836644732051</v>
      </c>
      <c r="M43" s="25">
        <f t="shared" si="29"/>
        <v>17827.43184147403</v>
      </c>
      <c r="N43" s="25">
        <f t="shared" si="29"/>
        <v>18716.010219862597</v>
      </c>
      <c r="O43" s="25">
        <f>$G$6*(O38+O37*$H$6)</f>
        <v>19499.273691484574</v>
      </c>
      <c r="P43" s="25">
        <f t="shared" si="30"/>
        <v>20239.759579229663</v>
      </c>
      <c r="Q43" s="25">
        <f t="shared" si="30"/>
        <v>20949.972310645971</v>
      </c>
      <c r="R43" s="25">
        <f t="shared" si="30"/>
        <v>21506.505992047933</v>
      </c>
      <c r="S43" s="25">
        <f>$G$6*(S38+S37*$H$6)</f>
        <v>22003.71514072553</v>
      </c>
      <c r="T43" s="25">
        <f t="shared" si="31"/>
        <v>22444.130442593403</v>
      </c>
      <c r="U43" s="25">
        <f t="shared" si="31"/>
        <v>22836.977722398417</v>
      </c>
      <c r="V43" s="25">
        <f t="shared" si="31"/>
        <v>23202.354745055422</v>
      </c>
      <c r="W43" s="25">
        <f>$G$6*(W38+W37*$H$6)</f>
        <v>23559.926449339629</v>
      </c>
      <c r="X43" s="25">
        <f t="shared" si="32"/>
        <v>23880.738326342187</v>
      </c>
      <c r="Y43" s="25">
        <f t="shared" si="32"/>
        <v>24171.197388198503</v>
      </c>
      <c r="Z43" s="25">
        <f t="shared" si="32"/>
        <v>24419.512460442442</v>
      </c>
      <c r="AA43" s="25">
        <f>$G$6*(AA38+AA37*$H$6)</f>
        <v>24621.289518599096</v>
      </c>
      <c r="AB43" s="25">
        <f t="shared" si="33"/>
        <v>24841.682875195536</v>
      </c>
      <c r="AC43" s="25">
        <f t="shared" si="33"/>
        <v>25107.755870350164</v>
      </c>
      <c r="AD43" s="25">
        <f t="shared" si="33"/>
        <v>25348.950472433626</v>
      </c>
      <c r="AE43" s="25">
        <f>$G$6*(AE38+AE37*$H$6)</f>
        <v>25590.369551422977</v>
      </c>
      <c r="AF43" s="25">
        <f t="shared" si="34"/>
        <v>25831.339676600557</v>
      </c>
      <c r="AG43" s="25">
        <f t="shared" si="34"/>
        <v>26072.534278684019</v>
      </c>
    </row>
    <row r="44" spans="1:48" x14ac:dyDescent="0.2">
      <c r="A44" s="27">
        <f t="shared" si="35"/>
        <v>5</v>
      </c>
      <c r="B44" s="25">
        <f t="shared" ref="B44" si="39">$B7*(B$38+B$37*$C7)</f>
        <v>83.845151435541368</v>
      </c>
      <c r="C44" s="25">
        <f>$G$7*(C38+C37*$H$7)</f>
        <v>924.26577057311817</v>
      </c>
      <c r="D44" s="25">
        <f t="shared" si="27"/>
        <v>2806.9313268726137</v>
      </c>
      <c r="E44" s="25">
        <f t="shared" si="27"/>
        <v>4863.1730270195449</v>
      </c>
      <c r="F44" s="25">
        <f t="shared" si="27"/>
        <v>6940.5920023612234</v>
      </c>
      <c r="G44" s="25">
        <f>$G$7*(G38+G37*$H$7)</f>
        <v>9085.5003482287211</v>
      </c>
      <c r="H44" s="25">
        <f t="shared" si="28"/>
        <v>11223.99688541545</v>
      </c>
      <c r="I44" s="25">
        <f t="shared" si="28"/>
        <v>13218.749732296892</v>
      </c>
      <c r="J44" s="25">
        <f t="shared" si="28"/>
        <v>14874.951197632894</v>
      </c>
      <c r="K44" s="25">
        <f>$G$7*(K38+K37*$H$7)</f>
        <v>16282.137203533888</v>
      </c>
      <c r="L44" s="25">
        <f t="shared" si="29"/>
        <v>17460.68010693945</v>
      </c>
      <c r="M44" s="25">
        <f t="shared" si="29"/>
        <v>18502.98999030206</v>
      </c>
      <c r="N44" s="25">
        <f t="shared" si="29"/>
        <v>19411.069512998725</v>
      </c>
      <c r="O44" s="25">
        <f>$G$7*(O38+O37*$H$7)</f>
        <v>20212.45964526257</v>
      </c>
      <c r="P44" s="25">
        <f t="shared" si="30"/>
        <v>20982.504546312499</v>
      </c>
      <c r="Q44" s="25">
        <f t="shared" si="30"/>
        <v>21698.882505374033</v>
      </c>
      <c r="R44" s="25">
        <f t="shared" si="30"/>
        <v>22268.690123084059</v>
      </c>
      <c r="S44" s="25">
        <f>$G$7*(S38+S37*$H$7)</f>
        <v>22777.078261618972</v>
      </c>
      <c r="T44" s="25">
        <f t="shared" si="31"/>
        <v>23228.02643445176</v>
      </c>
      <c r="U44" s="25">
        <f t="shared" si="31"/>
        <v>23630.072161525331</v>
      </c>
      <c r="V44" s="25">
        <f t="shared" si="31"/>
        <v>24008.250662440088</v>
      </c>
      <c r="W44" s="25">
        <f>$G$7*(W38+W37*$H$7)</f>
        <v>24374.146677424615</v>
      </c>
      <c r="X44" s="25">
        <f t="shared" si="32"/>
        <v>24703.178065721098</v>
      </c>
      <c r="Y44" s="25">
        <f t="shared" si="32"/>
        <v>25000.509513350335</v>
      </c>
      <c r="Z44" s="25">
        <f t="shared" si="32"/>
        <v>25251.58788264306</v>
      </c>
      <c r="AA44" s="25">
        <f>$G$7*(AA38+AA37*$H$7)</f>
        <v>25458.785382035159</v>
      </c>
      <c r="AB44" s="25">
        <f t="shared" si="33"/>
        <v>25694.159633651412</v>
      </c>
      <c r="AC44" s="25">
        <f t="shared" si="33"/>
        <v>25965.848921060664</v>
      </c>
      <c r="AD44" s="25">
        <f t="shared" si="33"/>
        <v>26215.083343213581</v>
      </c>
      <c r="AE44" s="25">
        <f>$G$7*(AE38+AE37*$H$7)</f>
        <v>26464.434211517892</v>
      </c>
      <c r="AF44" s="25">
        <f t="shared" si="34"/>
        <v>26713.552187519403</v>
      </c>
      <c r="AG44" s="25">
        <f t="shared" si="34"/>
        <v>26962.786609672319</v>
      </c>
    </row>
    <row r="45" spans="1:48" x14ac:dyDescent="0.2">
      <c r="A45" s="27">
        <f t="shared" si="35"/>
        <v>6</v>
      </c>
      <c r="B45" s="25">
        <f t="shared" ref="B45" si="40">$B8*(B$38+B$37*$C8)</f>
        <v>97.261092137361601</v>
      </c>
      <c r="C45" s="25">
        <f>$G$8*(C38+C37*$H$8)</f>
        <v>1032.276370546298</v>
      </c>
      <c r="D45" s="25">
        <f t="shared" si="27"/>
        <v>2882.1145943537745</v>
      </c>
      <c r="E45" s="25">
        <f t="shared" si="27"/>
        <v>4866.768263642386</v>
      </c>
      <c r="F45" s="25">
        <f t="shared" si="27"/>
        <v>6888.6966504947104</v>
      </c>
      <c r="G45" s="25">
        <f>$G$8*(G38+G37*$H$8)</f>
        <v>8959.9503766937305</v>
      </c>
      <c r="H45" s="25">
        <f t="shared" si="28"/>
        <v>11034.553841311274</v>
      </c>
      <c r="I45" s="25">
        <f t="shared" si="28"/>
        <v>12931.220608973814</v>
      </c>
      <c r="J45" s="25">
        <f t="shared" si="28"/>
        <v>14516.719932812042</v>
      </c>
      <c r="K45" s="25">
        <f>$G$8*(K38+K37*$H$8)</f>
        <v>15854.473622231219</v>
      </c>
      <c r="L45" s="25">
        <f t="shared" si="29"/>
        <v>16985.105635898424</v>
      </c>
      <c r="M45" s="25">
        <f t="shared" si="29"/>
        <v>17982.268542853191</v>
      </c>
      <c r="N45" s="25">
        <f t="shared" si="29"/>
        <v>18851.579296894331</v>
      </c>
      <c r="O45" s="25">
        <f>$G$8*(O38+O37*$H$8)</f>
        <v>19619.642682361973</v>
      </c>
      <c r="P45" s="25">
        <f t="shared" si="30"/>
        <v>20369.414059384271</v>
      </c>
      <c r="Q45" s="25">
        <f t="shared" si="30"/>
        <v>21046.285885466939</v>
      </c>
      <c r="R45" s="25">
        <f t="shared" si="30"/>
        <v>21592.770398167791</v>
      </c>
      <c r="S45" s="25">
        <f>$G$8*(S38+S37*$H$8)</f>
        <v>22079.706699155016</v>
      </c>
      <c r="T45" s="25">
        <f t="shared" si="31"/>
        <v>22512.223791295371</v>
      </c>
      <c r="U45" s="25">
        <f t="shared" si="31"/>
        <v>22897.651169366109</v>
      </c>
      <c r="V45" s="25">
        <f t="shared" si="31"/>
        <v>23264.213110680357</v>
      </c>
      <c r="W45" s="25">
        <f>$G$8*(W38+W37*$H$8)</f>
        <v>23614.939460771264</v>
      </c>
      <c r="X45" s="25">
        <f t="shared" si="32"/>
        <v>23931.039767712151</v>
      </c>
      <c r="Y45" s="25">
        <f t="shared" si="32"/>
        <v>24216.148635178459</v>
      </c>
      <c r="Z45" s="25">
        <f t="shared" si="32"/>
        <v>24453.963826249041</v>
      </c>
      <c r="AA45" s="25">
        <f>$G$8*(AA38+AA37*$H$8)</f>
        <v>24653.254939466369</v>
      </c>
      <c r="AB45" s="25">
        <f t="shared" si="33"/>
        <v>24888.186322216687</v>
      </c>
      <c r="AC45" s="25">
        <f t="shared" si="33"/>
        <v>25148.065105218902</v>
      </c>
      <c r="AD45" s="25">
        <f t="shared" si="33"/>
        <v>25389.259707302372</v>
      </c>
      <c r="AE45" s="25">
        <f>$G$8*(AE38+AE37*$H$8)</f>
        <v>25630.458818162719</v>
      </c>
      <c r="AF45" s="25">
        <f t="shared" si="34"/>
        <v>25871.648911469296</v>
      </c>
      <c r="AG45" s="25">
        <f t="shared" si="34"/>
        <v>26112.843513552762</v>
      </c>
    </row>
    <row r="46" spans="1:48" x14ac:dyDescent="0.2">
      <c r="A46" s="27">
        <f t="shared" si="35"/>
        <v>7</v>
      </c>
      <c r="B46" s="25">
        <f t="shared" ref="B46" si="41">$B9*(B$38+B$37*$C9)</f>
        <v>117.7163715518859</v>
      </c>
      <c r="C46" s="25">
        <f>$G$9*(C38+C37*$H$9)</f>
        <v>1213.8527223000558</v>
      </c>
      <c r="D46" s="25">
        <f t="shared" si="27"/>
        <v>3155.1472932571751</v>
      </c>
      <c r="E46" s="25">
        <f t="shared" si="27"/>
        <v>5200.342079355084</v>
      </c>
      <c r="F46" s="25">
        <f t="shared" si="27"/>
        <v>7301.972004321733</v>
      </c>
      <c r="G46" s="25">
        <f>$G$9*(G38+G37*$H$9)</f>
        <v>9437.5009316390406</v>
      </c>
      <c r="H46" s="25">
        <f t="shared" si="28"/>
        <v>11586.693567203611</v>
      </c>
      <c r="I46" s="25">
        <f t="shared" si="28"/>
        <v>13510.556578370415</v>
      </c>
      <c r="J46" s="25">
        <f t="shared" si="28"/>
        <v>15130.458643498871</v>
      </c>
      <c r="K46" s="25">
        <f>$G$9*(K38+K37*$H$9)</f>
        <v>16487.135578169688</v>
      </c>
      <c r="L46" s="25">
        <f t="shared" si="29"/>
        <v>17644.891397811371</v>
      </c>
      <c r="M46" s="25">
        <f t="shared" si="29"/>
        <v>18662.987915060523</v>
      </c>
      <c r="N46" s="25">
        <f t="shared" si="29"/>
        <v>19551.157559264848</v>
      </c>
      <c r="O46" s="25">
        <f>$G$9*(O38+O37*$H$9)</f>
        <v>20336.840935835888</v>
      </c>
      <c r="P46" s="25">
        <f t="shared" si="30"/>
        <v>21116.480842472258</v>
      </c>
      <c r="Q46" s="25">
        <f t="shared" si="30"/>
        <v>21798.406532689034</v>
      </c>
      <c r="R46" s="25">
        <f t="shared" si="30"/>
        <v>22357.830009407913</v>
      </c>
      <c r="S46" s="25">
        <f>$G$9*(S38+S37*$H$9)</f>
        <v>22855.602871996103</v>
      </c>
      <c r="T46" s="25">
        <f t="shared" si="31"/>
        <v>23298.389561443793</v>
      </c>
      <c r="U46" s="25">
        <f t="shared" si="31"/>
        <v>23692.768056725283</v>
      </c>
      <c r="V46" s="25">
        <f t="shared" si="31"/>
        <v>24072.17097358586</v>
      </c>
      <c r="W46" s="25">
        <f>$G$9*(W38+W37*$H$9)</f>
        <v>24430.993455903965</v>
      </c>
      <c r="X46" s="25">
        <f t="shared" si="32"/>
        <v>24755.156221803391</v>
      </c>
      <c r="Y46" s="25">
        <f t="shared" si="32"/>
        <v>25046.959135229619</v>
      </c>
      <c r="Z46" s="25">
        <f t="shared" si="32"/>
        <v>25287.187627309871</v>
      </c>
      <c r="AA46" s="25">
        <f>$G$9*(AA38+AA37*$H$9)</f>
        <v>25491.816316931337</v>
      </c>
      <c r="AB46" s="25">
        <f t="shared" si="33"/>
        <v>25742.213195573273</v>
      </c>
      <c r="AC46" s="25">
        <f t="shared" si="33"/>
        <v>26007.5017970917</v>
      </c>
      <c r="AD46" s="25">
        <f t="shared" si="33"/>
        <v>26256.736219244616</v>
      </c>
      <c r="AE46" s="25">
        <f>$G$9*(AE38+AE37*$H$9)</f>
        <v>26505.859787148955</v>
      </c>
      <c r="AF46" s="25">
        <f t="shared" si="34"/>
        <v>26755.205063550438</v>
      </c>
      <c r="AG46" s="25">
        <f t="shared" si="34"/>
        <v>27004.439485703355</v>
      </c>
    </row>
    <row r="47" spans="1:48" x14ac:dyDescent="0.2">
      <c r="A47" s="27">
        <f t="shared" si="35"/>
        <v>8</v>
      </c>
      <c r="B47" s="25">
        <f t="shared" ref="B47" si="42">$B10*(B$38+B$37*$C10)</f>
        <v>134.92961456183147</v>
      </c>
      <c r="C47" s="25">
        <f>$G$10*(C38+C37*$H$10)</f>
        <v>1361.0198617022697</v>
      </c>
      <c r="D47" s="25">
        <f t="shared" si="27"/>
        <v>3332.1095056821164</v>
      </c>
      <c r="E47" s="25">
        <f t="shared" si="27"/>
        <v>5371.6902862797033</v>
      </c>
      <c r="F47" s="25">
        <f t="shared" si="27"/>
        <v>7485.6241364655989</v>
      </c>
      <c r="G47" s="25">
        <f>$G$10*(G38+G37*$H$10)</f>
        <v>9616.3864740278896</v>
      </c>
      <c r="H47" s="25">
        <f t="shared" si="28"/>
        <v>11771.014831718905</v>
      </c>
      <c r="I47" s="25">
        <f t="shared" si="28"/>
        <v>13658.85186080122</v>
      </c>
      <c r="J47" s="25">
        <f t="shared" si="28"/>
        <v>15260.306689758629</v>
      </c>
      <c r="K47" s="25">
        <f>$G$10*(K38+K37*$H$10)</f>
        <v>16591.315080033783</v>
      </c>
      <c r="L47" s="25">
        <f t="shared" si="29"/>
        <v>17738.506971861032</v>
      </c>
      <c r="M47" s="25">
        <f t="shared" si="29"/>
        <v>18744.298335839419</v>
      </c>
      <c r="N47" s="25">
        <f t="shared" si="29"/>
        <v>19622.349845072225</v>
      </c>
      <c r="O47" s="25">
        <f>$G$10*(O38+O37*$H$10)</f>
        <v>20400.051099897737</v>
      </c>
      <c r="P47" s="25">
        <f t="shared" si="30"/>
        <v>21184.567156914105</v>
      </c>
      <c r="Q47" s="25">
        <f t="shared" si="30"/>
        <v>21848.98431706223</v>
      </c>
      <c r="R47" s="25">
        <f t="shared" si="30"/>
        <v>22403.130607375773</v>
      </c>
      <c r="S47" s="25">
        <f>$G$10*(S38+S37*$H$10)</f>
        <v>22895.508821532025</v>
      </c>
      <c r="T47" s="25">
        <f t="shared" si="31"/>
        <v>23334.147871882367</v>
      </c>
      <c r="U47" s="25">
        <f t="shared" si="31"/>
        <v>23724.629905105583</v>
      </c>
      <c r="V47" s="25">
        <f t="shared" si="31"/>
        <v>24104.655066135343</v>
      </c>
      <c r="W47" s="25">
        <f>$G$10*(W38+W37*$H$10)</f>
        <v>24459.882802344291</v>
      </c>
      <c r="X47" s="25">
        <f t="shared" si="32"/>
        <v>24781.571350304232</v>
      </c>
      <c r="Y47" s="25">
        <f t="shared" si="32"/>
        <v>25070.564680774827</v>
      </c>
      <c r="Z47" s="25">
        <f t="shared" si="32"/>
        <v>25305.279300829076</v>
      </c>
      <c r="AA47" s="25">
        <f>$G$10*(AA38+AA37*$H$10)</f>
        <v>25508.602529747433</v>
      </c>
      <c r="AB47" s="25">
        <f t="shared" si="33"/>
        <v>25766.633858189303</v>
      </c>
      <c r="AC47" s="25">
        <f t="shared" si="33"/>
        <v>26028.669652123866</v>
      </c>
      <c r="AD47" s="25">
        <f t="shared" si="33"/>
        <v>26277.904074276783</v>
      </c>
      <c r="AE47" s="25">
        <f>$G$10*(AE38+AE37*$H$10)</f>
        <v>26526.912128863099</v>
      </c>
      <c r="AF47" s="25">
        <f t="shared" si="34"/>
        <v>26776.372918582605</v>
      </c>
      <c r="AG47" s="25">
        <f t="shared" si="34"/>
        <v>27025.607340735522</v>
      </c>
    </row>
    <row r="48" spans="1:48" x14ac:dyDescent="0.2">
      <c r="A48" s="27">
        <f t="shared" si="35"/>
        <v>9</v>
      </c>
      <c r="B48" s="25">
        <f t="shared" ref="B48" si="43">$B11*(B$38+B$37*$C11)</f>
        <v>146.69766935635204</v>
      </c>
      <c r="C48" s="25">
        <f>$G$11*(C38+C37*$H$11)</f>
        <v>1454.9416200261221</v>
      </c>
      <c r="D48" s="25">
        <f t="shared" si="27"/>
        <v>3390.3515415887782</v>
      </c>
      <c r="E48" s="25">
        <f t="shared" si="27"/>
        <v>5358.881740345766</v>
      </c>
      <c r="F48" s="25">
        <f t="shared" si="27"/>
        <v>7416.1471028537826</v>
      </c>
      <c r="G48" s="25">
        <f>$G$11*(G38+G37*$H$11)</f>
        <v>9473.7111435961524</v>
      </c>
      <c r="H48" s="25">
        <f t="shared" si="28"/>
        <v>11563.926047411393</v>
      </c>
      <c r="I48" s="25">
        <f t="shared" si="28"/>
        <v>13357.125894623163</v>
      </c>
      <c r="J48" s="25">
        <f t="shared" si="28"/>
        <v>14889.644602611143</v>
      </c>
      <c r="K48" s="25">
        <f>$G$11*(K38+K37*$H$11)</f>
        <v>16153.678018844019</v>
      </c>
      <c r="L48" s="25">
        <f t="shared" si="29"/>
        <v>17253.970343887053</v>
      </c>
      <c r="M48" s="25">
        <f t="shared" si="29"/>
        <v>18215.792748211927</v>
      </c>
      <c r="N48" s="25">
        <f t="shared" si="29"/>
        <v>19056.044134384814</v>
      </c>
      <c r="O48" s="25">
        <f>$G$11*(O38+O37*$H$11)</f>
        <v>19801.182799750841</v>
      </c>
      <c r="P48" s="25">
        <f t="shared" si="30"/>
        <v>20564.958521256794</v>
      </c>
      <c r="Q48" s="25">
        <f t="shared" si="30"/>
        <v>21191.545703229709</v>
      </c>
      <c r="R48" s="25">
        <f t="shared" si="30"/>
        <v>21722.874092643644</v>
      </c>
      <c r="S48" s="25">
        <f>$G$11*(S38+S37*$H$11)</f>
        <v>22194.316918425713</v>
      </c>
      <c r="T48" s="25">
        <f t="shared" si="31"/>
        <v>22614.921956550799</v>
      </c>
      <c r="U48" s="25">
        <f t="shared" si="31"/>
        <v>22989.158663153448</v>
      </c>
      <c r="V48" s="25">
        <f t="shared" si="31"/>
        <v>23357.507694901571</v>
      </c>
      <c r="W48" s="25">
        <f>$G$11*(W38+W37*$H$11)</f>
        <v>23697.909904241918</v>
      </c>
      <c r="X48" s="25">
        <f t="shared" si="32"/>
        <v>24006.904236663566</v>
      </c>
      <c r="Y48" s="25">
        <f t="shared" si="32"/>
        <v>24283.943958492488</v>
      </c>
      <c r="Z48" s="25">
        <f t="shared" si="32"/>
        <v>24505.923263203247</v>
      </c>
      <c r="AA48" s="25">
        <f>$G$11*(AA38+AA37*$H$11)</f>
        <v>24701.465082413728</v>
      </c>
      <c r="AB48" s="25">
        <f t="shared" si="33"/>
        <v>24958.322668543678</v>
      </c>
      <c r="AC48" s="25">
        <f t="shared" si="33"/>
        <v>25208.859361086517</v>
      </c>
      <c r="AD48" s="25">
        <f t="shared" si="33"/>
        <v>25450.053963169979</v>
      </c>
      <c r="AE48" s="25">
        <f>$G$11*(AE38+AE37*$H$11)</f>
        <v>25690.921318819368</v>
      </c>
      <c r="AF48" s="25">
        <f t="shared" si="34"/>
        <v>25932.443167336911</v>
      </c>
      <c r="AG48" s="25">
        <f t="shared" si="34"/>
        <v>26173.637769420373</v>
      </c>
    </row>
    <row r="49" spans="1:33" x14ac:dyDescent="0.2">
      <c r="A49" s="27">
        <f t="shared" si="35"/>
        <v>10</v>
      </c>
      <c r="B49" s="25">
        <f t="shared" ref="B49" si="44">$B12*(B$38+B$37*$C12)</f>
        <v>168.80083467817602</v>
      </c>
      <c r="C49" s="25">
        <f>$G$12*(C38+C37*$H$12)</f>
        <v>1650.6068134292066</v>
      </c>
      <c r="D49" s="25">
        <f t="shared" si="27"/>
        <v>3680.3254720666787</v>
      </c>
      <c r="E49" s="25">
        <f t="shared" si="27"/>
        <v>5708.8593386152425</v>
      </c>
      <c r="F49" s="25">
        <f t="shared" si="27"/>
        <v>7847.0041384261067</v>
      </c>
      <c r="G49" s="25">
        <f>$G$12*(G38+G37*$H$12)</f>
        <v>9968.3870574382072</v>
      </c>
      <c r="H49" s="25">
        <f t="shared" si="28"/>
        <v>12133.711513507065</v>
      </c>
      <c r="I49" s="25">
        <f t="shared" si="28"/>
        <v>13950.658706874739</v>
      </c>
      <c r="J49" s="25">
        <f t="shared" si="28"/>
        <v>15515.814135624605</v>
      </c>
      <c r="K49" s="25">
        <f>$G$12*(K38+K37*$H$12)</f>
        <v>16796.313454669584</v>
      </c>
      <c r="L49" s="25">
        <f t="shared" si="29"/>
        <v>17922.718262732949</v>
      </c>
      <c r="M49" s="25">
        <f t="shared" si="29"/>
        <v>18904.296260597886</v>
      </c>
      <c r="N49" s="25">
        <f t="shared" si="29"/>
        <v>19762.437891338352</v>
      </c>
      <c r="O49" s="25">
        <f>$G$12*(O38+O37*$H$12)</f>
        <v>20524.432390471051</v>
      </c>
      <c r="P49" s="25">
        <f t="shared" si="30"/>
        <v>21318.543453073864</v>
      </c>
      <c r="Q49" s="25">
        <f t="shared" si="30"/>
        <v>21948.508344377227</v>
      </c>
      <c r="R49" s="25">
        <f t="shared" si="30"/>
        <v>22492.270493699631</v>
      </c>
      <c r="S49" s="25">
        <f>$G$12*(S38+S37*$H$12)</f>
        <v>22974.033431909163</v>
      </c>
      <c r="T49" s="25">
        <f t="shared" si="31"/>
        <v>23404.510998874401</v>
      </c>
      <c r="U49" s="25">
        <f t="shared" si="31"/>
        <v>23787.325800305538</v>
      </c>
      <c r="V49" s="25">
        <f t="shared" si="31"/>
        <v>24168.575377281111</v>
      </c>
      <c r="W49" s="25">
        <f>$G$12*(W38+W37*$H$12)</f>
        <v>24516.729580823641</v>
      </c>
      <c r="X49" s="25">
        <f t="shared" si="32"/>
        <v>24833.549506386527</v>
      </c>
      <c r="Y49" s="25">
        <f t="shared" si="32"/>
        <v>25117.014302654115</v>
      </c>
      <c r="Z49" s="25">
        <f t="shared" si="32"/>
        <v>25340.879045495891</v>
      </c>
      <c r="AA49" s="25">
        <f>$G$12*(AA38+AA37*$H$12)</f>
        <v>25541.633464643612</v>
      </c>
      <c r="AB49" s="25">
        <f t="shared" si="33"/>
        <v>25814.68742011116</v>
      </c>
      <c r="AC49" s="25">
        <f t="shared" si="33"/>
        <v>26070.322528154902</v>
      </c>
      <c r="AD49" s="25">
        <f t="shared" si="33"/>
        <v>26319.556950307811</v>
      </c>
      <c r="AE49" s="25">
        <f>$G$12*(AE38+AE37*$H$12)</f>
        <v>26568.337704494163</v>
      </c>
      <c r="AF49" s="25">
        <f t="shared" si="34"/>
        <v>26818.025794613641</v>
      </c>
      <c r="AG49" s="25">
        <f t="shared" si="34"/>
        <v>27067.260216766554</v>
      </c>
    </row>
    <row r="50" spans="1:33" x14ac:dyDescent="0.2">
      <c r="A50" s="27">
        <f t="shared" si="35"/>
        <v>11</v>
      </c>
      <c r="B50" s="25">
        <f>$B13*(B$38+B$37*$C13)</f>
        <v>179.47626946894351</v>
      </c>
      <c r="C50" s="25">
        <f>$G$13*(C38+C37*$H$13)</f>
        <v>1735.1870571812224</v>
      </c>
      <c r="D50" s="25">
        <f t="shared" si="27"/>
        <v>3727.334734864161</v>
      </c>
      <c r="E50" s="25">
        <f t="shared" si="27"/>
        <v>5685.1743716382225</v>
      </c>
      <c r="F50" s="25">
        <f t="shared" si="27"/>
        <v>7765.869685396211</v>
      </c>
      <c r="G50" s="25">
        <f>$G$13*(G38+G37*$H$13)</f>
        <v>9814.3568694771038</v>
      </c>
      <c r="H50" s="25">
        <f t="shared" si="28"/>
        <v>11914.922836238642</v>
      </c>
      <c r="I50" s="25">
        <f t="shared" si="28"/>
        <v>13639.519616629796</v>
      </c>
      <c r="J50" s="25">
        <f t="shared" si="28"/>
        <v>15136.909872804021</v>
      </c>
      <c r="K50" s="25">
        <f>$G$13*(K38+K37*$H$13)</f>
        <v>16352.063542685117</v>
      </c>
      <c r="L50" s="25">
        <f t="shared" si="29"/>
        <v>17432.239335053426</v>
      </c>
      <c r="M50" s="25">
        <f t="shared" si="29"/>
        <v>18370.629449591088</v>
      </c>
      <c r="N50" s="25">
        <f t="shared" si="29"/>
        <v>19191.613211416548</v>
      </c>
      <c r="O50" s="25">
        <f>$G$13*(O38+O37*$H$13)</f>
        <v>19921.55179062824</v>
      </c>
      <c r="P50" s="25">
        <f t="shared" si="30"/>
        <v>20694.613001411402</v>
      </c>
      <c r="Q50" s="25">
        <f t="shared" si="30"/>
        <v>21287.859278050673</v>
      </c>
      <c r="R50" s="25">
        <f t="shared" si="30"/>
        <v>21809.138498763507</v>
      </c>
      <c r="S50" s="25">
        <f>$G$13*(S38+S37*$H$13)</f>
        <v>22270.308476855203</v>
      </c>
      <c r="T50" s="25">
        <f t="shared" si="31"/>
        <v>22683.015305252771</v>
      </c>
      <c r="U50" s="25">
        <f t="shared" si="31"/>
        <v>23049.832110121144</v>
      </c>
      <c r="V50" s="25">
        <f t="shared" si="31"/>
        <v>23419.366060526507</v>
      </c>
      <c r="W50" s="25">
        <f>$G$13*(W38+W37*$H$13)</f>
        <v>23752.922915673549</v>
      </c>
      <c r="X50" s="25">
        <f t="shared" si="32"/>
        <v>24057.20567803353</v>
      </c>
      <c r="Y50" s="25">
        <f t="shared" si="32"/>
        <v>24328.895205472443</v>
      </c>
      <c r="Z50" s="25">
        <f t="shared" si="32"/>
        <v>24540.374629009846</v>
      </c>
      <c r="AA50" s="25">
        <f>$G$13*(AA38+AA37*$H$13)</f>
        <v>24733.430503280997</v>
      </c>
      <c r="AB50" s="25">
        <f t="shared" si="33"/>
        <v>25004.826115564832</v>
      </c>
      <c r="AC50" s="25">
        <f t="shared" si="33"/>
        <v>25249.168595955263</v>
      </c>
      <c r="AD50" s="25">
        <f t="shared" si="33"/>
        <v>25490.363198038725</v>
      </c>
      <c r="AE50" s="25">
        <f>$G$13*(AE38+AE37*$H$13)</f>
        <v>25731.01058555911</v>
      </c>
      <c r="AF50" s="25">
        <f t="shared" si="34"/>
        <v>25972.752402205657</v>
      </c>
      <c r="AG50" s="25">
        <f t="shared" si="34"/>
        <v>26213.947004289119</v>
      </c>
    </row>
    <row r="51" spans="1:33" x14ac:dyDescent="0.2">
      <c r="A51" s="27">
        <f t="shared" si="35"/>
        <v>12</v>
      </c>
      <c r="B51" s="25">
        <f>$B14*(B$38+B$37*$C14)</f>
        <v>202.67205479452053</v>
      </c>
      <c r="C51" s="25">
        <f>$G$14*(C38+C37*$H$14)</f>
        <v>1940.1937651561439</v>
      </c>
      <c r="D51" s="25">
        <f t="shared" si="27"/>
        <v>4028.541438451241</v>
      </c>
      <c r="E51" s="25">
        <f t="shared" si="27"/>
        <v>6046.0283909507825</v>
      </c>
      <c r="F51" s="25">
        <f t="shared" si="27"/>
        <v>8208.3841403866172</v>
      </c>
      <c r="G51" s="25">
        <f>$G$14*(G38+G37*$H$14)</f>
        <v>10320.387640848525</v>
      </c>
      <c r="H51" s="25">
        <f t="shared" si="28"/>
        <v>12496.408195295224</v>
      </c>
      <c r="I51" s="25">
        <f t="shared" si="28"/>
        <v>14242.465552948262</v>
      </c>
      <c r="J51" s="25">
        <f t="shared" si="28"/>
        <v>15771.321581490582</v>
      </c>
      <c r="K51" s="25">
        <f>$G$14*(K38+K37*$H$14)</f>
        <v>17001.311829305385</v>
      </c>
      <c r="L51" s="25">
        <f t="shared" si="29"/>
        <v>18106.92955360487</v>
      </c>
      <c r="M51" s="25">
        <f t="shared" si="29"/>
        <v>19064.29418535635</v>
      </c>
      <c r="N51" s="25">
        <f t="shared" si="29"/>
        <v>19902.525937604474</v>
      </c>
      <c r="O51" s="25">
        <f>$G$14*(O38+O37*$H$14)</f>
        <v>20648.813681044365</v>
      </c>
      <c r="P51" s="25">
        <f t="shared" si="30"/>
        <v>21452.519749233626</v>
      </c>
      <c r="Q51" s="25">
        <f t="shared" si="30"/>
        <v>22048.032371692225</v>
      </c>
      <c r="R51" s="25">
        <f t="shared" si="30"/>
        <v>22581.410380023481</v>
      </c>
      <c r="S51" s="25">
        <f>$G$14*(S38+S37*$H$14)</f>
        <v>23052.558042286299</v>
      </c>
      <c r="T51" s="25">
        <f t="shared" si="31"/>
        <v>23474.874125866438</v>
      </c>
      <c r="U51" s="25">
        <f t="shared" si="31"/>
        <v>23850.021695505489</v>
      </c>
      <c r="V51" s="25">
        <f t="shared" si="31"/>
        <v>24232.495688426879</v>
      </c>
      <c r="W51" s="25">
        <f>$G$14*(W38+W37*$H$14)</f>
        <v>24573.576359302995</v>
      </c>
      <c r="X51" s="25">
        <f t="shared" si="32"/>
        <v>24885.527662468823</v>
      </c>
      <c r="Y51" s="25">
        <f t="shared" si="32"/>
        <v>25163.4639245334</v>
      </c>
      <c r="Z51" s="25">
        <f t="shared" si="32"/>
        <v>25376.478790162706</v>
      </c>
      <c r="AA51" s="25">
        <f>$G$14*(AA38+AA37*$H$14)</f>
        <v>25574.664399539794</v>
      </c>
      <c r="AB51" s="25">
        <f t="shared" si="33"/>
        <v>25862.740982033021</v>
      </c>
      <c r="AC51" s="25">
        <f t="shared" si="33"/>
        <v>26111.975404185938</v>
      </c>
      <c r="AD51" s="25">
        <f t="shared" si="33"/>
        <v>26361.209826338851</v>
      </c>
      <c r="AE51" s="25">
        <f>$G$14*(AE38+AE37*$H$14)</f>
        <v>26609.763280125226</v>
      </c>
      <c r="AF51" s="25">
        <f t="shared" si="34"/>
        <v>26859.678670644676</v>
      </c>
      <c r="AG51" s="25">
        <f t="shared" si="34"/>
        <v>27108.913092797589</v>
      </c>
    </row>
    <row r="52" spans="1:33" x14ac:dyDescent="0.2">
      <c r="A52" s="27" t="s">
        <v>11</v>
      </c>
      <c r="B52" s="25">
        <f t="shared" ref="B52:AG52" si="45">SUM(B40:B51)</f>
        <v>1292.6590234565583</v>
      </c>
      <c r="C52" s="25">
        <f t="shared" si="45"/>
        <v>13504.952240376779</v>
      </c>
      <c r="D52" s="25">
        <f t="shared" si="45"/>
        <v>36189.557307019924</v>
      </c>
      <c r="E52" s="25">
        <f t="shared" si="45"/>
        <v>60300.524217910162</v>
      </c>
      <c r="F52" s="25">
        <f t="shared" si="45"/>
        <v>84978.791171869496</v>
      </c>
      <c r="G52" s="25">
        <f t="shared" si="45"/>
        <v>110418.95856779012</v>
      </c>
      <c r="H52" s="25">
        <f t="shared" si="45"/>
        <v>135424.30310328319</v>
      </c>
      <c r="I52" s="25">
        <f t="shared" si="45"/>
        <v>158271.62608973141</v>
      </c>
      <c r="J52" s="25">
        <f t="shared" si="45"/>
        <v>177444.71543609141</v>
      </c>
      <c r="K52" s="25">
        <f t="shared" si="45"/>
        <v>194069.60216217965</v>
      </c>
      <c r="L52" s="25">
        <f t="shared" si="45"/>
        <v>207246.64078489988</v>
      </c>
      <c r="M52" s="25">
        <f t="shared" si="45"/>
        <v>219300.64343996905</v>
      </c>
      <c r="N52" s="25">
        <f t="shared" si="45"/>
        <v>229813.00061337539</v>
      </c>
      <c r="O52" s="25">
        <f t="shared" si="45"/>
        <v>239751.00438367974</v>
      </c>
      <c r="P52" s="25">
        <f t="shared" si="45"/>
        <v>248260.26520468545</v>
      </c>
      <c r="Q52" s="25">
        <f t="shared" si="45"/>
        <v>256384.34808035716</v>
      </c>
      <c r="R52" s="25">
        <f t="shared" si="45"/>
        <v>262999.72928183351</v>
      </c>
      <c r="S52" s="25">
        <f t="shared" si="45"/>
        <v>269619.49810819142</v>
      </c>
      <c r="T52" s="25">
        <f t="shared" si="45"/>
        <v>274125.81225154077</v>
      </c>
      <c r="U52" s="25">
        <f t="shared" si="45"/>
        <v>278790.43351518043</v>
      </c>
      <c r="V52" s="25">
        <f t="shared" si="45"/>
        <v>283254.22213918425</v>
      </c>
      <c r="W52" s="25">
        <f t="shared" si="45"/>
        <v>288281.12886294938</v>
      </c>
      <c r="X52" s="25">
        <f t="shared" si="45"/>
        <v>291328.73777311039</v>
      </c>
      <c r="Y52" s="25">
        <f t="shared" si="45"/>
        <v>294779.71957517322</v>
      </c>
      <c r="Z52" s="25">
        <f t="shared" si="45"/>
        <v>297638.12091636745</v>
      </c>
      <c r="AA52" s="25">
        <f t="shared" si="45"/>
        <v>300873.64154791611</v>
      </c>
      <c r="AB52" s="25">
        <f t="shared" si="45"/>
        <v>302961.35464553261</v>
      </c>
      <c r="AC52" s="25">
        <f t="shared" si="45"/>
        <v>306102.55564377207</v>
      </c>
      <c r="AD52" s="25">
        <f t="shared" si="45"/>
        <v>309037.08996912092</v>
      </c>
      <c r="AE52" s="25">
        <f t="shared" si="45"/>
        <v>312821.94246524712</v>
      </c>
      <c r="AF52" s="25">
        <f t="shared" si="45"/>
        <v>314906.15861981857</v>
      </c>
      <c r="AG52" s="25">
        <f t="shared" si="45"/>
        <v>317840.69294516736</v>
      </c>
    </row>
    <row r="53" spans="1:33" ht="10.5" x14ac:dyDescent="0.25">
      <c r="C53" s="36"/>
      <c r="G53" s="35"/>
      <c r="K53" s="35"/>
      <c r="O53" s="35"/>
      <c r="S53" s="35"/>
      <c r="W53" s="35"/>
      <c r="AA53" s="35"/>
      <c r="AE53" s="35"/>
    </row>
    <row r="54" spans="1:33" ht="10.5" x14ac:dyDescent="0.25">
      <c r="B54" s="33"/>
      <c r="C54" s="37"/>
      <c r="D54" s="33"/>
      <c r="E54" s="33"/>
      <c r="F54" s="33"/>
      <c r="G54" s="37"/>
      <c r="K54" s="35"/>
      <c r="O54" s="35"/>
      <c r="S54" s="35"/>
      <c r="W54" s="35"/>
      <c r="AA54" s="35"/>
      <c r="AE54" s="35"/>
    </row>
    <row r="55" spans="1:33" x14ac:dyDescent="0.2">
      <c r="C55" s="38"/>
      <c r="G55" s="40"/>
      <c r="K55" s="40"/>
      <c r="O55" s="40"/>
      <c r="S55" s="40"/>
      <c r="W55" s="40"/>
      <c r="AA55" s="40"/>
      <c r="AE55" s="40"/>
    </row>
    <row r="56" spans="1:33" x14ac:dyDescent="0.2">
      <c r="C56" s="38"/>
      <c r="G56" s="40"/>
      <c r="K56" s="40"/>
      <c r="O56" s="40"/>
      <c r="S56" s="40"/>
      <c r="W56" s="40"/>
      <c r="AA56" s="40"/>
      <c r="AE56" s="40"/>
    </row>
    <row r="57" spans="1:33" x14ac:dyDescent="0.2">
      <c r="B57" s="34"/>
      <c r="C57" s="39"/>
      <c r="D57" s="34"/>
      <c r="E57" s="34"/>
      <c r="F57" s="34"/>
      <c r="G57" s="39"/>
      <c r="H57" s="34"/>
      <c r="I57" s="34"/>
      <c r="J57" s="34"/>
      <c r="K57" s="39"/>
      <c r="L57" s="34"/>
      <c r="M57" s="34"/>
      <c r="N57" s="34"/>
      <c r="O57" s="39"/>
      <c r="P57" s="34"/>
      <c r="Q57" s="34"/>
      <c r="R57" s="34"/>
      <c r="S57" s="39"/>
      <c r="T57" s="34"/>
      <c r="U57" s="34"/>
      <c r="V57" s="34"/>
      <c r="W57" s="39"/>
      <c r="X57" s="34"/>
      <c r="Y57" s="34"/>
      <c r="Z57" s="34"/>
      <c r="AA57" s="39"/>
      <c r="AB57" s="34"/>
      <c r="AC57" s="34"/>
      <c r="AD57" s="34"/>
      <c r="AE57" s="39"/>
      <c r="AF57" s="34"/>
    </row>
    <row r="58" spans="1:33" x14ac:dyDescent="0.2">
      <c r="A58" s="28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3" x14ac:dyDescent="0.2">
      <c r="A59" s="28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3" x14ac:dyDescent="0.2">
      <c r="A60" s="28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3" x14ac:dyDescent="0.2">
      <c r="A61" s="28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</sheetData>
  <printOptions horizontalCentered="1"/>
  <pageMargins left="0.75" right="0.5" top="0.75" bottom="0.5" header="0.5" footer="0.5"/>
  <pageSetup scale="57" fitToWidth="3" orientation="landscape" r:id="rId1"/>
  <headerFooter alignWithMargins="0"/>
  <colBreaks count="1" manualBreakCount="1">
    <brk id="16" min="16" max="51" man="1"/>
  </colBreaks>
  <ignoredErrors>
    <ignoredError sqref="B4:AV6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3297-53A6-401C-AFE9-E3E4E4B14093}">
  <sheetPr>
    <tabColor rgb="FF7030A0"/>
  </sheetPr>
  <dimension ref="A1:AV61"/>
  <sheetViews>
    <sheetView zoomScale="90" zoomScaleNormal="90" workbookViewId="0">
      <pane ySplit="17" topLeftCell="A18" activePane="bottomLeft" state="frozen"/>
      <selection activeCell="A18" sqref="A18"/>
      <selection pane="bottomLeft" activeCell="A18" sqref="A18"/>
    </sheetView>
  </sheetViews>
  <sheetFormatPr defaultColWidth="10" defaultRowHeight="10" x14ac:dyDescent="0.2"/>
  <cols>
    <col min="1" max="1" width="30.1796875" style="19" customWidth="1"/>
    <col min="2" max="4" width="10" style="20" customWidth="1"/>
    <col min="5" max="12" width="10.1796875" style="19" customWidth="1"/>
    <col min="13" max="32" width="11.1796875" style="19" customWidth="1"/>
    <col min="33" max="16384" width="10" style="19"/>
  </cols>
  <sheetData>
    <row r="1" spans="1:32" x14ac:dyDescent="0.2">
      <c r="B1" s="20" t="s">
        <v>39</v>
      </c>
      <c r="G1" s="19" t="s">
        <v>40</v>
      </c>
    </row>
    <row r="2" spans="1:32" ht="15" customHeight="1" x14ac:dyDescent="0.2">
      <c r="A2" s="21" t="s">
        <v>41</v>
      </c>
      <c r="B2" s="22" t="s">
        <v>42</v>
      </c>
      <c r="C2" s="22" t="s">
        <v>43</v>
      </c>
      <c r="D2" s="22" t="s">
        <v>44</v>
      </c>
      <c r="G2" s="22" t="s">
        <v>42</v>
      </c>
      <c r="H2" s="22" t="s">
        <v>43</v>
      </c>
      <c r="I2" s="22" t="s">
        <v>44</v>
      </c>
    </row>
    <row r="3" spans="1:32" ht="12" customHeight="1" x14ac:dyDescent="0.2">
      <c r="A3" s="23">
        <v>1</v>
      </c>
      <c r="B3" s="20">
        <f>31/365</f>
        <v>8.4931506849315067E-2</v>
      </c>
      <c r="C3" s="20">
        <f>SUM(B$3:B3)</f>
        <v>8.4931506849315067E-2</v>
      </c>
      <c r="D3" s="20">
        <f>1-C3</f>
        <v>0.91506849315068495</v>
      </c>
      <c r="E3" s="20">
        <f>B3*D3</f>
        <v>7.7718145993619814E-2</v>
      </c>
      <c r="F3" s="20"/>
      <c r="G3" s="20">
        <f>31/366</f>
        <v>8.4699453551912565E-2</v>
      </c>
      <c r="H3" s="20">
        <f>SUM(G$3:G3)</f>
        <v>8.4699453551912565E-2</v>
      </c>
      <c r="I3" s="20">
        <f>1-H3</f>
        <v>0.91530054644808745</v>
      </c>
      <c r="J3" s="20">
        <f>G3*I3</f>
        <v>7.7525456119919969E-2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2" customHeight="1" x14ac:dyDescent="0.2">
      <c r="A4" s="23">
        <f t="shared" ref="A4:A14" si="0">A3+1</f>
        <v>2</v>
      </c>
      <c r="B4" s="20">
        <f>28/365</f>
        <v>7.6712328767123292E-2</v>
      </c>
      <c r="C4" s="20">
        <f>SUM(B$3:B4)</f>
        <v>0.16164383561643836</v>
      </c>
      <c r="D4" s="20">
        <f>1-C4</f>
        <v>0.83835616438356164</v>
      </c>
      <c r="E4" s="20">
        <f t="shared" ref="E4:E14" si="1">B4*D4</f>
        <v>6.4312253706136233E-2</v>
      </c>
      <c r="G4" s="20">
        <f>29/366</f>
        <v>7.9234972677595633E-2</v>
      </c>
      <c r="H4" s="20">
        <f>SUM(G$3:G4)</f>
        <v>0.16393442622950821</v>
      </c>
      <c r="I4" s="20">
        <f>1-H4</f>
        <v>0.83606557377049184</v>
      </c>
      <c r="J4" s="20">
        <f t="shared" ref="J4:J14" si="2">G4*I4</f>
        <v>6.6245632894383233E-2</v>
      </c>
    </row>
    <row r="5" spans="1:32" ht="12" customHeight="1" x14ac:dyDescent="0.2">
      <c r="A5" s="23">
        <f t="shared" si="0"/>
        <v>3</v>
      </c>
      <c r="B5" s="20">
        <f>31/365</f>
        <v>8.4931506849315067E-2</v>
      </c>
      <c r="C5" s="20">
        <f>SUM(B$3:B5)</f>
        <v>0.24657534246575341</v>
      </c>
      <c r="D5" s="20">
        <f>1-C5</f>
        <v>0.75342465753424659</v>
      </c>
      <c r="E5" s="20">
        <f t="shared" si="1"/>
        <v>6.3989491461812723E-2</v>
      </c>
      <c r="G5" s="20">
        <f>31/366</f>
        <v>8.4699453551912565E-2</v>
      </c>
      <c r="H5" s="20">
        <f>SUM(G$3:G5)</f>
        <v>0.24863387978142076</v>
      </c>
      <c r="I5" s="20">
        <f>1-H5</f>
        <v>0.75136612021857929</v>
      </c>
      <c r="J5" s="20">
        <f t="shared" si="2"/>
        <v>6.3640299799934311E-2</v>
      </c>
    </row>
    <row r="6" spans="1:32" ht="12" customHeight="1" x14ac:dyDescent="0.2">
      <c r="A6" s="23">
        <f t="shared" si="0"/>
        <v>4</v>
      </c>
      <c r="B6" s="20">
        <f>30/365</f>
        <v>8.2191780821917804E-2</v>
      </c>
      <c r="C6" s="20">
        <f>SUM(B$3:B6)</f>
        <v>0.32876712328767121</v>
      </c>
      <c r="D6" s="20">
        <f>1-C6</f>
        <v>0.67123287671232879</v>
      </c>
      <c r="E6" s="20">
        <f t="shared" si="1"/>
        <v>5.51698254832051E-2</v>
      </c>
      <c r="G6" s="20">
        <f>30/366</f>
        <v>8.1967213114754092E-2</v>
      </c>
      <c r="H6" s="20">
        <f>SUM(G$3:G6)</f>
        <v>0.33060109289617484</v>
      </c>
      <c r="I6" s="20">
        <f>1-H6</f>
        <v>0.6693989071038251</v>
      </c>
      <c r="J6" s="20">
        <f t="shared" si="2"/>
        <v>5.4868762877362712E-2</v>
      </c>
    </row>
    <row r="7" spans="1:32" ht="12" customHeight="1" x14ac:dyDescent="0.2">
      <c r="A7" s="23">
        <f t="shared" si="0"/>
        <v>5</v>
      </c>
      <c r="B7" s="20">
        <f>31/365</f>
        <v>8.4931506849315067E-2</v>
      </c>
      <c r="C7" s="20">
        <f>SUM(B$3:B7)</f>
        <v>0.41369863013698627</v>
      </c>
      <c r="D7" s="20">
        <f t="shared" ref="D7:D14" si="3">1-C7</f>
        <v>0.58630136986301373</v>
      </c>
      <c r="E7" s="20">
        <f t="shared" si="1"/>
        <v>4.9795458810283355E-2</v>
      </c>
      <c r="G7" s="20">
        <f>31/366</f>
        <v>8.4699453551912565E-2</v>
      </c>
      <c r="H7" s="20">
        <f>SUM(G$3:G7)</f>
        <v>0.41530054644808739</v>
      </c>
      <c r="I7" s="20">
        <f t="shared" ref="I7:I14" si="4">1-H7</f>
        <v>0.58469945355191255</v>
      </c>
      <c r="J7" s="20">
        <f t="shared" si="2"/>
        <v>4.9523724207948878E-2</v>
      </c>
    </row>
    <row r="8" spans="1:32" ht="12" customHeight="1" x14ac:dyDescent="0.2">
      <c r="A8" s="23">
        <f t="shared" si="0"/>
        <v>6</v>
      </c>
      <c r="B8" s="20">
        <f>30/365</f>
        <v>8.2191780821917804E-2</v>
      </c>
      <c r="C8" s="20">
        <f>SUM(B$3:B8)</f>
        <v>0.49589041095890407</v>
      </c>
      <c r="D8" s="20">
        <f t="shared" si="3"/>
        <v>0.50410958904109593</v>
      </c>
      <c r="E8" s="20">
        <f t="shared" si="1"/>
        <v>4.1433664852692814E-2</v>
      </c>
      <c r="G8" s="20">
        <f>30/366</f>
        <v>8.1967213114754092E-2</v>
      </c>
      <c r="H8" s="20">
        <f>SUM(G$3:G8)</f>
        <v>0.49726775956284147</v>
      </c>
      <c r="I8" s="20">
        <f t="shared" si="4"/>
        <v>0.50273224043715858</v>
      </c>
      <c r="J8" s="20">
        <f t="shared" si="2"/>
        <v>4.1207560691570375E-2</v>
      </c>
    </row>
    <row r="9" spans="1:32" ht="12" customHeight="1" x14ac:dyDescent="0.2">
      <c r="A9" s="23">
        <f t="shared" si="0"/>
        <v>7</v>
      </c>
      <c r="B9" s="20">
        <f>31/365</f>
        <v>8.4931506849315067E-2</v>
      </c>
      <c r="C9" s="20">
        <f>SUM(B$3:B9)</f>
        <v>0.58082191780821912</v>
      </c>
      <c r="D9" s="20">
        <f t="shared" si="3"/>
        <v>0.41917808219178088</v>
      </c>
      <c r="E9" s="20">
        <f t="shared" si="1"/>
        <v>3.5601426158753995E-2</v>
      </c>
      <c r="G9" s="20">
        <f>31/366</f>
        <v>8.4699453551912565E-2</v>
      </c>
      <c r="H9" s="20">
        <f>SUM(G$3:G9)</f>
        <v>0.58196721311475408</v>
      </c>
      <c r="I9" s="20">
        <f t="shared" si="4"/>
        <v>0.41803278688524592</v>
      </c>
      <c r="J9" s="20">
        <f t="shared" si="2"/>
        <v>3.5407148615963453E-2</v>
      </c>
    </row>
    <row r="10" spans="1:32" ht="12" customHeight="1" x14ac:dyDescent="0.2">
      <c r="A10" s="23">
        <f t="shared" si="0"/>
        <v>8</v>
      </c>
      <c r="B10" s="20">
        <f>31/365</f>
        <v>8.4931506849315067E-2</v>
      </c>
      <c r="C10" s="20">
        <f>SUM(B$3:B10)</f>
        <v>0.66575342465753418</v>
      </c>
      <c r="D10" s="20">
        <f t="shared" si="3"/>
        <v>0.33424657534246582</v>
      </c>
      <c r="E10" s="20">
        <f t="shared" si="1"/>
        <v>2.8388065303058742E-2</v>
      </c>
      <c r="G10" s="20">
        <f>31/366</f>
        <v>8.4699453551912565E-2</v>
      </c>
      <c r="H10" s="20">
        <f>SUM(G$3:G10)</f>
        <v>0.66666666666666663</v>
      </c>
      <c r="I10" s="20">
        <f t="shared" si="4"/>
        <v>0.33333333333333337</v>
      </c>
      <c r="J10" s="20">
        <f t="shared" si="2"/>
        <v>2.8233151183970857E-2</v>
      </c>
    </row>
    <row r="11" spans="1:32" ht="12" customHeight="1" x14ac:dyDescent="0.2">
      <c r="A11" s="23">
        <f t="shared" si="0"/>
        <v>9</v>
      </c>
      <c r="B11" s="20">
        <f>30/365</f>
        <v>8.2191780821917804E-2</v>
      </c>
      <c r="C11" s="20">
        <f>SUM(B$3:B11)</f>
        <v>0.74794520547945198</v>
      </c>
      <c r="D11" s="20">
        <f t="shared" si="3"/>
        <v>0.25205479452054802</v>
      </c>
      <c r="E11" s="20">
        <f t="shared" si="1"/>
        <v>2.0716832426346411E-2</v>
      </c>
      <c r="G11" s="20">
        <f>30/366</f>
        <v>8.1967213114754092E-2</v>
      </c>
      <c r="H11" s="20">
        <f>SUM(G$3:G11)</f>
        <v>0.74863387978142071</v>
      </c>
      <c r="I11" s="20">
        <f t="shared" si="4"/>
        <v>0.25136612021857929</v>
      </c>
      <c r="J11" s="20">
        <f t="shared" si="2"/>
        <v>2.0603780345785187E-2</v>
      </c>
    </row>
    <row r="12" spans="1:32" ht="12" customHeight="1" x14ac:dyDescent="0.2">
      <c r="A12" s="23">
        <f t="shared" si="0"/>
        <v>10</v>
      </c>
      <c r="B12" s="20">
        <f>31/365</f>
        <v>8.4931506849315067E-2</v>
      </c>
      <c r="C12" s="20">
        <f>SUM(B$3:B12)</f>
        <v>0.83287671232876703</v>
      </c>
      <c r="D12" s="20">
        <f t="shared" si="3"/>
        <v>0.16712328767123297</v>
      </c>
      <c r="E12" s="20">
        <f t="shared" si="1"/>
        <v>1.4194032651529374E-2</v>
      </c>
      <c r="G12" s="20">
        <f>31/366</f>
        <v>8.4699453551912565E-2</v>
      </c>
      <c r="H12" s="20">
        <f>SUM(G$3:G12)</f>
        <v>0.83333333333333326</v>
      </c>
      <c r="I12" s="20">
        <f t="shared" si="4"/>
        <v>0.16666666666666674</v>
      </c>
      <c r="J12" s="20">
        <f t="shared" si="2"/>
        <v>1.4116575591985434E-2</v>
      </c>
    </row>
    <row r="13" spans="1:32" ht="12" customHeight="1" x14ac:dyDescent="0.2">
      <c r="A13" s="23">
        <f t="shared" si="0"/>
        <v>11</v>
      </c>
      <c r="B13" s="20">
        <f>30/365</f>
        <v>8.2191780821917804E-2</v>
      </c>
      <c r="C13" s="20">
        <f>SUM(B$3:B13)</f>
        <v>0.91506849315068484</v>
      </c>
      <c r="D13" s="20">
        <f t="shared" si="3"/>
        <v>8.4931506849315164E-2</v>
      </c>
      <c r="E13" s="20">
        <f t="shared" si="1"/>
        <v>6.9806717958341225E-3</v>
      </c>
      <c r="G13" s="20">
        <f>30/366</f>
        <v>8.1967213114754092E-2</v>
      </c>
      <c r="H13" s="20">
        <f>SUM(G$3:G13)</f>
        <v>0.91530054644808734</v>
      </c>
      <c r="I13" s="20">
        <f t="shared" si="4"/>
        <v>8.4699453551912662E-2</v>
      </c>
      <c r="J13" s="20">
        <f t="shared" si="2"/>
        <v>6.9425781599928406E-3</v>
      </c>
    </row>
    <row r="14" spans="1:32" ht="12" customHeight="1" x14ac:dyDescent="0.2">
      <c r="A14" s="23">
        <f t="shared" si="0"/>
        <v>12</v>
      </c>
      <c r="B14" s="20">
        <f>31/365</f>
        <v>8.4931506849315067E-2</v>
      </c>
      <c r="C14" s="20">
        <f>SUM(B$3:B14)</f>
        <v>0.99999999999999989</v>
      </c>
      <c r="D14" s="20">
        <f t="shared" si="3"/>
        <v>0</v>
      </c>
      <c r="E14" s="20">
        <f t="shared" si="1"/>
        <v>0</v>
      </c>
      <c r="G14" s="20">
        <f>31/366</f>
        <v>8.4699453551912565E-2</v>
      </c>
      <c r="H14" s="20">
        <f>SUM(G$3:G14)</f>
        <v>0.99999999999999989</v>
      </c>
      <c r="I14" s="20">
        <f t="shared" si="4"/>
        <v>0</v>
      </c>
      <c r="J14" s="20">
        <f t="shared" si="2"/>
        <v>0</v>
      </c>
    </row>
    <row r="15" spans="1:32" ht="12" customHeight="1" x14ac:dyDescent="0.2">
      <c r="G15" s="19" t="s">
        <v>45</v>
      </c>
      <c r="I15" s="19">
        <f>366/365</f>
        <v>1.0027397260273974</v>
      </c>
    </row>
    <row r="16" spans="1:32" ht="12" customHeight="1" x14ac:dyDescent="0.25">
      <c r="G16" s="35"/>
      <c r="H16" s="35"/>
      <c r="I16" s="35"/>
    </row>
    <row r="17" spans="1:48" ht="12" customHeight="1" x14ac:dyDescent="0.2">
      <c r="A17" s="24" t="s">
        <v>46</v>
      </c>
      <c r="B17" s="24">
        <v>2019</v>
      </c>
      <c r="C17" s="24">
        <f>B17+1</f>
        <v>2020</v>
      </c>
      <c r="D17" s="24">
        <f t="shared" ref="D17:AG17" si="5">C17+1</f>
        <v>2021</v>
      </c>
      <c r="E17" s="24">
        <f t="shared" si="5"/>
        <v>2022</v>
      </c>
      <c r="F17" s="24">
        <f t="shared" si="5"/>
        <v>2023</v>
      </c>
      <c r="G17" s="24">
        <f t="shared" si="5"/>
        <v>2024</v>
      </c>
      <c r="H17" s="24">
        <f t="shared" si="5"/>
        <v>2025</v>
      </c>
      <c r="I17" s="24">
        <f t="shared" si="5"/>
        <v>2026</v>
      </c>
      <c r="J17" s="24">
        <f t="shared" si="5"/>
        <v>2027</v>
      </c>
      <c r="K17" s="24">
        <f t="shared" si="5"/>
        <v>2028</v>
      </c>
      <c r="L17" s="24">
        <f t="shared" si="5"/>
        <v>2029</v>
      </c>
      <c r="M17" s="24">
        <f t="shared" si="5"/>
        <v>2030</v>
      </c>
      <c r="N17" s="24">
        <f t="shared" si="5"/>
        <v>2031</v>
      </c>
      <c r="O17" s="24">
        <f t="shared" si="5"/>
        <v>2032</v>
      </c>
      <c r="P17" s="24">
        <f t="shared" si="5"/>
        <v>2033</v>
      </c>
      <c r="Q17" s="24">
        <f t="shared" si="5"/>
        <v>2034</v>
      </c>
      <c r="R17" s="24">
        <f t="shared" si="5"/>
        <v>2035</v>
      </c>
      <c r="S17" s="24">
        <f t="shared" si="5"/>
        <v>2036</v>
      </c>
      <c r="T17" s="24">
        <f t="shared" si="5"/>
        <v>2037</v>
      </c>
      <c r="U17" s="24">
        <f t="shared" si="5"/>
        <v>2038</v>
      </c>
      <c r="V17" s="24">
        <f t="shared" si="5"/>
        <v>2039</v>
      </c>
      <c r="W17" s="24">
        <f t="shared" si="5"/>
        <v>2040</v>
      </c>
      <c r="X17" s="24">
        <f t="shared" si="5"/>
        <v>2041</v>
      </c>
      <c r="Y17" s="24">
        <f t="shared" si="5"/>
        <v>2042</v>
      </c>
      <c r="Z17" s="24">
        <f t="shared" si="5"/>
        <v>2043</v>
      </c>
      <c r="AA17" s="24">
        <f t="shared" si="5"/>
        <v>2044</v>
      </c>
      <c r="AB17" s="24">
        <f t="shared" si="5"/>
        <v>2045</v>
      </c>
      <c r="AC17" s="24">
        <f t="shared" si="5"/>
        <v>2046</v>
      </c>
      <c r="AD17" s="24">
        <f t="shared" si="5"/>
        <v>2047</v>
      </c>
      <c r="AE17" s="24">
        <f t="shared" si="5"/>
        <v>2048</v>
      </c>
      <c r="AF17" s="24">
        <f t="shared" si="5"/>
        <v>2049</v>
      </c>
      <c r="AG17" s="24">
        <f t="shared" si="5"/>
        <v>2050</v>
      </c>
    </row>
    <row r="19" spans="1:48" ht="11.25" customHeight="1" x14ac:dyDescent="0.2">
      <c r="A19" s="28" t="s">
        <v>48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48" ht="11.25" customHeight="1" x14ac:dyDescent="0.2">
      <c r="A20" s="28" t="s">
        <v>50</v>
      </c>
      <c r="B20" s="25">
        <v>271.89999999999998</v>
      </c>
      <c r="C20" s="25">
        <f>'Extended Potential Incremental'!D31</f>
        <v>800.87296155194315</v>
      </c>
      <c r="D20" s="25">
        <f>'Extended Potential Incremental'!E31</f>
        <v>1748.2696736318101</v>
      </c>
      <c r="E20" s="25">
        <f>'Extended Potential Incremental'!F31</f>
        <v>1771.9516092064939</v>
      </c>
      <c r="F20" s="25">
        <f>'Extended Potential Incremental'!G31</f>
        <v>1860.8544740487503</v>
      </c>
      <c r="G20" s="25">
        <f>'Extended Potential Incremental'!H31</f>
        <v>1853.5867255240569</v>
      </c>
      <c r="H20" s="25">
        <f>'Extended Potential Incremental'!I31</f>
        <v>1761.3876199815666</v>
      </c>
      <c r="I20" s="25">
        <f>'Extended Potential Incremental'!J31</f>
        <v>1752.8748544335876</v>
      </c>
      <c r="J20" s="25">
        <f>'Extended Potential Incremental'!K31</f>
        <v>1656.5196321696342</v>
      </c>
      <c r="K20" s="25">
        <f>'Extended Potential Incremental'!L31</f>
        <v>1498.8581410228346</v>
      </c>
      <c r="L20" s="25">
        <f>'Extended Potential Incremental'!M31</f>
        <v>1445.1013845219184</v>
      </c>
      <c r="M20" s="25">
        <f>'Extended Potential Incremental'!N31</f>
        <v>1403.4025411478215</v>
      </c>
      <c r="N20" s="25">
        <f>'Extended Potential Incremental'!O31</f>
        <v>1368.9895359045231</v>
      </c>
      <c r="O20" s="25">
        <f>'Extended Potential Incremental'!P31</f>
        <v>1402.024467969964</v>
      </c>
      <c r="P20" s="25">
        <f>'Extended Potential Incremental'!Q31</f>
        <v>1377.3958885894363</v>
      </c>
      <c r="Q20" s="25">
        <f>'Extended Potential Incremental'!R31</f>
        <v>1493.4320758404817</v>
      </c>
      <c r="R20" s="25">
        <f>'Extended Potential Incremental'!S31</f>
        <v>1464.0727307147563</v>
      </c>
      <c r="S20" s="25">
        <f>'Extended Potential Incremental'!T31</f>
        <v>1286.9816724198872</v>
      </c>
      <c r="T20" s="25">
        <f>'Extended Potential Incremental'!U31</f>
        <v>1279.4477127439668</v>
      </c>
      <c r="U20" s="25">
        <f>'Extended Potential Incremental'!V31</f>
        <v>1274.16911338165</v>
      </c>
      <c r="V20" s="25">
        <f>'Extended Potential Incremental'!W31</f>
        <v>1291.6020621144185</v>
      </c>
      <c r="W20" s="25">
        <f>'Extended Potential Incremental'!X31</f>
        <v>1284.6610972187154</v>
      </c>
      <c r="X20" s="25">
        <f>'Extended Potential Incremental'!Y31</f>
        <v>1443.6906907141699</v>
      </c>
      <c r="Y20" s="25">
        <f>'Extended Potential Incremental'!Z31</f>
        <v>1269.5930798225907</v>
      </c>
      <c r="Z20" s="25">
        <f>'Extended Potential Incremental'!AA31</f>
        <v>1260.9791062512577</v>
      </c>
      <c r="AA20" s="25">
        <f>'Extended Potential Incremental'!AB31</f>
        <v>1272.4512205039714</v>
      </c>
      <c r="AB20" s="25">
        <f>'Extended Potential Incremental'!AC31</f>
        <v>1336.0763039715446</v>
      </c>
      <c r="AC20" s="25">
        <f>'Extended Potential Incremental'!AD31</f>
        <v>1302.400038065781</v>
      </c>
      <c r="AD20" s="25">
        <f>'Extended Potential Incremental'!AE31</f>
        <v>1302.400038065781</v>
      </c>
      <c r="AE20" s="25">
        <f>'Extended Potential Incremental'!AF31</f>
        <v>1302.400038065781</v>
      </c>
      <c r="AF20" s="25">
        <f>'Extended Potential Incremental'!AG31</f>
        <v>1302.400038065781</v>
      </c>
      <c r="AG20" s="25">
        <f>'Extended Potential Incremental'!AH31</f>
        <v>1302.4000380657869</v>
      </c>
    </row>
    <row r="21" spans="1:48" ht="11.25" customHeight="1" x14ac:dyDescent="0.2">
      <c r="A21" s="26" t="s">
        <v>49</v>
      </c>
      <c r="B21" s="25"/>
      <c r="C21" s="25">
        <f>SUM($B20:B20)*$I$15</f>
        <v>272.64493150684933</v>
      </c>
      <c r="D21" s="25">
        <f>SUM($B20:C20)</f>
        <v>1072.7729615519431</v>
      </c>
      <c r="E21" s="25">
        <f>SUM($B20:D20)</f>
        <v>2821.0426351837532</v>
      </c>
      <c r="F21" s="25">
        <f>SUM($B20:E20)</f>
        <v>4592.9942443902473</v>
      </c>
      <c r="G21" s="25">
        <f>SUM($B20:F20)*$I$15</f>
        <v>6471.5304957497901</v>
      </c>
      <c r="H21" s="25">
        <f>SUM($B20:G20)</f>
        <v>8307.4354439630551</v>
      </c>
      <c r="I21" s="25">
        <f>SUM($B20:H20)</f>
        <v>10068.823063944621</v>
      </c>
      <c r="J21" s="25">
        <f>SUM($B20:I20)</f>
        <v>11821.69791837821</v>
      </c>
      <c r="K21" s="25">
        <f>SUM($B20:J20)*$I$15</f>
        <v>13515.144173974004</v>
      </c>
      <c r="L21" s="25">
        <f>SUM($B20:K20)</f>
        <v>14977.075691570679</v>
      </c>
      <c r="M21" s="25">
        <f>SUM($B20:L20)</f>
        <v>16422.177076092597</v>
      </c>
      <c r="N21" s="25">
        <f>SUM($B20:M20)</f>
        <v>17825.579617240419</v>
      </c>
      <c r="O21" s="25">
        <f>SUM($B20:N20)*$I$15</f>
        <v>19247.157013838492</v>
      </c>
      <c r="P21" s="25">
        <f>SUM($B20:O20)</f>
        <v>20596.593621114906</v>
      </c>
      <c r="Q21" s="25">
        <f>SUM($B20:P20)</f>
        <v>21973.989509704341</v>
      </c>
      <c r="R21" s="25">
        <f>SUM($B20:Q20)</f>
        <v>23467.421585544824</v>
      </c>
      <c r="S21" s="25">
        <f>SUM($B20:R20)*$I$15</f>
        <v>24999.799780139747</v>
      </c>
      <c r="T21" s="25">
        <f>SUM($B20:S20)</f>
        <v>26218.475988679467</v>
      </c>
      <c r="U21" s="25">
        <f>SUM($B20:T20)</f>
        <v>27497.923701423435</v>
      </c>
      <c r="V21" s="25">
        <f>SUM($B20:U20)</f>
        <v>28772.092814805084</v>
      </c>
      <c r="W21" s="25">
        <f>SUM($B20:V20)*$I$15</f>
        <v>30146.061164253533</v>
      </c>
      <c r="X21" s="25">
        <f>SUM($B20:W20)</f>
        <v>31348.35597413822</v>
      </c>
      <c r="Y21" s="25">
        <f>SUM($B20:X20)</f>
        <v>32792.046664852387</v>
      </c>
      <c r="Z21" s="25">
        <f>SUM($B20:Y20)</f>
        <v>34061.639744674976</v>
      </c>
      <c r="AA21" s="25">
        <f>SUM($B20:Z20)*$I$15</f>
        <v>35419.393149147952</v>
      </c>
      <c r="AB21" s="25">
        <f>SUM($B20:AA20)</f>
        <v>36595.070071430207</v>
      </c>
      <c r="AC21" s="25">
        <f>SUM($B20:AB20)</f>
        <v>37931.146375401753</v>
      </c>
      <c r="AD21" s="25">
        <f>SUM($B20:AC20)</f>
        <v>39233.546413467535</v>
      </c>
      <c r="AE21" s="25">
        <f>SUM($B20:AD20)*$I$15</f>
        <v>40647.003839071767</v>
      </c>
      <c r="AF21" s="25">
        <f>SUM($B20:AE20)</f>
        <v>41838.346489599098</v>
      </c>
      <c r="AG21" s="25">
        <f>SUM($B20:AF20)</f>
        <v>43140.74652766488</v>
      </c>
    </row>
    <row r="22" spans="1:48" x14ac:dyDescent="0.2">
      <c r="A22" s="23" t="s">
        <v>47</v>
      </c>
      <c r="B22" s="19"/>
      <c r="C22" s="19"/>
      <c r="AI22" s="29"/>
      <c r="AK22" s="29"/>
    </row>
    <row r="23" spans="1:48" x14ac:dyDescent="0.2">
      <c r="A23" s="27">
        <v>1</v>
      </c>
      <c r="B23" s="25">
        <f t="shared" ref="B23" si="6">$B3*(B$21+B$20*$C3)</f>
        <v>1.9613128166635387</v>
      </c>
      <c r="C23" s="25">
        <f>$G$3*(C21+C20*$H$3)</f>
        <v>28.838337281854713</v>
      </c>
      <c r="D23" s="25">
        <f t="shared" ref="D23:F34" si="7">$B3*(D$21+D$20*$C3)</f>
        <v>103.72312416078368</v>
      </c>
      <c r="E23" s="25">
        <f t="shared" si="7"/>
        <v>252.37712826835511</v>
      </c>
      <c r="F23" s="25">
        <f t="shared" si="7"/>
        <v>403.51293694754361</v>
      </c>
      <c r="G23" s="25">
        <f>$G$3*(G21+G20*$H$3)</f>
        <v>561.4327230434302</v>
      </c>
      <c r="H23" s="25">
        <f t="shared" ref="H23:J34" si="8">$B3*(H$21+H$20*$C3)</f>
        <v>718.26853481887224</v>
      </c>
      <c r="I23" s="25">
        <f t="shared" si="8"/>
        <v>867.80443387985792</v>
      </c>
      <c r="J23" s="25">
        <f t="shared" si="8"/>
        <v>1015.9836915966556</v>
      </c>
      <c r="K23" s="25">
        <f>$G$3*(K21+K20*$H$3)</f>
        <v>1155.4781306655318</v>
      </c>
      <c r="L23" s="25">
        <f t="shared" ref="L23:N34" si="9">$B3*(L$21+L$20*$C3)</f>
        <v>1282.4496444409667</v>
      </c>
      <c r="M23" s="25">
        <f t="shared" si="9"/>
        <v>1404.8834937739223</v>
      </c>
      <c r="N23" s="25">
        <f t="shared" si="9"/>
        <v>1523.8283528848158</v>
      </c>
      <c r="O23" s="25">
        <f>$G$3*(O21+O20*$H$3)</f>
        <v>1640.2818014327891</v>
      </c>
      <c r="P23" s="25">
        <f t="shared" ref="P23:R34" si="10">$B3*(P$21+P$20*$C3)</f>
        <v>1759.2353857898263</v>
      </c>
      <c r="Q23" s="25">
        <f t="shared" si="10"/>
        <v>1877.0567050267391</v>
      </c>
      <c r="R23" s="25">
        <f t="shared" si="10"/>
        <v>2003.6843620540931</v>
      </c>
      <c r="S23" s="25">
        <f>$G$3*(S21+S20*$H$3)</f>
        <v>2126.7021834980224</v>
      </c>
      <c r="T23" s="25">
        <f t="shared" ref="T23:V34" si="11">$B3*(T$21+T$20*$C3)</f>
        <v>2236.0037910591491</v>
      </c>
      <c r="U23" s="25">
        <f t="shared" si="11"/>
        <v>2344.6311367953908</v>
      </c>
      <c r="V23" s="25">
        <f t="shared" si="11"/>
        <v>2452.9739897257382</v>
      </c>
      <c r="W23" s="25">
        <f>$G$3*(W21+W20*$H$3)</f>
        <v>2562.5710627672352</v>
      </c>
      <c r="X23" s="25">
        <f t="shared" ref="X23:Z34" si="12">$B3*(X$21+X$20*$C3)</f>
        <v>2672.8769720484165</v>
      </c>
      <c r="Y23" s="25">
        <f t="shared" si="12"/>
        <v>2794.2359689436234</v>
      </c>
      <c r="Z23" s="25">
        <f t="shared" si="12"/>
        <v>2902.0022865986471</v>
      </c>
      <c r="AA23" s="25">
        <f>$G$3*(AA21+AA20*$H$3)</f>
        <v>3009.1318066614185</v>
      </c>
      <c r="AB23" s="25">
        <f t="shared" ref="AB23:AD34" si="13">$B3*(AB$21+AB$20*$C3)</f>
        <v>3117.7120449341296</v>
      </c>
      <c r="AC23" s="25">
        <f t="shared" si="13"/>
        <v>3230.9440996378457</v>
      </c>
      <c r="AD23" s="25">
        <f t="shared" si="13"/>
        <v>3341.5588973913782</v>
      </c>
      <c r="AE23" s="25">
        <f>$G$3*(AE21+AE20*$H$3)</f>
        <v>3452.1224282203821</v>
      </c>
      <c r="AF23" s="25">
        <f t="shared" ref="AF23:AG34" si="14">$B3*(AF$21+AF$20*$C3)</f>
        <v>3562.7884928984422</v>
      </c>
      <c r="AG23" s="25">
        <f t="shared" si="14"/>
        <v>3673.4032906519742</v>
      </c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1:48" x14ac:dyDescent="0.2">
      <c r="A24" s="27">
        <f t="shared" ref="A24:A34" si="15">A23+1</f>
        <v>2</v>
      </c>
      <c r="B24" s="25">
        <f t="shared" ref="B24" si="16">$B4*(B$21+B$20*$C4)</f>
        <v>3.3715804090823793</v>
      </c>
      <c r="C24" s="25">
        <f>$G$4*(C21+C20*$H$4)</f>
        <v>32.005824719415934</v>
      </c>
      <c r="D24" s="25">
        <f t="shared" si="7"/>
        <v>103.97358729893496</v>
      </c>
      <c r="E24" s="25">
        <f t="shared" si="7"/>
        <v>238.38108305488527</v>
      </c>
      <c r="F24" s="25">
        <f t="shared" si="7"/>
        <v>375.41401965694774</v>
      </c>
      <c r="G24" s="25">
        <f>$G$4*(G21+G20*$H$4)</f>
        <v>536.84840980844558</v>
      </c>
      <c r="H24" s="25">
        <f t="shared" si="8"/>
        <v>659.12405768821145</v>
      </c>
      <c r="I24" s="25">
        <f t="shared" si="8"/>
        <v>794.13864494680661</v>
      </c>
      <c r="J24" s="25">
        <f t="shared" si="8"/>
        <v>927.41094507914841</v>
      </c>
      <c r="K24" s="25">
        <f>$G$4*(K21+K20*$H$4)</f>
        <v>1090.3412570391758</v>
      </c>
      <c r="L24" s="25">
        <f t="shared" si="9"/>
        <v>1166.8457200606683</v>
      </c>
      <c r="M24" s="25">
        <f t="shared" si="9"/>
        <v>1277.1857437841438</v>
      </c>
      <c r="N24" s="25">
        <f t="shared" si="9"/>
        <v>1384.4172970652007</v>
      </c>
      <c r="O24" s="25">
        <f>$G$4*(O21+O20*$H$4)</f>
        <v>1543.2593323117255</v>
      </c>
      <c r="P24" s="25">
        <f t="shared" si="10"/>
        <v>1597.0924737530052</v>
      </c>
      <c r="Q24" s="25">
        <f t="shared" si="10"/>
        <v>1704.1945774326653</v>
      </c>
      <c r="R24" s="25">
        <f t="shared" si="10"/>
        <v>1818.3951717426075</v>
      </c>
      <c r="S24" s="25">
        <f>$G$4*(S21+S20*$H$4)</f>
        <v>1997.575494762563</v>
      </c>
      <c r="T24" s="25">
        <f t="shared" si="11"/>
        <v>2027.1455974911405</v>
      </c>
      <c r="U24" s="25">
        <f t="shared" si="11"/>
        <v>2125.2295560431903</v>
      </c>
      <c r="V24" s="25">
        <f t="shared" si="11"/>
        <v>2223.190205846658</v>
      </c>
      <c r="W24" s="25">
        <f>$G$4*(W21+W20*$H$4)</f>
        <v>2405.3092321848039</v>
      </c>
      <c r="X24" s="25">
        <f t="shared" si="12"/>
        <v>2422.7072627266089</v>
      </c>
      <c r="Y24" s="25">
        <f t="shared" si="12"/>
        <v>2531.2973141877151</v>
      </c>
      <c r="Z24" s="25">
        <f t="shared" si="12"/>
        <v>2628.5839420086722</v>
      </c>
      <c r="AA24" s="25">
        <f>$G$4*(AA21+AA20*$H$4)</f>
        <v>2822.9829496904454</v>
      </c>
      <c r="AB24" s="25">
        <f t="shared" si="13"/>
        <v>2823.8604930319216</v>
      </c>
      <c r="AC24" s="25">
        <f t="shared" si="13"/>
        <v>2925.9364294951442</v>
      </c>
      <c r="AD24" s="25">
        <f t="shared" si="13"/>
        <v>3025.8465694015604</v>
      </c>
      <c r="AE24" s="25">
        <f>$G$4*(AE21+AE20*$H$4)</f>
        <v>3237.5815552430813</v>
      </c>
      <c r="AF24" s="25">
        <f t="shared" si="14"/>
        <v>3225.6668492143926</v>
      </c>
      <c r="AG24" s="25">
        <f t="shared" si="14"/>
        <v>3325.5769891208088</v>
      </c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1:48" x14ac:dyDescent="0.2">
      <c r="A25" s="27">
        <f t="shared" si="15"/>
        <v>3</v>
      </c>
      <c r="B25" s="25">
        <f t="shared" ref="B25" si="17">$B5*(B$21+B$20*$C5)</f>
        <v>5.694133983861887</v>
      </c>
      <c r="C25" s="25">
        <f>$G$5*(C21+C20*$H$5)</f>
        <v>39.958583545453308</v>
      </c>
      <c r="D25" s="25">
        <f t="shared" si="7"/>
        <v>127.72451453850992</v>
      </c>
      <c r="E25" s="25">
        <f t="shared" si="7"/>
        <v>276.70363975823074</v>
      </c>
      <c r="F25" s="25">
        <f t="shared" si="7"/>
        <v>429.05996515572645</v>
      </c>
      <c r="G25" s="25">
        <f>$G$5*(G21+G20*$H$5)</f>
        <v>587.1700644799821</v>
      </c>
      <c r="H25" s="25">
        <f t="shared" si="8"/>
        <v>742.45001695020107</v>
      </c>
      <c r="I25" s="25">
        <f t="shared" si="8"/>
        <v>891.86904719386825</v>
      </c>
      <c r="J25" s="25">
        <f t="shared" si="8"/>
        <v>1038.7254773518687</v>
      </c>
      <c r="K25" s="25">
        <f>$G$5*(K21+K20*$H$5)</f>
        <v>1176.2900102551171</v>
      </c>
      <c r="L25" s="25">
        <f t="shared" si="9"/>
        <v>1302.2889421125044</v>
      </c>
      <c r="M25" s="25">
        <f t="shared" si="9"/>
        <v>1424.1503224304008</v>
      </c>
      <c r="N25" s="25">
        <f t="shared" si="9"/>
        <v>1542.622737280908</v>
      </c>
      <c r="O25" s="25">
        <f>$G$5*(O21+O20*$H$5)</f>
        <v>1659.7491303349966</v>
      </c>
      <c r="P25" s="25">
        <f t="shared" si="10"/>
        <v>1778.1451780978018</v>
      </c>
      <c r="Q25" s="25">
        <f t="shared" si="10"/>
        <v>1897.5595180626726</v>
      </c>
      <c r="R25" s="25">
        <f t="shared" si="10"/>
        <v>2023.7841107835154</v>
      </c>
      <c r="S25" s="25">
        <f>$G$5*(S21+S20*$H$5)</f>
        <v>2144.5721252005287</v>
      </c>
      <c r="T25" s="25">
        <f t="shared" si="11"/>
        <v>2253.5688866989217</v>
      </c>
      <c r="U25" s="25">
        <f t="shared" si="11"/>
        <v>2362.1237643681065</v>
      </c>
      <c r="V25" s="25">
        <f t="shared" si="11"/>
        <v>2470.7059482290765</v>
      </c>
      <c r="W25" s="25">
        <f>$G$5*(W21+W20*$H$5)</f>
        <v>2580.4087829203213</v>
      </c>
      <c r="X25" s="25">
        <f t="shared" si="12"/>
        <v>2692.6969027920172</v>
      </c>
      <c r="Y25" s="25">
        <f t="shared" si="12"/>
        <v>2811.6657737324808</v>
      </c>
      <c r="Z25" s="25">
        <f t="shared" si="12"/>
        <v>2919.3138331201976</v>
      </c>
      <c r="AA25" s="25">
        <f>$G$5*(AA21+AA20*$H$5)</f>
        <v>3026.7999907676726</v>
      </c>
      <c r="AB25" s="25">
        <f t="shared" si="13"/>
        <v>3136.0545749394887</v>
      </c>
      <c r="AC25" s="25">
        <f t="shared" si="13"/>
        <v>3248.8242998226638</v>
      </c>
      <c r="AD25" s="25">
        <f t="shared" si="13"/>
        <v>3359.4390975761958</v>
      </c>
      <c r="AE25" s="25">
        <f>$G$5*(AE21+AE20*$H$5)</f>
        <v>3470.2064563400809</v>
      </c>
      <c r="AF25" s="25">
        <f t="shared" si="14"/>
        <v>3580.6686930832602</v>
      </c>
      <c r="AG25" s="25">
        <f t="shared" si="14"/>
        <v>3691.2834908367922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1:48" x14ac:dyDescent="0.2">
      <c r="A26" s="27">
        <f t="shared" si="15"/>
        <v>4</v>
      </c>
      <c r="B26" s="25">
        <f t="shared" ref="B26" si="18">$B6*(B$21+B$20*$C6)</f>
        <v>7.3472696565959827</v>
      </c>
      <c r="C26" s="25">
        <f>$G$6*(C21+C20*$H$6)</f>
        <v>44.05036130056704</v>
      </c>
      <c r="D26" s="25">
        <f t="shared" si="7"/>
        <v>135.41478516846155</v>
      </c>
      <c r="E26" s="25">
        <f t="shared" si="7"/>
        <v>279.74811520664645</v>
      </c>
      <c r="F26" s="25">
        <f t="shared" si="7"/>
        <v>427.79030274084226</v>
      </c>
      <c r="G26" s="25">
        <f>$G$6*(G21+G20*$H$6)</f>
        <v>580.68264696605615</v>
      </c>
      <c r="H26" s="25">
        <f t="shared" si="8"/>
        <v>730.39905080374626</v>
      </c>
      <c r="I26" s="25">
        <f t="shared" si="8"/>
        <v>874.94060443726414</v>
      </c>
      <c r="J26" s="25">
        <f t="shared" si="8"/>
        <v>1016.4088037684523</v>
      </c>
      <c r="K26" s="25">
        <f>$G$6*(K21+K20*$H$6)</f>
        <v>1148.4154355321707</v>
      </c>
      <c r="L26" s="25">
        <f t="shared" si="9"/>
        <v>1270.0419876673134</v>
      </c>
      <c r="M26" s="25">
        <f t="shared" si="9"/>
        <v>1387.6906596460583</v>
      </c>
      <c r="N26" s="25">
        <f t="shared" si="9"/>
        <v>1502.108907022247</v>
      </c>
      <c r="O26" s="25">
        <f>$G$6*(O21+O20*$H$6)</f>
        <v>1615.6285110833228</v>
      </c>
      <c r="P26" s="25">
        <f t="shared" si="10"/>
        <v>1730.090638769977</v>
      </c>
      <c r="Q26" s="25">
        <f t="shared" si="10"/>
        <v>1846.4367844195026</v>
      </c>
      <c r="R26" s="25">
        <f t="shared" si="10"/>
        <v>1968.3912793566442</v>
      </c>
      <c r="S26" s="25">
        <f>$G$6*(S21+S20*$H$6)</f>
        <v>2084.0391252114023</v>
      </c>
      <c r="T26" s="25">
        <f t="shared" si="11"/>
        <v>2189.5164108982431</v>
      </c>
      <c r="U26" s="25">
        <f t="shared" si="11"/>
        <v>2294.5338588009799</v>
      </c>
      <c r="V26" s="25">
        <f t="shared" si="11"/>
        <v>2399.7311596601808</v>
      </c>
      <c r="W26" s="25">
        <f>$G$6*(W21+W20*$H$6)</f>
        <v>2505.8009448356752</v>
      </c>
      <c r="X26" s="25">
        <f t="shared" si="12"/>
        <v>2615.5885487212195</v>
      </c>
      <c r="Y26" s="25">
        <f t="shared" si="12"/>
        <v>2729.5435996809529</v>
      </c>
      <c r="Z26" s="25">
        <f t="shared" si="12"/>
        <v>2833.6609494216214</v>
      </c>
      <c r="AA26" s="25">
        <f>$G$6*(AA21+AA20*$H$6)</f>
        <v>2937.710402729806</v>
      </c>
      <c r="AB26" s="25">
        <f t="shared" si="13"/>
        <v>3043.917372688747</v>
      </c>
      <c r="AC26" s="25">
        <f t="shared" si="13"/>
        <v>3152.8218648728539</v>
      </c>
      <c r="AD26" s="25">
        <f t="shared" si="13"/>
        <v>3259.8684433440139</v>
      </c>
      <c r="AE26" s="25">
        <f>$G$6*(AE21+AE20*$H$6)</f>
        <v>3367.0146487741258</v>
      </c>
      <c r="AF26" s="25">
        <f t="shared" si="14"/>
        <v>3473.9616002863345</v>
      </c>
      <c r="AG26" s="25">
        <f t="shared" si="14"/>
        <v>3581.008178757495</v>
      </c>
      <c r="AI26" s="29"/>
      <c r="AJ26" s="29"/>
      <c r="AK26" s="29"/>
      <c r="AL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48" x14ac:dyDescent="0.2">
      <c r="A27" s="27">
        <f t="shared" si="15"/>
        <v>5</v>
      </c>
      <c r="B27" s="25">
        <f t="shared" ref="B27" si="19">$B7*(B$21+B$20*$C7)</f>
        <v>9.5534914618127207</v>
      </c>
      <c r="C27" s="25">
        <f>$G$7*(C21+C20*$H$7)</f>
        <v>51.264167246778555</v>
      </c>
      <c r="D27" s="25">
        <f t="shared" si="7"/>
        <v>152.53951136971844</v>
      </c>
      <c r="E27" s="25">
        <f t="shared" si="7"/>
        <v>301.85477875623764</v>
      </c>
      <c r="F27" s="25">
        <f t="shared" si="7"/>
        <v>455.47299432011897</v>
      </c>
      <c r="G27" s="25">
        <f>$G$7*(G21+G20*$H$7)</f>
        <v>613.33636160714309</v>
      </c>
      <c r="H27" s="25">
        <f t="shared" si="8"/>
        <v>767.45121034021895</v>
      </c>
      <c r="I27" s="25">
        <f t="shared" si="8"/>
        <v>916.74941011174326</v>
      </c>
      <c r="J27" s="25">
        <f t="shared" si="8"/>
        <v>1062.2381710987841</v>
      </c>
      <c r="K27" s="25">
        <f>$G$7*(K21+K20*$H$7)</f>
        <v>1197.4487545045288</v>
      </c>
      <c r="L27" s="25">
        <f t="shared" si="9"/>
        <v>1322.8007583491787</v>
      </c>
      <c r="M27" s="25">
        <f t="shared" si="9"/>
        <v>1444.0702639226924</v>
      </c>
      <c r="N27" s="25">
        <f t="shared" si="9"/>
        <v>1562.0542194531388</v>
      </c>
      <c r="O27" s="25">
        <f>$G$7*(O21+O20*$H$7)</f>
        <v>1679.5409147189077</v>
      </c>
      <c r="P27" s="25">
        <f t="shared" si="10"/>
        <v>1797.6959803145228</v>
      </c>
      <c r="Q27" s="25">
        <f t="shared" si="10"/>
        <v>1918.7573417099936</v>
      </c>
      <c r="R27" s="25">
        <f t="shared" si="10"/>
        <v>2044.5652069274943</v>
      </c>
      <c r="S27" s="25">
        <f>$G$7*(S21+S20*$H$7)</f>
        <v>2162.7398992647441</v>
      </c>
      <c r="T27" s="25">
        <f t="shared" si="11"/>
        <v>2271.7294093095343</v>
      </c>
      <c r="U27" s="25">
        <f t="shared" si="11"/>
        <v>2380.2093623670157</v>
      </c>
      <c r="V27" s="25">
        <f t="shared" si="11"/>
        <v>2489.0389900715113</v>
      </c>
      <c r="W27" s="25">
        <f>$G$7*(W21+W20*$H$7)</f>
        <v>2598.5437984092923</v>
      </c>
      <c r="X27" s="25">
        <f t="shared" si="12"/>
        <v>2713.188695594723</v>
      </c>
      <c r="Y27" s="25">
        <f t="shared" si="12"/>
        <v>2829.6864193616384</v>
      </c>
      <c r="Z27" s="25">
        <f t="shared" si="12"/>
        <v>2937.2122117272247</v>
      </c>
      <c r="AA27" s="25">
        <f>$G$7*(AA21+AA20*$H$7)</f>
        <v>3044.7626446090312</v>
      </c>
      <c r="AB27" s="25">
        <f t="shared" si="13"/>
        <v>3155.0188856229956</v>
      </c>
      <c r="AC27" s="25">
        <f t="shared" si="13"/>
        <v>3267.3106084883225</v>
      </c>
      <c r="AD27" s="25">
        <f t="shared" si="13"/>
        <v>3377.9254062418549</v>
      </c>
      <c r="AE27" s="25">
        <f>$G$7*(AE21+AE20*$H$7)</f>
        <v>3488.5918849284408</v>
      </c>
      <c r="AF27" s="25">
        <f t="shared" si="14"/>
        <v>3599.1550017489189</v>
      </c>
      <c r="AG27" s="25">
        <f t="shared" si="14"/>
        <v>3709.769799502451</v>
      </c>
      <c r="AH27" s="29"/>
      <c r="AI27" s="29"/>
      <c r="AJ27" s="29"/>
      <c r="AK27" s="29"/>
      <c r="AL27" s="29"/>
      <c r="AO27" s="29"/>
      <c r="AP27" s="29"/>
    </row>
    <row r="28" spans="1:48" x14ac:dyDescent="0.2">
      <c r="A28" s="27">
        <f t="shared" si="15"/>
        <v>6</v>
      </c>
      <c r="B28" s="25">
        <f t="shared" ref="B28" si="20">$B8*(B$21+B$20*$C8)</f>
        <v>11.082131732032275</v>
      </c>
      <c r="C28" s="25">
        <f>$G$8*(C21+C20*$H$8)</f>
        <v>54.991248753462443</v>
      </c>
      <c r="D28" s="25">
        <f t="shared" si="7"/>
        <v>159.4292982309214</v>
      </c>
      <c r="E28" s="25">
        <f t="shared" si="7"/>
        <v>304.0879271402016</v>
      </c>
      <c r="F28" s="25">
        <f t="shared" si="7"/>
        <v>453.35129870638332</v>
      </c>
      <c r="G28" s="25">
        <f>$G$8*(G21+G20*$H$8)</f>
        <v>606.00486999234101</v>
      </c>
      <c r="H28" s="25">
        <f t="shared" si="8"/>
        <v>754.59375408440883</v>
      </c>
      <c r="I28" s="25">
        <f t="shared" si="8"/>
        <v>899.01837500294971</v>
      </c>
      <c r="J28" s="25">
        <f t="shared" si="8"/>
        <v>1039.1630235235316</v>
      </c>
      <c r="K28" s="25">
        <f>$G$8*(K21+K20*$H$8)</f>
        <v>1168.8916396445043</v>
      </c>
      <c r="L28" s="25">
        <f t="shared" si="9"/>
        <v>1289.8921324124822</v>
      </c>
      <c r="M28" s="25">
        <f t="shared" si="9"/>
        <v>1406.9680223805337</v>
      </c>
      <c r="N28" s="25">
        <f t="shared" si="9"/>
        <v>1520.9135671889219</v>
      </c>
      <c r="O28" s="25">
        <f>$G$8*(O21+O20*$H$8)</f>
        <v>1634.7818508096884</v>
      </c>
      <c r="P28" s="25">
        <f t="shared" si="10"/>
        <v>1749.0107699474488</v>
      </c>
      <c r="Q28" s="25">
        <f t="shared" si="10"/>
        <v>1866.9508073040072</v>
      </c>
      <c r="R28" s="25">
        <f t="shared" si="10"/>
        <v>1988.5020175604948</v>
      </c>
      <c r="S28" s="25">
        <f>$G$8*(S21+S20*$H$8)</f>
        <v>2101.6208420477396</v>
      </c>
      <c r="T28" s="25">
        <f t="shared" si="11"/>
        <v>2207.0911101988358</v>
      </c>
      <c r="U28" s="25">
        <f t="shared" si="11"/>
        <v>2312.0360504128275</v>
      </c>
      <c r="V28" s="25">
        <f t="shared" si="11"/>
        <v>2417.4728130560852</v>
      </c>
      <c r="W28" s="25">
        <f>$G$8*(W21+W20*$H$8)</f>
        <v>2523.3509598250021</v>
      </c>
      <c r="X28" s="25">
        <f t="shared" si="12"/>
        <v>2635.4193159496449</v>
      </c>
      <c r="Y28" s="25">
        <f t="shared" si="12"/>
        <v>2746.9829341607829</v>
      </c>
      <c r="Z28" s="25">
        <f t="shared" si="12"/>
        <v>2850.9819609768083</v>
      </c>
      <c r="AA28" s="25">
        <f>$G$8*(AA21+AA20*$H$8)</f>
        <v>2955.0936161246686</v>
      </c>
      <c r="AB28" s="25">
        <f t="shared" si="13"/>
        <v>3062.2699314147212</v>
      </c>
      <c r="AC28" s="25">
        <f t="shared" si="13"/>
        <v>3170.7118410009107</v>
      </c>
      <c r="AD28" s="25">
        <f t="shared" si="13"/>
        <v>3277.7584194720712</v>
      </c>
      <c r="AE28" s="25">
        <f>$G$8*(AE21+AE20*$H$8)</f>
        <v>3384.8069990209256</v>
      </c>
      <c r="AF28" s="25">
        <f t="shared" si="14"/>
        <v>3491.8515764143913</v>
      </c>
      <c r="AG28" s="25">
        <f t="shared" si="14"/>
        <v>3598.8981548855518</v>
      </c>
      <c r="AH28" s="29"/>
      <c r="AI28" s="29"/>
      <c r="AJ28" s="29"/>
      <c r="AK28" s="29"/>
      <c r="AL28" s="29"/>
      <c r="AP28" s="29"/>
      <c r="AQ28" s="29"/>
    </row>
    <row r="29" spans="1:48" x14ac:dyDescent="0.2">
      <c r="A29" s="27">
        <f t="shared" si="15"/>
        <v>7</v>
      </c>
      <c r="B29" s="25">
        <f t="shared" ref="B29" si="21">$B9*(B$21+B$20*$C9)</f>
        <v>13.412848939763554</v>
      </c>
      <c r="C29" s="25">
        <f>$G$9*(C21+C20*$H$9)</f>
        <v>62.569750948103795</v>
      </c>
      <c r="D29" s="25">
        <f t="shared" si="7"/>
        <v>177.35450820092694</v>
      </c>
      <c r="E29" s="25">
        <f t="shared" si="7"/>
        <v>327.00591775424465</v>
      </c>
      <c r="F29" s="25">
        <f t="shared" si="7"/>
        <v>481.88602348451138</v>
      </c>
      <c r="G29" s="25">
        <f>$G$9*(G21+G20*$H$9)</f>
        <v>639.5026587343043</v>
      </c>
      <c r="H29" s="25">
        <f t="shared" si="8"/>
        <v>792.45240373023694</v>
      </c>
      <c r="I29" s="25">
        <f t="shared" si="8"/>
        <v>941.62977302961849</v>
      </c>
      <c r="J29" s="25">
        <f t="shared" si="8"/>
        <v>1085.7508648456992</v>
      </c>
      <c r="K29" s="25">
        <f>$G$9*(K21+K20*$H$9)</f>
        <v>1218.6074987539403</v>
      </c>
      <c r="L29" s="25">
        <f t="shared" si="9"/>
        <v>1343.3125745858531</v>
      </c>
      <c r="M29" s="25">
        <f t="shared" si="9"/>
        <v>1463.9902054149838</v>
      </c>
      <c r="N29" s="25">
        <f t="shared" si="9"/>
        <v>1581.4857016253695</v>
      </c>
      <c r="O29" s="25">
        <f>$G$9*(O21+O20*$H$9)</f>
        <v>1699.3326991028189</v>
      </c>
      <c r="P29" s="25">
        <f t="shared" si="10"/>
        <v>1817.2467825312435</v>
      </c>
      <c r="Q29" s="25">
        <f t="shared" si="10"/>
        <v>1939.9551653573146</v>
      </c>
      <c r="R29" s="25">
        <f t="shared" si="10"/>
        <v>2065.3463030714734</v>
      </c>
      <c r="S29" s="25">
        <f>$G$9*(S21+S20*$H$9)</f>
        <v>2180.9076733289594</v>
      </c>
      <c r="T29" s="25">
        <f t="shared" si="11"/>
        <v>2289.8899319201464</v>
      </c>
      <c r="U29" s="25">
        <f t="shared" si="11"/>
        <v>2398.2949603659254</v>
      </c>
      <c r="V29" s="25">
        <f t="shared" si="11"/>
        <v>2507.3720319139461</v>
      </c>
      <c r="W29" s="25">
        <f>$G$9*(W21+W20*$H$9)</f>
        <v>2616.6788138982633</v>
      </c>
      <c r="X29" s="25">
        <f t="shared" si="12"/>
        <v>2733.6804883974291</v>
      </c>
      <c r="Y29" s="25">
        <f t="shared" si="12"/>
        <v>2847.707064990796</v>
      </c>
      <c r="Z29" s="25">
        <f t="shared" si="12"/>
        <v>2955.1105903342514</v>
      </c>
      <c r="AA29" s="25">
        <f>$G$9*(AA21+AA20*$H$9)</f>
        <v>3062.7252984503893</v>
      </c>
      <c r="AB29" s="25">
        <f t="shared" si="13"/>
        <v>3173.9831963065021</v>
      </c>
      <c r="AC29" s="25">
        <f t="shared" si="13"/>
        <v>3285.7969171539812</v>
      </c>
      <c r="AD29" s="25">
        <f t="shared" si="13"/>
        <v>3396.4117149075137</v>
      </c>
      <c r="AE29" s="25">
        <f>$G$9*(AE21+AE20*$H$9)</f>
        <v>3506.9773135168011</v>
      </c>
      <c r="AF29" s="25">
        <f t="shared" si="14"/>
        <v>3617.6413104145777</v>
      </c>
      <c r="AG29" s="25">
        <f t="shared" si="14"/>
        <v>3728.2561081681101</v>
      </c>
      <c r="AI29" s="29"/>
      <c r="AJ29" s="29"/>
      <c r="AK29" s="29"/>
      <c r="AL29" s="29"/>
      <c r="AQ29" s="29"/>
    </row>
    <row r="30" spans="1:48" x14ac:dyDescent="0.2">
      <c r="A30" s="27">
        <f t="shared" si="15"/>
        <v>8</v>
      </c>
      <c r="B30" s="25">
        <f t="shared" ref="B30" si="22">$B10*(B$21+B$20*$C10)</f>
        <v>15.374161756427094</v>
      </c>
      <c r="C30" s="25">
        <f>$G$10*(C21+C20*$H$10)</f>
        <v>68.315211517629749</v>
      </c>
      <c r="D30" s="25">
        <f t="shared" si="7"/>
        <v>189.96540822990173</v>
      </c>
      <c r="E30" s="25">
        <f t="shared" si="7"/>
        <v>339.78764413028102</v>
      </c>
      <c r="F30" s="25">
        <f t="shared" si="7"/>
        <v>495.30903830576</v>
      </c>
      <c r="G30" s="25">
        <f>$G$10*(G21+G20*$H$10)</f>
        <v>652.8002851431894</v>
      </c>
      <c r="H30" s="25">
        <f t="shared" si="8"/>
        <v>805.15792823991819</v>
      </c>
      <c r="I30" s="25">
        <f t="shared" si="8"/>
        <v>954.27389188952213</v>
      </c>
      <c r="J30" s="25">
        <f t="shared" si="8"/>
        <v>1097.6999387170822</v>
      </c>
      <c r="K30" s="25">
        <f>$G$10*(K21+K20*$H$10)</f>
        <v>1229.3603032085593</v>
      </c>
      <c r="L30" s="25">
        <f t="shared" si="9"/>
        <v>1353.7366123454744</v>
      </c>
      <c r="M30" s="25">
        <f t="shared" si="9"/>
        <v>1474.1134543700828</v>
      </c>
      <c r="N30" s="25">
        <f t="shared" si="9"/>
        <v>1591.3607171555198</v>
      </c>
      <c r="O30" s="25">
        <f>$G$10*(O21+O20*$H$10)</f>
        <v>1709.3908190356262</v>
      </c>
      <c r="P30" s="25">
        <f t="shared" si="10"/>
        <v>1827.1824361167901</v>
      </c>
      <c r="Q30" s="25">
        <f t="shared" si="10"/>
        <v>1950.7278298338222</v>
      </c>
      <c r="R30" s="25">
        <f t="shared" si="10"/>
        <v>2075.907187997102</v>
      </c>
      <c r="S30" s="25">
        <f>$G$10*(S21+S20*$H$10)</f>
        <v>2190.1404765419211</v>
      </c>
      <c r="T30" s="25">
        <f t="shared" si="11"/>
        <v>2299.1190499681625</v>
      </c>
      <c r="U30" s="25">
        <f t="shared" si="11"/>
        <v>2407.4860019719281</v>
      </c>
      <c r="V30" s="25">
        <f t="shared" si="11"/>
        <v>2516.6888236699374</v>
      </c>
      <c r="W30" s="25">
        <f>$G$10*(W21+W20*$H$10)</f>
        <v>2625.8949693106911</v>
      </c>
      <c r="X30" s="25">
        <f t="shared" si="12"/>
        <v>2744.0943503135582</v>
      </c>
      <c r="Y30" s="25">
        <f t="shared" si="12"/>
        <v>2856.8650980154498</v>
      </c>
      <c r="Z30" s="25">
        <f t="shared" si="12"/>
        <v>2964.2064876591335</v>
      </c>
      <c r="AA30" s="25">
        <f>$G$10*(AA21+AA20*$H$10)</f>
        <v>3071.8538602386211</v>
      </c>
      <c r="AB30" s="25">
        <f t="shared" si="13"/>
        <v>3183.6207968177928</v>
      </c>
      <c r="AC30" s="25">
        <f t="shared" si="13"/>
        <v>3295.1915986070208</v>
      </c>
      <c r="AD30" s="25">
        <f t="shared" si="13"/>
        <v>3405.8063963605532</v>
      </c>
      <c r="AE30" s="25">
        <f>$G$10*(AE21+AE20*$H$10)</f>
        <v>3516.3207280453121</v>
      </c>
      <c r="AF30" s="25">
        <f t="shared" si="14"/>
        <v>3627.0359918676172</v>
      </c>
      <c r="AG30" s="25">
        <f t="shared" si="14"/>
        <v>3737.6507896211501</v>
      </c>
      <c r="AI30" s="29"/>
      <c r="AJ30" s="29"/>
      <c r="AK30" s="29"/>
      <c r="AL30" s="29"/>
      <c r="AR30" s="29"/>
    </row>
    <row r="31" spans="1:48" x14ac:dyDescent="0.2">
      <c r="A31" s="27">
        <f t="shared" si="15"/>
        <v>9</v>
      </c>
      <c r="B31" s="25">
        <f t="shared" ref="B31" si="23">$B11*(B$21+B$20*$C11)</f>
        <v>16.715038468755861</v>
      </c>
      <c r="C31" s="25">
        <f>$G$11*(C21+C20*$H$11)</f>
        <v>71.492259338157126</v>
      </c>
      <c r="D31" s="25">
        <f t="shared" si="7"/>
        <v>195.64790809561492</v>
      </c>
      <c r="E31" s="25">
        <f t="shared" si="7"/>
        <v>340.79715169572734</v>
      </c>
      <c r="F31" s="25">
        <f t="shared" si="7"/>
        <v>491.90230901506823</v>
      </c>
      <c r="G31" s="25">
        <f>$G$11*(G21+G20*$H$11)</f>
        <v>644.19576373690188</v>
      </c>
      <c r="H31" s="25">
        <f t="shared" si="8"/>
        <v>791.0841262454079</v>
      </c>
      <c r="I31" s="25">
        <f t="shared" si="8"/>
        <v>935.33238962660664</v>
      </c>
      <c r="J31" s="25">
        <f t="shared" si="8"/>
        <v>1073.480863154143</v>
      </c>
      <c r="K31" s="25">
        <f>$G$11*(K21+K20*$H$11)</f>
        <v>1199.7737835516307</v>
      </c>
      <c r="L31" s="25">
        <f t="shared" si="9"/>
        <v>1319.830055634704</v>
      </c>
      <c r="M31" s="25">
        <f t="shared" si="9"/>
        <v>1436.0420776522019</v>
      </c>
      <c r="N31" s="25">
        <f t="shared" si="9"/>
        <v>1549.2746939976778</v>
      </c>
      <c r="O31" s="25">
        <f>$G$11*(O21+O20*$H$11)</f>
        <v>1663.6688549871581</v>
      </c>
      <c r="P31" s="25">
        <f t="shared" si="10"/>
        <v>1777.5460497560944</v>
      </c>
      <c r="Q31" s="25">
        <f t="shared" si="10"/>
        <v>1897.889989359325</v>
      </c>
      <c r="R31" s="25">
        <f t="shared" si="10"/>
        <v>2018.8329669826958</v>
      </c>
      <c r="S31" s="25">
        <f>$G$11*(S21+S20*$H$11)</f>
        <v>2128.1375297353302</v>
      </c>
      <c r="T31" s="25">
        <f t="shared" si="11"/>
        <v>2233.5972140620247</v>
      </c>
      <c r="U31" s="25">
        <f t="shared" si="11"/>
        <v>2338.4327984175816</v>
      </c>
      <c r="V31" s="25">
        <f t="shared" si="11"/>
        <v>2444.2307165384332</v>
      </c>
      <c r="W31" s="25">
        <f>$G$11*(W21+W20*$H$11)</f>
        <v>2549.8198348908718</v>
      </c>
      <c r="X31" s="25">
        <f t="shared" si="12"/>
        <v>2665.3280140646466</v>
      </c>
      <c r="Y31" s="25">
        <f t="shared" si="12"/>
        <v>2773.2848812451166</v>
      </c>
      <c r="Z31" s="25">
        <f t="shared" si="12"/>
        <v>2877.1054538141398</v>
      </c>
      <c r="AA31" s="25">
        <f>$G$11*(AA21+AA20*$H$11)</f>
        <v>2981.310921572659</v>
      </c>
      <c r="AB31" s="25">
        <f t="shared" si="13"/>
        <v>3089.9492003129121</v>
      </c>
      <c r="AC31" s="25">
        <f t="shared" si="13"/>
        <v>3197.6934443415871</v>
      </c>
      <c r="AD31" s="25">
        <f t="shared" si="13"/>
        <v>3304.7400228127472</v>
      </c>
      <c r="AE31" s="25">
        <f>$G$11*(AE21+AE20*$H$11)</f>
        <v>3411.6413633275756</v>
      </c>
      <c r="AF31" s="25">
        <f t="shared" si="14"/>
        <v>3518.8331797550677</v>
      </c>
      <c r="AG31" s="25">
        <f t="shared" si="14"/>
        <v>3625.8797582262278</v>
      </c>
      <c r="AH31" s="29"/>
      <c r="AI31" s="29"/>
      <c r="AJ31" s="29"/>
      <c r="AK31" s="29"/>
      <c r="AL31" s="29"/>
      <c r="AS31" s="29"/>
    </row>
    <row r="32" spans="1:48" x14ac:dyDescent="0.2">
      <c r="A32" s="27">
        <f t="shared" si="15"/>
        <v>10</v>
      </c>
      <c r="B32" s="25">
        <f t="shared" ref="B32" si="24">$B12*(B$21+B$20*$C12)</f>
        <v>19.233519234377926</v>
      </c>
      <c r="C32" s="25">
        <f>$G$12*(C21+C20*$H$12)</f>
        <v>79.620795218954996</v>
      </c>
      <c r="D32" s="25">
        <f t="shared" si="7"/>
        <v>214.78040506111026</v>
      </c>
      <c r="E32" s="25">
        <f t="shared" si="7"/>
        <v>364.93878312828798</v>
      </c>
      <c r="F32" s="25">
        <f t="shared" si="7"/>
        <v>521.72206747015252</v>
      </c>
      <c r="G32" s="25">
        <f>$G$12*(G21+G20*$H$12)</f>
        <v>678.9665822703505</v>
      </c>
      <c r="H32" s="25">
        <f t="shared" si="8"/>
        <v>830.15912162993618</v>
      </c>
      <c r="I32" s="25">
        <f t="shared" si="8"/>
        <v>979.15425480739736</v>
      </c>
      <c r="J32" s="25">
        <f t="shared" si="8"/>
        <v>1121.2126324639974</v>
      </c>
      <c r="K32" s="25">
        <f>$G$12*(K21+K20*$H$12)</f>
        <v>1250.5190474579708</v>
      </c>
      <c r="L32" s="25">
        <f t="shared" si="9"/>
        <v>1374.248428582149</v>
      </c>
      <c r="M32" s="25">
        <f t="shared" si="9"/>
        <v>1494.0333958623742</v>
      </c>
      <c r="N32" s="25">
        <f t="shared" si="9"/>
        <v>1610.7921993277505</v>
      </c>
      <c r="O32" s="25">
        <f>$G$12*(O21+O20*$H$12)</f>
        <v>1729.1826034195374</v>
      </c>
      <c r="P32" s="25">
        <f t="shared" si="10"/>
        <v>1846.7332383335108</v>
      </c>
      <c r="Q32" s="25">
        <f t="shared" si="10"/>
        <v>1971.9256534811432</v>
      </c>
      <c r="R32" s="25">
        <f t="shared" si="10"/>
        <v>2096.6882841410811</v>
      </c>
      <c r="S32" s="25">
        <f>$G$12*(S21+S20*$H$12)</f>
        <v>2208.3082506061364</v>
      </c>
      <c r="T32" s="25">
        <f t="shared" si="11"/>
        <v>2317.2795725787751</v>
      </c>
      <c r="U32" s="25">
        <f t="shared" si="11"/>
        <v>2425.5715999708373</v>
      </c>
      <c r="V32" s="25">
        <f t="shared" si="11"/>
        <v>2535.0218655123722</v>
      </c>
      <c r="W32" s="25">
        <f>$G$12*(W21+W20*$H$12)</f>
        <v>2644.0299847996621</v>
      </c>
      <c r="X32" s="25">
        <f t="shared" si="12"/>
        <v>2764.5861431162639</v>
      </c>
      <c r="Y32" s="25">
        <f t="shared" si="12"/>
        <v>2874.8857436446074</v>
      </c>
      <c r="Z32" s="25">
        <f t="shared" si="12"/>
        <v>2982.1048662661601</v>
      </c>
      <c r="AA32" s="25">
        <f>$G$12*(AA21+AA20*$H$12)</f>
        <v>3089.8165140799792</v>
      </c>
      <c r="AB32" s="25">
        <f t="shared" si="13"/>
        <v>3202.5851075012993</v>
      </c>
      <c r="AC32" s="25">
        <f t="shared" si="13"/>
        <v>3313.6779072726795</v>
      </c>
      <c r="AD32" s="25">
        <f t="shared" si="13"/>
        <v>3424.2927050262119</v>
      </c>
      <c r="AE32" s="25">
        <f>$G$12*(AE21+AE20*$H$12)</f>
        <v>3534.706156633672</v>
      </c>
      <c r="AF32" s="25">
        <f t="shared" si="14"/>
        <v>3645.5223005332759</v>
      </c>
      <c r="AG32" s="25">
        <f t="shared" si="14"/>
        <v>3756.1370982868089</v>
      </c>
      <c r="AH32" s="29"/>
      <c r="AI32" s="29"/>
      <c r="AJ32" s="29"/>
      <c r="AK32" s="29"/>
      <c r="AL32" s="29"/>
      <c r="AT32" s="29"/>
    </row>
    <row r="33" spans="1:48" x14ac:dyDescent="0.2">
      <c r="A33" s="27">
        <f t="shared" si="15"/>
        <v>11</v>
      </c>
      <c r="B33" s="25">
        <f>$B13*(B$21+B$20*$C13)</f>
        <v>20.44990054419215</v>
      </c>
      <c r="C33" s="25">
        <f>$G$13*(C21+C20*$H$13)</f>
        <v>82.433146791052522</v>
      </c>
      <c r="D33" s="25">
        <f t="shared" si="7"/>
        <v>219.66242115807478</v>
      </c>
      <c r="E33" s="25">
        <f t="shared" si="7"/>
        <v>365.13696362928249</v>
      </c>
      <c r="F33" s="25">
        <f t="shared" si="7"/>
        <v>517.46330498060934</v>
      </c>
      <c r="G33" s="25">
        <f>$G$13*(G21+G20*$H$13)</f>
        <v>669.51798676318685</v>
      </c>
      <c r="H33" s="25">
        <f t="shared" si="8"/>
        <v>815.27882952607047</v>
      </c>
      <c r="I33" s="25">
        <f t="shared" si="8"/>
        <v>959.41016019229232</v>
      </c>
      <c r="J33" s="25">
        <f t="shared" si="8"/>
        <v>1096.2350829092222</v>
      </c>
      <c r="K33" s="25">
        <f>$G$13*(K21+K20*$H$13)</f>
        <v>1220.2499876639645</v>
      </c>
      <c r="L33" s="25">
        <f t="shared" si="9"/>
        <v>1339.6802003798728</v>
      </c>
      <c r="M33" s="25">
        <f t="shared" si="9"/>
        <v>1455.3194403866773</v>
      </c>
      <c r="N33" s="25">
        <f t="shared" si="9"/>
        <v>1568.0793541643527</v>
      </c>
      <c r="O33" s="25">
        <f>$G$13*(O21+O20*$H$13)</f>
        <v>1682.8221947135235</v>
      </c>
      <c r="P33" s="25">
        <f t="shared" si="10"/>
        <v>1796.466180933566</v>
      </c>
      <c r="Q33" s="25">
        <f t="shared" si="10"/>
        <v>1918.4040122438294</v>
      </c>
      <c r="R33" s="25">
        <f t="shared" si="10"/>
        <v>2038.9437051865464</v>
      </c>
      <c r="S33" s="25">
        <f>$G$13*(S21+S20*$H$13)</f>
        <v>2145.7192465716671</v>
      </c>
      <c r="T33" s="25">
        <f t="shared" si="11"/>
        <v>2251.1719133626175</v>
      </c>
      <c r="U33" s="25">
        <f t="shared" si="11"/>
        <v>2355.9349900294292</v>
      </c>
      <c r="V33" s="25">
        <f t="shared" si="11"/>
        <v>2461.9723699343376</v>
      </c>
      <c r="W33" s="25">
        <f>$G$13*(W21+W20*$H$13)</f>
        <v>2567.3698498801987</v>
      </c>
      <c r="X33" s="25">
        <f t="shared" si="12"/>
        <v>2685.1587812930716</v>
      </c>
      <c r="Y33" s="25">
        <f t="shared" si="12"/>
        <v>2790.7242157249466</v>
      </c>
      <c r="Z33" s="25">
        <f t="shared" si="12"/>
        <v>2894.4264653693267</v>
      </c>
      <c r="AA33" s="25">
        <f>$G$13*(AA21+AA20*$H$13)</f>
        <v>2998.6941349675221</v>
      </c>
      <c r="AB33" s="25">
        <f t="shared" si="13"/>
        <v>3108.3017590388858</v>
      </c>
      <c r="AC33" s="25">
        <f t="shared" si="13"/>
        <v>3215.5834204696434</v>
      </c>
      <c r="AD33" s="25">
        <f t="shared" si="13"/>
        <v>3322.6299989408035</v>
      </c>
      <c r="AE33" s="25">
        <f>$G$13*(AE21+AE20*$H$13)</f>
        <v>3429.4337135743754</v>
      </c>
      <c r="AF33" s="25">
        <f t="shared" si="14"/>
        <v>3536.723155883124</v>
      </c>
      <c r="AG33" s="25">
        <f t="shared" si="14"/>
        <v>3643.7697343542845</v>
      </c>
      <c r="AH33" s="29"/>
      <c r="AI33" s="29"/>
      <c r="AJ33" s="29"/>
      <c r="AK33" s="29"/>
      <c r="AL33" s="29"/>
      <c r="AU33" s="29"/>
    </row>
    <row r="34" spans="1:48" x14ac:dyDescent="0.2">
      <c r="A34" s="27">
        <f t="shared" si="15"/>
        <v>12</v>
      </c>
      <c r="B34" s="25">
        <f>$B14*(B$21+B$20*$C14)</f>
        <v>23.09287671232876</v>
      </c>
      <c r="C34" s="25">
        <f>$G$14*(C21+C20*$H$14)</f>
        <v>90.926378920280229</v>
      </c>
      <c r="D34" s="25">
        <f t="shared" si="7"/>
        <v>239.59540189231876</v>
      </c>
      <c r="E34" s="25">
        <f t="shared" si="7"/>
        <v>390.08992212629499</v>
      </c>
      <c r="F34" s="25">
        <f t="shared" si="7"/>
        <v>548.13509663454499</v>
      </c>
      <c r="G34" s="25">
        <f>$G$14*(G21+G20*$H$14)</f>
        <v>705.1328793975116</v>
      </c>
      <c r="H34" s="25">
        <f t="shared" si="8"/>
        <v>855.16031501995406</v>
      </c>
      <c r="I34" s="25">
        <f t="shared" si="8"/>
        <v>1004.0346177252724</v>
      </c>
      <c r="J34" s="25">
        <f t="shared" si="8"/>
        <v>1144.7253262109127</v>
      </c>
      <c r="K34" s="25">
        <f>$G$14*(K21+K20*$H$14)</f>
        <v>1271.6777917073825</v>
      </c>
      <c r="L34" s="25">
        <f t="shared" si="9"/>
        <v>1394.7602448188234</v>
      </c>
      <c r="M34" s="25">
        <f t="shared" si="9"/>
        <v>1513.9533373546658</v>
      </c>
      <c r="N34" s="25">
        <f t="shared" si="9"/>
        <v>1630.2236814999812</v>
      </c>
      <c r="O34" s="25">
        <f>$G$14*(O21+O20*$H$14)</f>
        <v>1748.9743878034485</v>
      </c>
      <c r="P34" s="25">
        <f t="shared" si="10"/>
        <v>1866.2840405502316</v>
      </c>
      <c r="Q34" s="25">
        <f t="shared" si="10"/>
        <v>1993.1234771284644</v>
      </c>
      <c r="R34" s="25">
        <f t="shared" si="10"/>
        <v>2117.4693802850602</v>
      </c>
      <c r="S34" s="25">
        <f>$G$14*(S21+S20*$H$14)</f>
        <v>2226.4760246703513</v>
      </c>
      <c r="T34" s="25">
        <f t="shared" si="11"/>
        <v>2335.4400951893876</v>
      </c>
      <c r="U34" s="25">
        <f t="shared" si="11"/>
        <v>2443.6571979697469</v>
      </c>
      <c r="V34" s="25">
        <f t="shared" si="11"/>
        <v>2553.354907354807</v>
      </c>
      <c r="W34" s="25">
        <f>$G$14*(W21+W20*$H$14)</f>
        <v>2662.1650002886331</v>
      </c>
      <c r="X34" s="25">
        <f t="shared" si="12"/>
        <v>2785.0779359189696</v>
      </c>
      <c r="Y34" s="25">
        <f t="shared" si="12"/>
        <v>2892.9063892737649</v>
      </c>
      <c r="Z34" s="25">
        <f t="shared" si="12"/>
        <v>3000.0032448731872</v>
      </c>
      <c r="AA34" s="25">
        <f>$G$14*(AA21+AA20*$H$14)</f>
        <v>3107.7791679213378</v>
      </c>
      <c r="AB34" s="25">
        <f t="shared" si="13"/>
        <v>3221.5494181848062</v>
      </c>
      <c r="AC34" s="25">
        <f t="shared" si="13"/>
        <v>3332.1642159383387</v>
      </c>
      <c r="AD34" s="25">
        <f t="shared" si="13"/>
        <v>3442.7790136918707</v>
      </c>
      <c r="AE34" s="25">
        <f>$G$14*(AE21+AE20*$H$14)</f>
        <v>3553.0915852220328</v>
      </c>
      <c r="AF34" s="25">
        <f t="shared" si="14"/>
        <v>3664.0086091989351</v>
      </c>
      <c r="AG34" s="25">
        <f t="shared" si="14"/>
        <v>3774.6234069524676</v>
      </c>
      <c r="AH34" s="29"/>
      <c r="AI34" s="29"/>
      <c r="AJ34" s="29"/>
      <c r="AK34" s="29"/>
      <c r="AL34" s="29"/>
      <c r="AV34" s="29"/>
    </row>
    <row r="35" spans="1:48" x14ac:dyDescent="0.2">
      <c r="A35" s="27" t="s">
        <v>11</v>
      </c>
      <c r="B35" s="25">
        <f>SUM(B23:B34)</f>
        <v>147.28826571589411</v>
      </c>
      <c r="C35" s="25">
        <f>SUM(C23:C34)</f>
        <v>706.46606558171038</v>
      </c>
      <c r="D35" s="25">
        <f t="shared" ref="D35:AG35" si="25">SUM(D23:D34)</f>
        <v>2019.8108734052771</v>
      </c>
      <c r="E35" s="25">
        <f t="shared" si="25"/>
        <v>3780.909054648675</v>
      </c>
      <c r="F35" s="25">
        <f t="shared" si="25"/>
        <v>5601.0193574182085</v>
      </c>
      <c r="G35" s="25">
        <f t="shared" si="25"/>
        <v>7475.5912319428426</v>
      </c>
      <c r="H35" s="25">
        <f t="shared" si="25"/>
        <v>9261.579349077183</v>
      </c>
      <c r="I35" s="25">
        <f t="shared" si="25"/>
        <v>11018.355602843198</v>
      </c>
      <c r="J35" s="25">
        <f t="shared" si="25"/>
        <v>12719.034820719498</v>
      </c>
      <c r="K35" s="25">
        <f t="shared" si="25"/>
        <v>14327.053639984477</v>
      </c>
      <c r="L35" s="25">
        <f t="shared" si="25"/>
        <v>15759.887301389988</v>
      </c>
      <c r="M35" s="25">
        <f t="shared" si="25"/>
        <v>17182.400416978737</v>
      </c>
      <c r="N35" s="25">
        <f t="shared" si="25"/>
        <v>18567.161428665884</v>
      </c>
      <c r="O35" s="25">
        <f t="shared" si="25"/>
        <v>20006.613099753544</v>
      </c>
      <c r="P35" s="25">
        <f t="shared" si="25"/>
        <v>21342.729154894019</v>
      </c>
      <c r="Q35" s="25">
        <f t="shared" si="25"/>
        <v>22782.98186135948</v>
      </c>
      <c r="R35" s="25">
        <f t="shared" si="25"/>
        <v>24260.509976088808</v>
      </c>
      <c r="S35" s="25">
        <f t="shared" si="25"/>
        <v>25696.938871439364</v>
      </c>
      <c r="T35" s="25">
        <f t="shared" si="25"/>
        <v>26911.552982736939</v>
      </c>
      <c r="U35" s="25">
        <f t="shared" si="25"/>
        <v>28188.141277512957</v>
      </c>
      <c r="V35" s="25">
        <f t="shared" si="25"/>
        <v>29471.753821513081</v>
      </c>
      <c r="W35" s="25">
        <f t="shared" si="25"/>
        <v>30841.943234010654</v>
      </c>
      <c r="X35" s="25">
        <f t="shared" si="25"/>
        <v>32130.403410936564</v>
      </c>
      <c r="Y35" s="25">
        <f t="shared" si="25"/>
        <v>33479.785402961876</v>
      </c>
      <c r="Z35" s="25">
        <f t="shared" si="25"/>
        <v>34744.712292169366</v>
      </c>
      <c r="AA35" s="25">
        <f t="shared" si="25"/>
        <v>36108.661307813556</v>
      </c>
      <c r="AB35" s="25">
        <f t="shared" si="25"/>
        <v>37318.822780794195</v>
      </c>
      <c r="AC35" s="25">
        <f t="shared" si="25"/>
        <v>38636.656647100994</v>
      </c>
      <c r="AD35" s="25">
        <f t="shared" si="25"/>
        <v>39939.056685166775</v>
      </c>
      <c r="AE35" s="25">
        <f t="shared" si="25"/>
        <v>41352.494832846816</v>
      </c>
      <c r="AF35" s="25">
        <f t="shared" si="25"/>
        <v>42543.856761298346</v>
      </c>
      <c r="AG35" s="25">
        <f t="shared" si="25"/>
        <v>43846.256799364113</v>
      </c>
      <c r="AL35" s="29"/>
    </row>
    <row r="36" spans="1:48" x14ac:dyDescent="0.2">
      <c r="B36" s="30"/>
      <c r="C36" s="30"/>
      <c r="D36" s="30"/>
      <c r="E36" s="31"/>
      <c r="F36" s="32"/>
    </row>
    <row r="37" spans="1:48" x14ac:dyDescent="0.2">
      <c r="A37" s="28" t="s">
        <v>51</v>
      </c>
      <c r="B37" s="25">
        <v>290.25</v>
      </c>
      <c r="C37" s="25">
        <f>'Extended Potential Incremental'!D32</f>
        <v>2831.5172175713383</v>
      </c>
      <c r="D37" s="25">
        <f>'Extended Potential Incremental'!E32</f>
        <v>3273.1352384574857</v>
      </c>
      <c r="E37" s="25">
        <f>'Extended Potential Incremental'!F32</f>
        <v>3179.6913738251251</v>
      </c>
      <c r="F37" s="25">
        <f>'Extended Potential Incremental'!G32</f>
        <v>3510.3131532642174</v>
      </c>
      <c r="G37" s="25">
        <f>'Extended Potential Incremental'!H32</f>
        <v>3442.0154348155825</v>
      </c>
      <c r="H37" s="25">
        <f>'Extended Potential Incremental'!I32</f>
        <v>2913.6720426412662</v>
      </c>
      <c r="I37" s="25">
        <f>'Extended Potential Incremental'!J32</f>
        <v>2818.2960001746292</v>
      </c>
      <c r="J37" s="25">
        <f>'Extended Potential Incremental'!K32</f>
        <v>2465.5460133421675</v>
      </c>
      <c r="K37" s="25">
        <f>'Extended Potential Incremental'!L32</f>
        <v>2003.5936145691533</v>
      </c>
      <c r="L37" s="25">
        <f>'Extended Potential Incremental'!M32</f>
        <v>1820.5704266509802</v>
      </c>
      <c r="M37" s="25">
        <f>'Extended Potential Incremental'!N32</f>
        <v>1606.7681760560477</v>
      </c>
      <c r="N37" s="25">
        <f>'Extended Potential Incremental'!O32</f>
        <v>1431.8656750697878</v>
      </c>
      <c r="O37" s="25">
        <f>'Extended Potential Incremental'!P32</f>
        <v>1305.1403239123172</v>
      </c>
      <c r="P37" s="25">
        <f>'Extended Potential Incremental'!Q32</f>
        <v>1373.3222284319993</v>
      </c>
      <c r="Q37" s="25">
        <f>'Extended Potential Incremental'!R32</f>
        <v>1085.5333660022125</v>
      </c>
      <c r="R37" s="25">
        <f>'Extended Potential Incremental'!S32</f>
        <v>989.86290200437179</v>
      </c>
      <c r="S37" s="25">
        <f>'Extended Potential Incremental'!T32</f>
        <v>891.11911681622303</v>
      </c>
      <c r="T37" s="25">
        <f>'Extended Potential Incremental'!U32</f>
        <v>808.02869866665469</v>
      </c>
      <c r="U37" s="25">
        <f>'Extended Potential Incremental'!V32</f>
        <v>739.21830696023039</v>
      </c>
      <c r="V37" s="25">
        <f>'Extended Potential Incremental'!W32</f>
        <v>755.48423111325678</v>
      </c>
      <c r="W37" s="25">
        <f>'Extended Potential Incremental'!X32</f>
        <v>687.92239911744844</v>
      </c>
      <c r="X37" s="25">
        <f>'Extended Potential Incremental'!Y32</f>
        <v>644.74394321857426</v>
      </c>
      <c r="Y37" s="25">
        <f>'Extended Potential Incremental'!Z32</f>
        <v>582.06630110628612</v>
      </c>
      <c r="Z37" s="25">
        <f>'Extended Potential Incremental'!AA32</f>
        <v>473.46053358934205</v>
      </c>
      <c r="AA37" s="25">
        <f>'Extended Potential Incremental'!AB32</f>
        <v>450.67372019542302</v>
      </c>
      <c r="AB37" s="25">
        <f>'Extended Potential Incremental'!AC32</f>
        <v>600.83414387828839</v>
      </c>
      <c r="AC37" s="25">
        <f>'Extended Potential Incremental'!AD32</f>
        <v>535.74158309149141</v>
      </c>
      <c r="AD37" s="25">
        <f>'Extended Potential Incremental'!AE32</f>
        <v>535.74158309148561</v>
      </c>
      <c r="AE37" s="25">
        <f>'Extended Potential Incremental'!AF32</f>
        <v>535.74158309149141</v>
      </c>
      <c r="AF37" s="25">
        <f>'Extended Potential Incremental'!AG32</f>
        <v>535.74158309148561</v>
      </c>
      <c r="AG37" s="25">
        <f>'Extended Potential Incremental'!AH32</f>
        <v>535.74158309148561</v>
      </c>
    </row>
    <row r="38" spans="1:48" x14ac:dyDescent="0.2">
      <c r="A38" s="26" t="s">
        <v>49</v>
      </c>
      <c r="B38" s="25"/>
      <c r="C38" s="25">
        <f>SUM($B37:B37)*$I$15</f>
        <v>291.04520547945208</v>
      </c>
      <c r="D38" s="25">
        <f>SUM($B37:C37)</f>
        <v>3121.7672175713383</v>
      </c>
      <c r="E38" s="25">
        <f>SUM($B37:D37)</f>
        <v>6394.9024560288235</v>
      </c>
      <c r="F38" s="25">
        <f>SUM($B37:E37)</f>
        <v>9574.5938298539477</v>
      </c>
      <c r="G38" s="25">
        <f>SUM($B37:F37)*$I$15</f>
        <v>13120.756043345888</v>
      </c>
      <c r="H38" s="25">
        <f>SUM($B37:G37)</f>
        <v>16526.922417933747</v>
      </c>
      <c r="I38" s="25">
        <f>SUM($B37:H37)</f>
        <v>19440.594460575012</v>
      </c>
      <c r="J38" s="25">
        <f>SUM($B37:I37)</f>
        <v>22258.890460749641</v>
      </c>
      <c r="K38" s="25">
        <f>SUM($B37:J37)*$I$15</f>
        <v>24792.174656212614</v>
      </c>
      <c r="L38" s="25">
        <f>SUM($B37:K37)</f>
        <v>26728.030088660962</v>
      </c>
      <c r="M38" s="25">
        <f>SUM($B37:L37)</f>
        <v>28548.60051531194</v>
      </c>
      <c r="N38" s="25">
        <f>SUM($B37:M37)</f>
        <v>30155.368691367989</v>
      </c>
      <c r="O38" s="25">
        <f>SUM($B37:N37)*$I$15</f>
        <v>31673.774734565006</v>
      </c>
      <c r="P38" s="25">
        <f>SUM($B37:O37)</f>
        <v>32892.374690350094</v>
      </c>
      <c r="Q38" s="25">
        <f>SUM($B37:P37)</f>
        <v>34265.696918782094</v>
      </c>
      <c r="R38" s="25">
        <f>SUM($B37:Q37)</f>
        <v>35351.230284784309</v>
      </c>
      <c r="S38" s="25">
        <f>SUM($B37:R37)*$I$15</f>
        <v>36440.657825656599</v>
      </c>
      <c r="T38" s="25">
        <f>SUM($B37:S37)</f>
        <v>37232.212303604909</v>
      </c>
      <c r="U38" s="25">
        <f>SUM($B37:T37)</f>
        <v>38040.241002271563</v>
      </c>
      <c r="V38" s="25">
        <f>SUM($B37:U37)</f>
        <v>38779.459309231795</v>
      </c>
      <c r="W38" s="25">
        <f>SUM($B37:V37)*$I$15</f>
        <v>39643.258454154224</v>
      </c>
      <c r="X38" s="25">
        <f>SUM($B37:W37)</f>
        <v>40222.865939462507</v>
      </c>
      <c r="Y38" s="25">
        <f>SUM($B37:X37)</f>
        <v>40867.609882681078</v>
      </c>
      <c r="Z38" s="25">
        <f>SUM($B37:Y37)</f>
        <v>41449.676183787364</v>
      </c>
      <c r="AA38" s="25">
        <f>SUM($B37:Z37)*$I$15</f>
        <v>42037.994626191445</v>
      </c>
      <c r="AB38" s="25">
        <f>SUM($B37:AA37)</f>
        <v>42373.81043757213</v>
      </c>
      <c r="AC38" s="25">
        <f>SUM($B37:AB37)</f>
        <v>42974.644581450419</v>
      </c>
      <c r="AD38" s="25">
        <f>SUM($B37:AC37)</f>
        <v>43510.386164541909</v>
      </c>
      <c r="AE38" s="25">
        <f>SUM($B37:AD37)*$I$15</f>
        <v>44166.802070229656</v>
      </c>
      <c r="AF38" s="25">
        <f>SUM($B37:AE37)</f>
        <v>44581.869330724883</v>
      </c>
      <c r="AG38" s="25">
        <f>SUM($B37:AF37)</f>
        <v>45117.610913816367</v>
      </c>
    </row>
    <row r="39" spans="1:48" x14ac:dyDescent="0.2">
      <c r="A39" s="23" t="s">
        <v>47</v>
      </c>
    </row>
    <row r="40" spans="1:48" x14ac:dyDescent="0.2">
      <c r="A40" s="27">
        <v>1</v>
      </c>
      <c r="B40" s="25">
        <f>$G$3*(B38+B37*$H$3)</f>
        <v>2.0822527546358502</v>
      </c>
      <c r="C40" s="25">
        <f>$G$3*(C38+C37*$H$3)</f>
        <v>44.964667110513297</v>
      </c>
      <c r="D40" s="25">
        <f t="shared" ref="D40:F51" si="26">$B3*(D$38+D$37*$C3)</f>
        <v>288.74669942561331</v>
      </c>
      <c r="E40" s="25">
        <f t="shared" si="26"/>
        <v>566.06496303405572</v>
      </c>
      <c r="F40" s="25">
        <f t="shared" si="26"/>
        <v>838.50583693063857</v>
      </c>
      <c r="G40" s="25">
        <f>$G$3*(G38+G37*$H$3)</f>
        <v>1136.013876949597</v>
      </c>
      <c r="H40" s="25">
        <f t="shared" ref="H40:J51" si="27">$B3*(H$38+H$37*$C3)</f>
        <v>1424.6737923955609</v>
      </c>
      <c r="I40" s="25">
        <f t="shared" si="27"/>
        <v>1671.4483676305053</v>
      </c>
      <c r="J40" s="25">
        <f t="shared" si="27"/>
        <v>1908.2659807258699</v>
      </c>
      <c r="K40" s="25">
        <f>$G$3*(K38+K37*$H$3)</f>
        <v>2114.2574211904598</v>
      </c>
      <c r="L40" s="25">
        <f t="shared" ref="L40:N51" si="28">$B3*(L$38+L$37*$C3)</f>
        <v>2283.1843019944481</v>
      </c>
      <c r="M40" s="25">
        <f t="shared" si="28"/>
        <v>2436.2658588699151</v>
      </c>
      <c r="N40" s="25">
        <f t="shared" si="28"/>
        <v>2571.4694663657033</v>
      </c>
      <c r="O40" s="25">
        <f>$G$3*(O38+O37*$H$3)</f>
        <v>2692.1144852761677</v>
      </c>
      <c r="P40" s="25">
        <f t="shared" ref="P40:R51" si="29">$B3*(P$38+P$37*$C3)</f>
        <v>2803.5052151085342</v>
      </c>
      <c r="Q40" s="25">
        <f t="shared" si="29"/>
        <v>2918.0676164439669</v>
      </c>
      <c r="R40" s="25">
        <f t="shared" si="29"/>
        <v>3009.573495373696</v>
      </c>
      <c r="S40" s="25">
        <f>$G$3*(S38+S37*$H$3)</f>
        <v>3092.8966911609796</v>
      </c>
      <c r="T40" s="25">
        <f t="shared" ref="T40:V51" si="30">$B3*(T$38+T$37*$C3)</f>
        <v>3168.0164968640133</v>
      </c>
      <c r="U40" s="25">
        <f t="shared" si="30"/>
        <v>3236.1472376332636</v>
      </c>
      <c r="V40" s="25">
        <f t="shared" si="30"/>
        <v>3299.0474943145628</v>
      </c>
      <c r="W40" s="25">
        <f>$G$3*(W38+W37*$H$3)</f>
        <v>3362.69748160878</v>
      </c>
      <c r="X40" s="25">
        <f t="shared" ref="X40:Z51" si="31">$B3*(X$38+X$37*$C3)</f>
        <v>3420.8393847585012</v>
      </c>
      <c r="Y40" s="25">
        <f t="shared" si="31"/>
        <v>3475.1463429378832</v>
      </c>
      <c r="Z40" s="25">
        <f t="shared" si="31"/>
        <v>3523.7986983849378</v>
      </c>
      <c r="AA40" s="25">
        <f>$G$3*(AA38+AA37*$H$3)</f>
        <v>3563.8283053680007</v>
      </c>
      <c r="AB40" s="25">
        <f t="shared" ref="AB40:AD51" si="32">$B3*(AB$38+AB$37*$C3)</f>
        <v>3603.2056049044522</v>
      </c>
      <c r="AC40" s="25">
        <f t="shared" si="32"/>
        <v>3653.7658179805771</v>
      </c>
      <c r="AD40" s="25">
        <f t="shared" si="32"/>
        <v>3699.2671579143753</v>
      </c>
      <c r="AE40" s="25">
        <f>$G$3*(AE38+AE37*$H$3)</f>
        <v>3744.7474092252428</v>
      </c>
      <c r="AF40" s="25">
        <f t="shared" ref="AF40:AG51" si="33">$B3*(AF$38+AF$37*$C3)</f>
        <v>3790.2698377819702</v>
      </c>
      <c r="AG40" s="25">
        <f t="shared" si="33"/>
        <v>3835.7711777157674</v>
      </c>
    </row>
    <row r="41" spans="1:48" x14ac:dyDescent="0.2">
      <c r="A41" s="27">
        <f t="shared" ref="A41:A51" si="34">A40+1</f>
        <v>2</v>
      </c>
      <c r="B41" s="25">
        <f>$G$4*(B38+B37*$H$4)</f>
        <v>3.7701558720773991</v>
      </c>
      <c r="C41" s="25">
        <f>$G$4*(C38+C37*$H$4)</f>
        <v>59.840498145159856</v>
      </c>
      <c r="D41" s="25">
        <f t="shared" si="26"/>
        <v>280.06515577039477</v>
      </c>
      <c r="E41" s="25">
        <f t="shared" si="26"/>
        <v>529.99627134677189</v>
      </c>
      <c r="F41" s="25">
        <f t="shared" si="26"/>
        <v>778.01753627547259</v>
      </c>
      <c r="G41" s="25">
        <f>$G$4*(G38+G37*$H$4)</f>
        <v>1084.3322546257903</v>
      </c>
      <c r="H41" s="25">
        <f t="shared" si="27"/>
        <v>1303.9484580651249</v>
      </c>
      <c r="I41" s="25">
        <f t="shared" si="27"/>
        <v>1526.2803556341912</v>
      </c>
      <c r="J41" s="25">
        <f t="shared" si="27"/>
        <v>1738.1042786481712</v>
      </c>
      <c r="K41" s="25">
        <f>$G$4*(K38+K37*$H$4)</f>
        <v>1990.4326397502987</v>
      </c>
      <c r="L41" s="25">
        <f t="shared" si="28"/>
        <v>2072.9446414032086</v>
      </c>
      <c r="M41" s="25">
        <f t="shared" si="28"/>
        <v>2209.9536745605751</v>
      </c>
      <c r="N41" s="25">
        <f t="shared" si="28"/>
        <v>2331.0437989941538</v>
      </c>
      <c r="O41" s="25">
        <f>$G$4*(O38+O37*$H$4)</f>
        <v>2526.6235868216459</v>
      </c>
      <c r="P41" s="25">
        <f t="shared" si="29"/>
        <v>2540.2799598930205</v>
      </c>
      <c r="Q41" s="25">
        <f t="shared" si="29"/>
        <v>2642.0621026878489</v>
      </c>
      <c r="R41" s="25">
        <f t="shared" si="29"/>
        <v>2724.1495742136003</v>
      </c>
      <c r="S41" s="25">
        <f>$G$4*(S38+S37*$H$4)</f>
        <v>2898.9495761651542</v>
      </c>
      <c r="T41" s="25">
        <f t="shared" si="30"/>
        <v>2866.1893274763706</v>
      </c>
      <c r="U41" s="25">
        <f t="shared" si="30"/>
        <v>2927.3218366396227</v>
      </c>
      <c r="V41" s="25">
        <f t="shared" si="30"/>
        <v>2984.2306931142662</v>
      </c>
      <c r="W41" s="25">
        <f>$G$4*(W38+W37*$H$4)</f>
        <v>3150.0681582523916</v>
      </c>
      <c r="X41" s="25">
        <f t="shared" si="31"/>
        <v>3093.5845891950003</v>
      </c>
      <c r="Y41" s="25">
        <f t="shared" si="31"/>
        <v>3142.2671910709569</v>
      </c>
      <c r="Z41" s="25">
        <f t="shared" si="31"/>
        <v>3185.5721328564196</v>
      </c>
      <c r="AA41" s="25">
        <f>$G$4*(AA38+AA37*$H$4)</f>
        <v>3336.7333097101737</v>
      </c>
      <c r="AB41" s="25">
        <f t="shared" si="32"/>
        <v>3258.0440658860884</v>
      </c>
      <c r="AC41" s="25">
        <f t="shared" si="32"/>
        <v>3303.3282996261246</v>
      </c>
      <c r="AD41" s="25">
        <f t="shared" si="32"/>
        <v>3344.4262840824581</v>
      </c>
      <c r="AE41" s="25">
        <f>$G$4*(AE38+AE37*$H$4)</f>
        <v>3506.5142847501929</v>
      </c>
      <c r="AF41" s="25">
        <f t="shared" si="33"/>
        <v>3426.6222529951247</v>
      </c>
      <c r="AG41" s="25">
        <f t="shared" si="33"/>
        <v>3467.7202374514577</v>
      </c>
    </row>
    <row r="42" spans="1:48" x14ac:dyDescent="0.2">
      <c r="A42" s="27">
        <f t="shared" si="34"/>
        <v>3</v>
      </c>
      <c r="B42" s="25">
        <f>$G$5*(B38+B37*$H$5)</f>
        <v>6.1124193765116903</v>
      </c>
      <c r="C42" s="25">
        <f>$G$5*(C38+C37*$H$5)</f>
        <v>84.280726299222195</v>
      </c>
      <c r="D42" s="25">
        <f t="shared" si="26"/>
        <v>333.68244235028016</v>
      </c>
      <c r="E42" s="25">
        <f t="shared" si="26"/>
        <v>609.71784742306806</v>
      </c>
      <c r="F42" s="25">
        <f t="shared" si="26"/>
        <v>886.69771351026145</v>
      </c>
      <c r="G42" s="25">
        <f>$G$5*(G38+G37*$H$5)</f>
        <v>1183.8067993178147</v>
      </c>
      <c r="H42" s="25">
        <f t="shared" si="27"/>
        <v>1464.6745892879674</v>
      </c>
      <c r="I42" s="25">
        <f t="shared" si="27"/>
        <v>1710.1397797852767</v>
      </c>
      <c r="J42" s="25">
        <f t="shared" si="27"/>
        <v>1942.1146101753188</v>
      </c>
      <c r="K42" s="25">
        <f>$G$5*(K38+K37*$H$5)</f>
        <v>2142.0776317304781</v>
      </c>
      <c r="L42" s="25">
        <f t="shared" si="28"/>
        <v>2308.178284432764</v>
      </c>
      <c r="M42" s="25">
        <f t="shared" si="28"/>
        <v>2458.3246240716903</v>
      </c>
      <c r="N42" s="25">
        <f t="shared" si="28"/>
        <v>2591.1270555546894</v>
      </c>
      <c r="O42" s="25">
        <f>$G$5*(O38+O37*$H$5)</f>
        <v>2710.2365626932069</v>
      </c>
      <c r="P42" s="25">
        <f t="shared" si="29"/>
        <v>2822.3590815435286</v>
      </c>
      <c r="Q42" s="25">
        <f t="shared" si="29"/>
        <v>2932.9705290085612</v>
      </c>
      <c r="R42" s="25">
        <f t="shared" si="29"/>
        <v>3023.1629811891662</v>
      </c>
      <c r="S42" s="25">
        <f>$G$5*(S38+S37*$H$5)</f>
        <v>3105.2700193976998</v>
      </c>
      <c r="T42" s="25">
        <f t="shared" si="30"/>
        <v>3179.1096437197934</v>
      </c>
      <c r="U42" s="25">
        <f t="shared" si="30"/>
        <v>3246.295710393108</v>
      </c>
      <c r="V42" s="25">
        <f t="shared" si="30"/>
        <v>3309.4192763277447</v>
      </c>
      <c r="W42" s="25">
        <f>$G$5*(W38+W37*$H$5)</f>
        <v>3372.249391656545</v>
      </c>
      <c r="X42" s="25">
        <f t="shared" si="31"/>
        <v>3429.690851616424</v>
      </c>
      <c r="Y42" s="25">
        <f t="shared" si="31"/>
        <v>3483.1373301003782</v>
      </c>
      <c r="Z42" s="25">
        <f t="shared" si="31"/>
        <v>3530.2986744850309</v>
      </c>
      <c r="AA42" s="25">
        <f>$G$5*(AA38+AA37*$H$5)</f>
        <v>3570.0859804222232</v>
      </c>
      <c r="AB42" s="25">
        <f t="shared" si="32"/>
        <v>3611.4542492966712</v>
      </c>
      <c r="AC42" s="25">
        <f t="shared" si="32"/>
        <v>3661.120829093164</v>
      </c>
      <c r="AD42" s="25">
        <f t="shared" si="32"/>
        <v>3706.6221690269617</v>
      </c>
      <c r="AE42" s="25">
        <f>$G$5*(AE38+AE37*$H$5)</f>
        <v>3752.1862648535844</v>
      </c>
      <c r="AF42" s="25">
        <f t="shared" si="33"/>
        <v>3797.6248488945566</v>
      </c>
      <c r="AG42" s="25">
        <f t="shared" si="33"/>
        <v>3843.1261888283539</v>
      </c>
    </row>
    <row r="43" spans="1:48" x14ac:dyDescent="0.2">
      <c r="A43" s="27">
        <f t="shared" si="34"/>
        <v>4</v>
      </c>
      <c r="B43" s="25">
        <f>$G$6*(B38+B37*$H$6)</f>
        <v>7.8653251814028478</v>
      </c>
      <c r="C43" s="25">
        <f>$G$6*(C38+C37*$H$6)</f>
        <v>100.58589280023546</v>
      </c>
      <c r="D43" s="25">
        <f t="shared" si="26"/>
        <v>345.03012115483659</v>
      </c>
      <c r="E43" s="25">
        <f t="shared" si="26"/>
        <v>611.52989933785739</v>
      </c>
      <c r="F43" s="25">
        <f t="shared" si="26"/>
        <v>881.80844277464371</v>
      </c>
      <c r="G43" s="25">
        <f>$G$6*(G38+G37*$H$6)</f>
        <v>1168.7450908083131</v>
      </c>
      <c r="H43" s="25">
        <f t="shared" si="27"/>
        <v>1437.1103008435587</v>
      </c>
      <c r="I43" s="25">
        <f t="shared" si="27"/>
        <v>1674.0129475993624</v>
      </c>
      <c r="J43" s="25">
        <f t="shared" si="27"/>
        <v>1896.1217203470846</v>
      </c>
      <c r="K43" s="25">
        <f>$G$6*(K38+K37*$H$6)</f>
        <v>2086.439745484342</v>
      </c>
      <c r="L43" s="25">
        <f t="shared" si="28"/>
        <v>2246.0197636087901</v>
      </c>
      <c r="M43" s="25">
        <f t="shared" si="28"/>
        <v>2389.87833422006</v>
      </c>
      <c r="N43" s="25">
        <f t="shared" si="28"/>
        <v>2517.2152644078114</v>
      </c>
      <c r="O43" s="25">
        <f>$G$6*(O38+O37*$H$6)</f>
        <v>2631.5783239371544</v>
      </c>
      <c r="P43" s="25">
        <f t="shared" si="29"/>
        <v>2740.5927031840019</v>
      </c>
      <c r="Q43" s="25">
        <f t="shared" si="29"/>
        <v>2845.691884993596</v>
      </c>
      <c r="R43" s="25">
        <f t="shared" si="29"/>
        <v>2932.3286024815457</v>
      </c>
      <c r="S43" s="25">
        <f>$G$6*(S38+S37*$H$6)</f>
        <v>3011.0871130800588</v>
      </c>
      <c r="T43" s="25">
        <f t="shared" si="30"/>
        <v>3082.0163485807743</v>
      </c>
      <c r="U43" s="25">
        <f t="shared" si="30"/>
        <v>3146.5702749478733</v>
      </c>
      <c r="V43" s="25">
        <f t="shared" si="30"/>
        <v>3207.767481089104</v>
      </c>
      <c r="W43" s="25">
        <f>$G$6*(W38+W37*$H$6)</f>
        <v>3268.0890451746068</v>
      </c>
      <c r="X43" s="25">
        <f t="shared" si="31"/>
        <v>3323.4112233642431</v>
      </c>
      <c r="Y43" s="25">
        <f t="shared" si="31"/>
        <v>3374.7102037856289</v>
      </c>
      <c r="Z43" s="25">
        <f t="shared" si="31"/>
        <v>3419.616529430612</v>
      </c>
      <c r="AA43" s="25">
        <f>$G$6*(AA38+AA37*$H$6)</f>
        <v>3457.9498238219371</v>
      </c>
      <c r="AB43" s="25">
        <f t="shared" si="32"/>
        <v>3499.0146534762744</v>
      </c>
      <c r="AC43" s="25">
        <f t="shared" si="32"/>
        <v>3546.63935346978</v>
      </c>
      <c r="AD43" s="25">
        <f t="shared" si="32"/>
        <v>3590.6729082444231</v>
      </c>
      <c r="AE43" s="25">
        <f>$G$6*(AE38+AE37*$H$6)</f>
        <v>3634.7474445171824</v>
      </c>
      <c r="AF43" s="25">
        <f t="shared" si="33"/>
        <v>3678.7400177937079</v>
      </c>
      <c r="AG43" s="25">
        <f t="shared" si="33"/>
        <v>3722.7735725683506</v>
      </c>
    </row>
    <row r="44" spans="1:48" x14ac:dyDescent="0.2">
      <c r="A44" s="27">
        <f t="shared" si="34"/>
        <v>5</v>
      </c>
      <c r="B44" s="25">
        <f>$G$7*(B38+B37*$H$7)</f>
        <v>10.209755442085459</v>
      </c>
      <c r="C44" s="25">
        <f>$G$7*(C38+C37*$H$7)</f>
        <v>124.25205314107622</v>
      </c>
      <c r="D44" s="25">
        <f t="shared" si="26"/>
        <v>380.14143079781707</v>
      </c>
      <c r="E44" s="25">
        <f t="shared" si="26"/>
        <v>654.85049060492815</v>
      </c>
      <c r="F44" s="25">
        <f t="shared" si="26"/>
        <v>936.52321302478674</v>
      </c>
      <c r="G44" s="25">
        <f>$G$7*(G38+G37*$H$7)</f>
        <v>1232.3962703921695</v>
      </c>
      <c r="H44" s="25">
        <f t="shared" si="27"/>
        <v>1506.0313453970662</v>
      </c>
      <c r="I44" s="25">
        <f t="shared" si="27"/>
        <v>1750.1427652334296</v>
      </c>
      <c r="J44" s="25">
        <f t="shared" si="27"/>
        <v>1977.1106507925456</v>
      </c>
      <c r="K44" s="25">
        <f>$G$7*(K38+K37*$H$7)</f>
        <v>2170.3615124461626</v>
      </c>
      <c r="L44" s="25">
        <f t="shared" si="28"/>
        <v>2334.0195205130567</v>
      </c>
      <c r="M44" s="25">
        <f t="shared" si="28"/>
        <v>2481.1311440260683</v>
      </c>
      <c r="N44" s="25">
        <f t="shared" si="28"/>
        <v>2611.4510036992342</v>
      </c>
      <c r="O44" s="25">
        <f>$G$7*(O38+O37*$H$7)</f>
        <v>2728.6606747338633</v>
      </c>
      <c r="P44" s="25">
        <f t="shared" si="29"/>
        <v>2841.852062094963</v>
      </c>
      <c r="Q44" s="25">
        <f t="shared" si="29"/>
        <v>2948.3786250499211</v>
      </c>
      <c r="R44" s="25">
        <f t="shared" si="29"/>
        <v>3037.2131275407537</v>
      </c>
      <c r="S44" s="25">
        <f>$G$7*(S38+S37*$H$7)</f>
        <v>3117.8495697716999</v>
      </c>
      <c r="T44" s="25">
        <f t="shared" si="30"/>
        <v>3190.5788294520407</v>
      </c>
      <c r="U44" s="25">
        <f t="shared" si="30"/>
        <v>3256.7881991787094</v>
      </c>
      <c r="V44" s="25">
        <f t="shared" si="30"/>
        <v>3320.1426441718813</v>
      </c>
      <c r="W44" s="25">
        <f>$G$7*(W38+W37*$H$7)</f>
        <v>3381.9605002051062</v>
      </c>
      <c r="X44" s="25">
        <f t="shared" si="31"/>
        <v>3438.8423681983445</v>
      </c>
      <c r="Y44" s="25">
        <f t="shared" si="31"/>
        <v>3491.3991981836361</v>
      </c>
      <c r="Z44" s="25">
        <f t="shared" si="31"/>
        <v>3537.0189887580086</v>
      </c>
      <c r="AA44" s="25">
        <f>$G$7*(AA38+AA37*$H$7)</f>
        <v>3576.4479500606835</v>
      </c>
      <c r="AB44" s="25">
        <f t="shared" si="32"/>
        <v>3619.9825087530339</v>
      </c>
      <c r="AC44" s="25">
        <f t="shared" si="32"/>
        <v>3668.7251626163466</v>
      </c>
      <c r="AD44" s="25">
        <f t="shared" si="32"/>
        <v>3714.2265025501438</v>
      </c>
      <c r="AE44" s="25">
        <f>$G$7*(AE38+AE37*$H$7)</f>
        <v>3759.7491014090656</v>
      </c>
      <c r="AF44" s="25">
        <f t="shared" si="33"/>
        <v>3805.2291824177387</v>
      </c>
      <c r="AG44" s="25">
        <f t="shared" si="33"/>
        <v>3850.7305223515359</v>
      </c>
    </row>
    <row r="45" spans="1:48" x14ac:dyDescent="0.2">
      <c r="A45" s="27">
        <f t="shared" si="34"/>
        <v>6</v>
      </c>
      <c r="B45" s="25">
        <f>$G$8*(B38+B37*$H$8)</f>
        <v>11.830489115829078</v>
      </c>
      <c r="C45" s="25">
        <f>$G$8*(C38+C37*$H$8)</f>
        <v>139.26782200202967</v>
      </c>
      <c r="D45" s="25">
        <f t="shared" si="26"/>
        <v>389.99043255567875</v>
      </c>
      <c r="E45" s="25">
        <f t="shared" si="26"/>
        <v>655.20665080417371</v>
      </c>
      <c r="F45" s="25">
        <f t="shared" si="26"/>
        <v>930.02666811128108</v>
      </c>
      <c r="G45" s="25">
        <f>$G$8*(G38+G37*$H$8)</f>
        <v>1215.7671595899467</v>
      </c>
      <c r="H45" s="25">
        <f t="shared" si="27"/>
        <v>1477.1329680459119</v>
      </c>
      <c r="I45" s="25">
        <f t="shared" si="27"/>
        <v>1712.7255141620913</v>
      </c>
      <c r="J45" s="25">
        <f t="shared" si="27"/>
        <v>1929.9888564282719</v>
      </c>
      <c r="K45" s="25">
        <f>$G$8*(K38+K37*$H$8)</f>
        <v>2113.8112429511334</v>
      </c>
      <c r="L45" s="25">
        <f t="shared" si="28"/>
        <v>2271.027411428428</v>
      </c>
      <c r="M45" s="25">
        <f t="shared" si="28"/>
        <v>2411.9491599823609</v>
      </c>
      <c r="N45" s="25">
        <f t="shared" si="28"/>
        <v>2536.883601321887</v>
      </c>
      <c r="O45" s="25">
        <f>$G$8*(O38+O37*$H$8)</f>
        <v>2649.4081097829508</v>
      </c>
      <c r="P45" s="25">
        <f t="shared" si="29"/>
        <v>2759.4568779111974</v>
      </c>
      <c r="Q45" s="25">
        <f t="shared" si="29"/>
        <v>2860.6029456787837</v>
      </c>
      <c r="R45" s="25">
        <f t="shared" si="29"/>
        <v>2945.9255183056625</v>
      </c>
      <c r="S45" s="25">
        <f>$G$8*(S38+S37*$H$8)</f>
        <v>3023.2608715065098</v>
      </c>
      <c r="T45" s="25">
        <f t="shared" si="30"/>
        <v>3093.1155605797235</v>
      </c>
      <c r="U45" s="25">
        <f t="shared" si="30"/>
        <v>3156.7242963532944</v>
      </c>
      <c r="V45" s="25">
        <f t="shared" si="30"/>
        <v>3218.144933841495</v>
      </c>
      <c r="W45" s="25">
        <f>$G$8*(W38+W37*$H$8)</f>
        <v>3277.4868921570855</v>
      </c>
      <c r="X45" s="25">
        <f t="shared" si="31"/>
        <v>3332.2675297338437</v>
      </c>
      <c r="Y45" s="25">
        <f t="shared" si="31"/>
        <v>3382.7055599952328</v>
      </c>
      <c r="Z45" s="25">
        <f t="shared" si="31"/>
        <v>3426.1200593722033</v>
      </c>
      <c r="AA45" s="25">
        <f>$G$8*(AA38+AA37*$H$8)</f>
        <v>3464.10656863335</v>
      </c>
      <c r="AB45" s="25">
        <f t="shared" si="32"/>
        <v>3507.2678077888827</v>
      </c>
      <c r="AC45" s="25">
        <f t="shared" si="32"/>
        <v>3553.9983859115696</v>
      </c>
      <c r="AD45" s="25">
        <f t="shared" si="32"/>
        <v>3598.0319406862122</v>
      </c>
      <c r="AE45" s="25">
        <f>$G$8*(AE38+AE37*$H$8)</f>
        <v>3642.0663186031315</v>
      </c>
      <c r="AF45" s="25">
        <f t="shared" si="33"/>
        <v>3686.099050235498</v>
      </c>
      <c r="AG45" s="25">
        <f t="shared" si="33"/>
        <v>3730.1326050101402</v>
      </c>
    </row>
    <row r="46" spans="1:48" x14ac:dyDescent="0.2">
      <c r="A46" s="27">
        <f t="shared" si="34"/>
        <v>7</v>
      </c>
      <c r="B46" s="25">
        <f>$G$9*(B38+B37*$H$9)</f>
        <v>14.30709150765923</v>
      </c>
      <c r="C46" s="25">
        <f>$G$9*(C38+C37*$H$9)</f>
        <v>164.22337998293028</v>
      </c>
      <c r="D46" s="25">
        <f t="shared" si="26"/>
        <v>426.60041924535398</v>
      </c>
      <c r="E46" s="25">
        <f t="shared" si="26"/>
        <v>699.98313378678813</v>
      </c>
      <c r="F46" s="25">
        <f t="shared" si="26"/>
        <v>986.34871253931215</v>
      </c>
      <c r="G46" s="25">
        <f>$G$9*(G38+G37*$H$9)</f>
        <v>1280.9857414665244</v>
      </c>
      <c r="H46" s="25">
        <f t="shared" si="27"/>
        <v>1547.3881015061643</v>
      </c>
      <c r="I46" s="25">
        <f t="shared" si="27"/>
        <v>1790.145750681583</v>
      </c>
      <c r="J46" s="25">
        <f t="shared" si="27"/>
        <v>2012.1066914097723</v>
      </c>
      <c r="K46" s="25">
        <f>$G$9*(K38+K37*$H$9)</f>
        <v>2198.6453931618471</v>
      </c>
      <c r="L46" s="25">
        <f t="shared" si="28"/>
        <v>2359.8607565933498</v>
      </c>
      <c r="M46" s="25">
        <f t="shared" si="28"/>
        <v>2503.9376639804459</v>
      </c>
      <c r="N46" s="25">
        <f t="shared" si="28"/>
        <v>2631.7749518437786</v>
      </c>
      <c r="O46" s="25">
        <f>$G$9*(O38+O37*$H$9)</f>
        <v>2747.0847867745197</v>
      </c>
      <c r="P46" s="25">
        <f t="shared" si="29"/>
        <v>2861.3450426463983</v>
      </c>
      <c r="Q46" s="25">
        <f t="shared" si="29"/>
        <v>2963.7867210912809</v>
      </c>
      <c r="R46" s="25">
        <f t="shared" si="29"/>
        <v>3051.2632738923417</v>
      </c>
      <c r="S46" s="25">
        <f>$G$9*(S38+S37*$H$9)</f>
        <v>3130.4291201456995</v>
      </c>
      <c r="T46" s="25">
        <f t="shared" si="30"/>
        <v>3202.0480151842885</v>
      </c>
      <c r="U46" s="25">
        <f t="shared" si="30"/>
        <v>3267.2806879643113</v>
      </c>
      <c r="V46" s="25">
        <f t="shared" si="30"/>
        <v>3330.8660120160189</v>
      </c>
      <c r="W46" s="25">
        <f>$G$9*(W38+W37*$H$9)</f>
        <v>3391.6716087536679</v>
      </c>
      <c r="X46" s="25">
        <f t="shared" si="31"/>
        <v>3447.9938847802641</v>
      </c>
      <c r="Y46" s="25">
        <f t="shared" si="31"/>
        <v>3499.6610662668936</v>
      </c>
      <c r="Z46" s="25">
        <f t="shared" si="31"/>
        <v>3543.7393030309863</v>
      </c>
      <c r="AA46" s="25">
        <f>$G$9*(AA38+AA37*$H$9)</f>
        <v>3582.8099196991434</v>
      </c>
      <c r="AB46" s="25">
        <f t="shared" si="32"/>
        <v>3628.5107682093958</v>
      </c>
      <c r="AC46" s="25">
        <f t="shared" si="32"/>
        <v>3676.3294961395295</v>
      </c>
      <c r="AD46" s="25">
        <f t="shared" si="32"/>
        <v>3721.8308360733267</v>
      </c>
      <c r="AE46" s="25">
        <f>$G$9*(AE38+AE37*$H$9)</f>
        <v>3767.3119379645464</v>
      </c>
      <c r="AF46" s="25">
        <f t="shared" si="33"/>
        <v>3812.8335159409216</v>
      </c>
      <c r="AG46" s="25">
        <f t="shared" si="33"/>
        <v>3858.3348558747189</v>
      </c>
    </row>
    <row r="47" spans="1:48" x14ac:dyDescent="0.2">
      <c r="A47" s="27">
        <f t="shared" si="34"/>
        <v>8</v>
      </c>
      <c r="B47" s="25">
        <f>$G$10*(B38+B37*$H$10)</f>
        <v>16.389344262295083</v>
      </c>
      <c r="C47" s="25">
        <f>$G$10*(C38+C37*$H$10)</f>
        <v>184.53667723042986</v>
      </c>
      <c r="D47" s="25">
        <f t="shared" si="26"/>
        <v>450.21072484984001</v>
      </c>
      <c r="E47" s="25">
        <f t="shared" si="26"/>
        <v>722.91939507593008</v>
      </c>
      <c r="F47" s="25">
        <f t="shared" si="26"/>
        <v>1011.6698680303003</v>
      </c>
      <c r="G47" s="25">
        <f>$G$10*(G38+G37*$H$10)</f>
        <v>1305.6787513567701</v>
      </c>
      <c r="H47" s="25">
        <f t="shared" si="27"/>
        <v>1568.4054693648866</v>
      </c>
      <c r="I47" s="25">
        <f t="shared" si="27"/>
        <v>1810.4751367290053</v>
      </c>
      <c r="J47" s="25">
        <f t="shared" si="27"/>
        <v>2029.89156451033</v>
      </c>
      <c r="K47" s="25">
        <f>$G$10*(K38+K37*$H$10)</f>
        <v>2213.0191686075232</v>
      </c>
      <c r="L47" s="25">
        <f t="shared" si="28"/>
        <v>2372.9931880439904</v>
      </c>
      <c r="M47" s="25">
        <f t="shared" si="28"/>
        <v>2515.5278626457857</v>
      </c>
      <c r="N47" s="25">
        <f t="shared" si="28"/>
        <v>2642.103515654941</v>
      </c>
      <c r="O47" s="25">
        <f>$G$10*(O38+O37*$H$10)</f>
        <v>2756.4478601066567</v>
      </c>
      <c r="P47" s="25">
        <f t="shared" si="29"/>
        <v>2871.2513114512258</v>
      </c>
      <c r="Q47" s="25">
        <f t="shared" si="29"/>
        <v>2971.6170649811525</v>
      </c>
      <c r="R47" s="25">
        <f t="shared" si="29"/>
        <v>3058.4035122021646</v>
      </c>
      <c r="S47" s="25">
        <f>$G$10*(S38+S37*$H$10)</f>
        <v>3136.8220064013381</v>
      </c>
      <c r="T47" s="25">
        <f t="shared" si="30"/>
        <v>3207.8766177695288</v>
      </c>
      <c r="U47" s="25">
        <f t="shared" si="30"/>
        <v>3272.6129363635519</v>
      </c>
      <c r="V47" s="25">
        <f t="shared" si="30"/>
        <v>3336.3155923958261</v>
      </c>
      <c r="W47" s="25">
        <f>$G$10*(W38+W37*$H$10)</f>
        <v>3396.6067622783467</v>
      </c>
      <c r="X47" s="25">
        <f t="shared" si="31"/>
        <v>3452.6446555022239</v>
      </c>
      <c r="Y47" s="25">
        <f t="shared" si="31"/>
        <v>3503.8597205387132</v>
      </c>
      <c r="Z47" s="25">
        <f t="shared" si="31"/>
        <v>3547.154544710696</v>
      </c>
      <c r="AA47" s="25">
        <f>$G$10*(AA38+AA37*$H$10)</f>
        <v>3586.0430518104922</v>
      </c>
      <c r="AB47" s="25">
        <f t="shared" si="32"/>
        <v>3632.8448017036126</v>
      </c>
      <c r="AC47" s="25">
        <f t="shared" si="32"/>
        <v>3680.193993503769</v>
      </c>
      <c r="AD47" s="25">
        <f t="shared" si="32"/>
        <v>3725.6953334375671</v>
      </c>
      <c r="AE47" s="25">
        <f>$G$10*(AE38+AE37*$H$10)</f>
        <v>3771.1553467058561</v>
      </c>
      <c r="AF47" s="25">
        <f t="shared" si="33"/>
        <v>3816.698013305162</v>
      </c>
      <c r="AG47" s="25">
        <f t="shared" si="33"/>
        <v>3862.1993532389592</v>
      </c>
    </row>
    <row r="48" spans="1:48" x14ac:dyDescent="0.2">
      <c r="A48" s="27">
        <f t="shared" si="34"/>
        <v>9</v>
      </c>
      <c r="B48" s="25">
        <f>$G$11*(B38+B37*$H$11)</f>
        <v>17.810736361193225</v>
      </c>
      <c r="C48" s="25">
        <f>$G$11*(C38+C37*$H$11)</f>
        <v>197.60778079817837</v>
      </c>
      <c r="D48" s="25">
        <f t="shared" si="26"/>
        <v>457.79942679957185</v>
      </c>
      <c r="E48" s="25">
        <f t="shared" si="26"/>
        <v>721.07978416320793</v>
      </c>
      <c r="F48" s="25">
        <f t="shared" si="26"/>
        <v>1002.7492374714554</v>
      </c>
      <c r="G48" s="25">
        <f>$G$11*(G38+G37*$H$11)</f>
        <v>1286.6856895556894</v>
      </c>
      <c r="H48" s="25">
        <f t="shared" si="27"/>
        <v>1537.4950234986413</v>
      </c>
      <c r="I48" s="25">
        <f t="shared" si="27"/>
        <v>1771.1116801255512</v>
      </c>
      <c r="J48" s="25">
        <f t="shared" si="27"/>
        <v>1981.067160026128</v>
      </c>
      <c r="K48" s="25">
        <f>$G$11*(K38+K37*$H$11)</f>
        <v>2155.0928456879342</v>
      </c>
      <c r="L48" s="25">
        <f t="shared" si="28"/>
        <v>2308.7438638777185</v>
      </c>
      <c r="M48" s="25">
        <f t="shared" si="28"/>
        <v>2445.2363070337005</v>
      </c>
      <c r="N48" s="25">
        <f t="shared" si="28"/>
        <v>2566.5473225693454</v>
      </c>
      <c r="O48" s="25">
        <f>$G$11*(O38+O37*$H$11)</f>
        <v>2676.2989343372674</v>
      </c>
      <c r="P48" s="25">
        <f t="shared" si="29"/>
        <v>2787.9077643849996</v>
      </c>
      <c r="Q48" s="25">
        <f t="shared" si="29"/>
        <v>2883.0917585154589</v>
      </c>
      <c r="R48" s="25">
        <f t="shared" si="29"/>
        <v>2966.4323421715444</v>
      </c>
      <c r="S48" s="25">
        <f>$G$11*(S38+S37*$H$11)</f>
        <v>3041.6212940513215</v>
      </c>
      <c r="T48" s="25">
        <f t="shared" si="30"/>
        <v>3109.8553557256796</v>
      </c>
      <c r="U48" s="25">
        <f t="shared" si="30"/>
        <v>3172.0385581450769</v>
      </c>
      <c r="V48" s="25">
        <f t="shared" si="30"/>
        <v>3233.796174058215</v>
      </c>
      <c r="W48" s="25">
        <f>$G$11*(W38+W37*$H$11)</f>
        <v>3291.6606941634473</v>
      </c>
      <c r="X48" s="25">
        <f t="shared" si="31"/>
        <v>3345.6245819634046</v>
      </c>
      <c r="Y48" s="25">
        <f t="shared" si="31"/>
        <v>3394.7641300162754</v>
      </c>
      <c r="Z48" s="25">
        <f t="shared" si="31"/>
        <v>3435.9286619070622</v>
      </c>
      <c r="AA48" s="25">
        <f>$G$11*(AA38+AA37*$H$11)</f>
        <v>3473.3921509718743</v>
      </c>
      <c r="AB48" s="25">
        <f t="shared" si="32"/>
        <v>3519.715188063637</v>
      </c>
      <c r="AC48" s="25">
        <f t="shared" si="32"/>
        <v>3565.0972545123013</v>
      </c>
      <c r="AD48" s="25">
        <f t="shared" si="32"/>
        <v>3609.1308092869444</v>
      </c>
      <c r="AE48" s="25">
        <f>$G$11*(AE38+AE37*$H$11)</f>
        <v>3653.1046205032521</v>
      </c>
      <c r="AF48" s="25">
        <f t="shared" si="33"/>
        <v>3697.1979188362297</v>
      </c>
      <c r="AG48" s="25">
        <f t="shared" si="33"/>
        <v>3741.2314736108724</v>
      </c>
    </row>
    <row r="49" spans="1:33" x14ac:dyDescent="0.2">
      <c r="A49" s="27">
        <f t="shared" si="34"/>
        <v>10</v>
      </c>
      <c r="B49" s="25">
        <f>$G$12*(B38+B37*$H$12)</f>
        <v>20.48668032786885</v>
      </c>
      <c r="C49" s="25">
        <f>$G$12*(C38+C37*$H$12)</f>
        <v>224.50800407228394</v>
      </c>
      <c r="D49" s="25">
        <f t="shared" si="26"/>
        <v>496.66971329737686</v>
      </c>
      <c r="E49" s="25">
        <f t="shared" si="26"/>
        <v>768.05203825779029</v>
      </c>
      <c r="F49" s="25">
        <f t="shared" si="26"/>
        <v>1061.4953675448257</v>
      </c>
      <c r="G49" s="25">
        <f>$G$12*(G38+G37*$H$12)</f>
        <v>1354.2682224311247</v>
      </c>
      <c r="H49" s="25">
        <f t="shared" si="27"/>
        <v>1609.7622254739849</v>
      </c>
      <c r="I49" s="25">
        <f t="shared" si="27"/>
        <v>1850.4781221771586</v>
      </c>
      <c r="J49" s="25">
        <f t="shared" si="27"/>
        <v>2064.8876051275565</v>
      </c>
      <c r="K49" s="25">
        <f>$G$12*(K38+K37*$H$12)</f>
        <v>2241.3030493232081</v>
      </c>
      <c r="L49" s="25">
        <f t="shared" si="28"/>
        <v>2398.834424124283</v>
      </c>
      <c r="M49" s="25">
        <f t="shared" si="28"/>
        <v>2538.3343826001637</v>
      </c>
      <c r="N49" s="25">
        <f t="shared" si="28"/>
        <v>2662.4274637994854</v>
      </c>
      <c r="O49" s="25">
        <f>$G$12*(O38+O37*$H$12)</f>
        <v>2774.871972147313</v>
      </c>
      <c r="P49" s="25">
        <f t="shared" si="29"/>
        <v>2890.7442920026606</v>
      </c>
      <c r="Q49" s="25">
        <f t="shared" si="29"/>
        <v>2987.0251610225127</v>
      </c>
      <c r="R49" s="25">
        <f t="shared" si="29"/>
        <v>3072.4536585537526</v>
      </c>
      <c r="S49" s="25">
        <f>$G$12*(S38+S37*$H$12)</f>
        <v>3149.4015567753381</v>
      </c>
      <c r="T49" s="25">
        <f t="shared" si="30"/>
        <v>3219.3458035017761</v>
      </c>
      <c r="U49" s="25">
        <f t="shared" si="30"/>
        <v>3283.1054251491532</v>
      </c>
      <c r="V49" s="25">
        <f t="shared" si="30"/>
        <v>3347.0389602399632</v>
      </c>
      <c r="W49" s="25">
        <f>$G$12*(W38+W37*$H$12)</f>
        <v>3406.3178708269083</v>
      </c>
      <c r="X49" s="25">
        <f t="shared" si="31"/>
        <v>3461.796172084144</v>
      </c>
      <c r="Y49" s="25">
        <f t="shared" si="31"/>
        <v>3512.1215886219707</v>
      </c>
      <c r="Z49" s="25">
        <f t="shared" si="31"/>
        <v>3553.8748589836741</v>
      </c>
      <c r="AA49" s="25">
        <f>$G$12*(AA38+AA37*$H$12)</f>
        <v>3592.4050214489521</v>
      </c>
      <c r="AB49" s="25">
        <f t="shared" si="32"/>
        <v>3641.3730611599749</v>
      </c>
      <c r="AC49" s="25">
        <f t="shared" si="32"/>
        <v>3687.7983270269519</v>
      </c>
      <c r="AD49" s="25">
        <f t="shared" si="32"/>
        <v>3733.2996669607496</v>
      </c>
      <c r="AE49" s="25">
        <f>$G$12*(AE38+AE37*$H$12)</f>
        <v>3778.7181832613373</v>
      </c>
      <c r="AF49" s="25">
        <f t="shared" si="33"/>
        <v>3824.302346828345</v>
      </c>
      <c r="AG49" s="25">
        <f t="shared" si="33"/>
        <v>3869.8036867621422</v>
      </c>
    </row>
    <row r="50" spans="1:33" x14ac:dyDescent="0.2">
      <c r="A50" s="27">
        <f t="shared" si="34"/>
        <v>11</v>
      </c>
      <c r="B50" s="25">
        <f>$B13*(B$38+B$37*$C13)</f>
        <v>21.830024394820789</v>
      </c>
      <c r="C50" s="25">
        <f>$G$13*(C38+C37*$H$13)</f>
        <v>236.28970999997259</v>
      </c>
      <c r="D50" s="25">
        <f t="shared" si="26"/>
        <v>502.75973820041395</v>
      </c>
      <c r="E50" s="25">
        <f t="shared" si="26"/>
        <v>764.75653562952414</v>
      </c>
      <c r="F50" s="25">
        <f t="shared" si="26"/>
        <v>1050.9674628080929</v>
      </c>
      <c r="G50" s="25">
        <f>$G$13*(G38+G37*$H$13)</f>
        <v>1333.707758337323</v>
      </c>
      <c r="H50" s="25">
        <f t="shared" si="27"/>
        <v>1577.5176907009945</v>
      </c>
      <c r="I50" s="25">
        <f t="shared" si="27"/>
        <v>1809.8242466882803</v>
      </c>
      <c r="J50" s="25">
        <f t="shared" si="27"/>
        <v>2014.9342961073153</v>
      </c>
      <c r="K50" s="25">
        <f>$G$13*(K38+K37*$H$13)</f>
        <v>2182.4643431547261</v>
      </c>
      <c r="L50" s="25">
        <f t="shared" si="28"/>
        <v>2333.7515116973564</v>
      </c>
      <c r="M50" s="25">
        <f t="shared" si="28"/>
        <v>2467.307132796002</v>
      </c>
      <c r="N50" s="25">
        <f t="shared" si="28"/>
        <v>2586.2156594834209</v>
      </c>
      <c r="O50" s="25">
        <f>$G$13*(O38+O37*$H$13)</f>
        <v>2694.1287201830642</v>
      </c>
      <c r="P50" s="25">
        <f t="shared" si="29"/>
        <v>2806.771939112195</v>
      </c>
      <c r="Q50" s="25">
        <f t="shared" si="29"/>
        <v>2898.0028192006462</v>
      </c>
      <c r="R50" s="25">
        <f t="shared" si="29"/>
        <v>2980.0292579956613</v>
      </c>
      <c r="S50" s="25">
        <f>$G$13*(S38+S37*$H$13)</f>
        <v>3053.7950524777725</v>
      </c>
      <c r="T50" s="25">
        <f t="shared" si="30"/>
        <v>3120.9545677246283</v>
      </c>
      <c r="U50" s="25">
        <f t="shared" si="30"/>
        <v>3182.1925795504981</v>
      </c>
      <c r="V50" s="25">
        <f t="shared" si="30"/>
        <v>3244.173626810606</v>
      </c>
      <c r="W50" s="25">
        <f>$G$13*(W38+W37*$H$13)</f>
        <v>3301.0585411459265</v>
      </c>
      <c r="X50" s="25">
        <f t="shared" si="31"/>
        <v>3354.4808883330047</v>
      </c>
      <c r="Y50" s="25">
        <f t="shared" si="31"/>
        <v>3402.7594862258793</v>
      </c>
      <c r="Z50" s="25">
        <f t="shared" si="31"/>
        <v>3442.4321918486535</v>
      </c>
      <c r="AA50" s="25">
        <f>$G$13*(AA38+AA37*$H$13)</f>
        <v>3479.5488957832872</v>
      </c>
      <c r="AB50" s="25">
        <f t="shared" si="32"/>
        <v>3527.9683423762453</v>
      </c>
      <c r="AC50" s="25">
        <f t="shared" si="32"/>
        <v>3572.456286954091</v>
      </c>
      <c r="AD50" s="25">
        <f t="shared" si="32"/>
        <v>3616.4898417287336</v>
      </c>
      <c r="AE50" s="25">
        <f>$G$13*(AE38+AE37*$H$13)</f>
        <v>3660.4234945892017</v>
      </c>
      <c r="AF50" s="25">
        <f t="shared" si="33"/>
        <v>3704.5569512780189</v>
      </c>
      <c r="AG50" s="25">
        <f t="shared" si="33"/>
        <v>3748.5905060526616</v>
      </c>
    </row>
    <row r="51" spans="1:33" x14ac:dyDescent="0.2">
      <c r="A51" s="27">
        <f t="shared" si="34"/>
        <v>12</v>
      </c>
      <c r="B51" s="25">
        <f>$B14*(B$38+B$37*$C14)</f>
        <v>24.651369863013691</v>
      </c>
      <c r="C51" s="25">
        <f>$G$14*(C38+C37*$H$14)</f>
        <v>264.47933091413796</v>
      </c>
      <c r="D51" s="25">
        <f t="shared" si="26"/>
        <v>543.12870174491377</v>
      </c>
      <c r="E51" s="25">
        <f t="shared" si="26"/>
        <v>813.18468143965038</v>
      </c>
      <c r="F51" s="25">
        <f t="shared" si="26"/>
        <v>1111.3208670593508</v>
      </c>
      <c r="G51" s="25">
        <f>$G$14*(G38+G37*$H$14)</f>
        <v>1402.8576935054796</v>
      </c>
      <c r="H51" s="25">
        <f t="shared" si="27"/>
        <v>1651.1189815830833</v>
      </c>
      <c r="I51" s="25">
        <f t="shared" si="27"/>
        <v>1890.481107625312</v>
      </c>
      <c r="J51" s="25">
        <f t="shared" si="27"/>
        <v>2099.8836457447833</v>
      </c>
      <c r="K51" s="25">
        <f>$G$14*(K38+K37*$H$14)</f>
        <v>2269.5869300388927</v>
      </c>
      <c r="L51" s="25">
        <f t="shared" si="28"/>
        <v>2424.6756602045757</v>
      </c>
      <c r="M51" s="25">
        <f t="shared" si="28"/>
        <v>2561.1409025545413</v>
      </c>
      <c r="N51" s="25">
        <f t="shared" si="28"/>
        <v>2682.7514119440302</v>
      </c>
      <c r="O51" s="25">
        <f>$G$14*(O38+O37*$H$14)</f>
        <v>2793.2960841879699</v>
      </c>
      <c r="P51" s="25">
        <f t="shared" si="29"/>
        <v>2910.2372725540954</v>
      </c>
      <c r="Q51" s="25">
        <f t="shared" si="29"/>
        <v>3002.4332570638726</v>
      </c>
      <c r="R51" s="25">
        <f t="shared" si="29"/>
        <v>3086.5038049053401</v>
      </c>
      <c r="S51" s="25">
        <f>$G$14*(S38+S37*$H$14)</f>
        <v>3161.9811071493377</v>
      </c>
      <c r="T51" s="25">
        <f t="shared" si="30"/>
        <v>3230.814989234023</v>
      </c>
      <c r="U51" s="25">
        <f t="shared" si="30"/>
        <v>3293.5979139347551</v>
      </c>
      <c r="V51" s="25">
        <f t="shared" si="30"/>
        <v>3357.7623280841003</v>
      </c>
      <c r="W51" s="25">
        <f>$G$14*(W38+W37*$H$14)</f>
        <v>3416.0289793754696</v>
      </c>
      <c r="X51" s="25">
        <f t="shared" si="31"/>
        <v>3470.9476886660641</v>
      </c>
      <c r="Y51" s="25">
        <f t="shared" si="31"/>
        <v>3520.3834567052281</v>
      </c>
      <c r="Z51" s="25">
        <f t="shared" si="31"/>
        <v>3560.5951732566518</v>
      </c>
      <c r="AA51" s="25">
        <f>$G$14*(AA38+AA37*$H$14)</f>
        <v>3598.7669910874124</v>
      </c>
      <c r="AB51" s="25">
        <f t="shared" si="32"/>
        <v>3649.9013206163368</v>
      </c>
      <c r="AC51" s="25">
        <f t="shared" si="32"/>
        <v>3695.4026605501349</v>
      </c>
      <c r="AD51" s="25">
        <f t="shared" si="32"/>
        <v>3740.9040004839317</v>
      </c>
      <c r="AE51" s="25">
        <f>$G$14*(AE38+AE37*$H$14)</f>
        <v>3786.2810198168181</v>
      </c>
      <c r="AF51" s="25">
        <f t="shared" si="33"/>
        <v>3831.906680351527</v>
      </c>
      <c r="AG51" s="25">
        <f t="shared" si="33"/>
        <v>3877.4080202853243</v>
      </c>
    </row>
    <row r="52" spans="1:33" x14ac:dyDescent="0.2">
      <c r="A52" s="27" t="s">
        <v>11</v>
      </c>
      <c r="B52" s="25">
        <f t="shared" ref="B52:AG52" si="35">SUM(B40:B51)</f>
        <v>157.34564445939318</v>
      </c>
      <c r="C52" s="25">
        <f t="shared" si="35"/>
        <v>1824.8365424961696</v>
      </c>
      <c r="D52" s="25">
        <f t="shared" si="35"/>
        <v>4894.8250061920917</v>
      </c>
      <c r="E52" s="25">
        <f t="shared" si="35"/>
        <v>8117.3416909037469</v>
      </c>
      <c r="F52" s="25">
        <f t="shared" si="35"/>
        <v>11476.130926080421</v>
      </c>
      <c r="G52" s="25">
        <f t="shared" si="35"/>
        <v>14985.245308336544</v>
      </c>
      <c r="H52" s="25">
        <f t="shared" si="35"/>
        <v>18105.258946162947</v>
      </c>
      <c r="I52" s="25">
        <f t="shared" si="35"/>
        <v>20967.265774071748</v>
      </c>
      <c r="J52" s="25">
        <f t="shared" si="35"/>
        <v>23594.477060043148</v>
      </c>
      <c r="K52" s="25">
        <f t="shared" si="35"/>
        <v>25877.491923527006</v>
      </c>
      <c r="L52" s="25">
        <f t="shared" si="35"/>
        <v>27714.233327921967</v>
      </c>
      <c r="M52" s="25">
        <f t="shared" si="35"/>
        <v>29418.98704734131</v>
      </c>
      <c r="N52" s="25">
        <f t="shared" si="35"/>
        <v>30931.010515638482</v>
      </c>
      <c r="O52" s="25">
        <f t="shared" si="35"/>
        <v>32380.750100981782</v>
      </c>
      <c r="P52" s="25">
        <f t="shared" si="35"/>
        <v>33636.303521886817</v>
      </c>
      <c r="Q52" s="25">
        <f t="shared" si="35"/>
        <v>34853.730485737608</v>
      </c>
      <c r="R52" s="25">
        <f t="shared" si="35"/>
        <v>35887.439148825229</v>
      </c>
      <c r="S52" s="25">
        <f t="shared" si="35"/>
        <v>36923.363978082911</v>
      </c>
      <c r="T52" s="25">
        <f t="shared" si="35"/>
        <v>37669.921555812638</v>
      </c>
      <c r="U52" s="25">
        <f t="shared" si="35"/>
        <v>38440.675656253217</v>
      </c>
      <c r="V52" s="25">
        <f t="shared" si="35"/>
        <v>39188.705216463779</v>
      </c>
      <c r="W52" s="25">
        <f t="shared" si="35"/>
        <v>40015.895925598277</v>
      </c>
      <c r="X52" s="25">
        <f t="shared" si="35"/>
        <v>40572.123818195461</v>
      </c>
      <c r="Y52" s="25">
        <f t="shared" si="35"/>
        <v>41182.915274448671</v>
      </c>
      <c r="Z52" s="25">
        <f t="shared" si="35"/>
        <v>41706.149817024932</v>
      </c>
      <c r="AA52" s="25">
        <f t="shared" si="35"/>
        <v>42282.117968817525</v>
      </c>
      <c r="AB52" s="25">
        <f t="shared" si="35"/>
        <v>42699.282372234607</v>
      </c>
      <c r="AC52" s="25">
        <f t="shared" si="35"/>
        <v>43264.855867384336</v>
      </c>
      <c r="AD52" s="25">
        <f t="shared" si="35"/>
        <v>43800.597450475827</v>
      </c>
      <c r="AE52" s="25">
        <f t="shared" si="35"/>
        <v>44457.005426199408</v>
      </c>
      <c r="AF52" s="25">
        <f t="shared" si="35"/>
        <v>44872.080616658801</v>
      </c>
      <c r="AG52" s="25">
        <f t="shared" si="35"/>
        <v>45407.822199750284</v>
      </c>
    </row>
    <row r="53" spans="1:33" ht="10.5" x14ac:dyDescent="0.25">
      <c r="C53" s="36"/>
      <c r="G53" s="35"/>
      <c r="K53" s="35"/>
      <c r="O53" s="35"/>
      <c r="S53" s="35"/>
      <c r="W53" s="35"/>
      <c r="AA53" s="35"/>
      <c r="AE53" s="35"/>
    </row>
    <row r="54" spans="1:33" ht="10.5" x14ac:dyDescent="0.25">
      <c r="B54" s="33"/>
      <c r="C54" s="37"/>
      <c r="D54" s="33"/>
      <c r="E54" s="33"/>
      <c r="F54" s="33"/>
      <c r="G54" s="37"/>
      <c r="K54" s="35"/>
      <c r="O54" s="35"/>
      <c r="S54" s="35"/>
      <c r="W54" s="35"/>
      <c r="AA54" s="35"/>
      <c r="AE54" s="35"/>
    </row>
    <row r="55" spans="1:33" x14ac:dyDescent="0.2">
      <c r="C55" s="38"/>
      <c r="G55" s="40"/>
      <c r="K55" s="40"/>
      <c r="O55" s="40"/>
      <c r="S55" s="40"/>
      <c r="W55" s="40"/>
      <c r="AA55" s="40"/>
      <c r="AE55" s="40"/>
    </row>
    <row r="56" spans="1:33" x14ac:dyDescent="0.2">
      <c r="C56" s="38"/>
      <c r="G56" s="40"/>
      <c r="K56" s="40"/>
      <c r="O56" s="40"/>
      <c r="S56" s="40"/>
      <c r="W56" s="40"/>
      <c r="AA56" s="40"/>
      <c r="AE56" s="40"/>
    </row>
    <row r="57" spans="1:33" x14ac:dyDescent="0.2">
      <c r="B57" s="34"/>
      <c r="C57" s="39"/>
      <c r="D57" s="34"/>
      <c r="E57" s="34"/>
      <c r="F57" s="34"/>
      <c r="G57" s="39"/>
      <c r="H57" s="34"/>
      <c r="I57" s="34"/>
      <c r="J57" s="34"/>
      <c r="K57" s="39"/>
      <c r="L57" s="34"/>
      <c r="M57" s="34"/>
      <c r="N57" s="34"/>
      <c r="O57" s="39"/>
      <c r="P57" s="34"/>
      <c r="Q57" s="34"/>
      <c r="R57" s="34"/>
      <c r="S57" s="39"/>
      <c r="T57" s="34"/>
      <c r="U57" s="34"/>
      <c r="V57" s="34"/>
      <c r="W57" s="39"/>
      <c r="X57" s="34"/>
      <c r="Y57" s="34"/>
      <c r="Z57" s="34"/>
      <c r="AA57" s="39"/>
      <c r="AB57" s="34"/>
      <c r="AC57" s="34"/>
      <c r="AD57" s="34"/>
      <c r="AE57" s="39"/>
      <c r="AF57" s="34"/>
    </row>
    <row r="58" spans="1:33" x14ac:dyDescent="0.2">
      <c r="A58" s="28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3" x14ac:dyDescent="0.2">
      <c r="A59" s="28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3" x14ac:dyDescent="0.2">
      <c r="A60" s="28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3" x14ac:dyDescent="0.2">
      <c r="A61" s="28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</sheetData>
  <printOptions horizontalCentered="1"/>
  <pageMargins left="0.75" right="0.5" top="0.75" bottom="0.5" header="0.5" footer="0.5"/>
  <pageSetup scale="57" fitToWidth="3" orientation="landscape" r:id="rId1"/>
  <headerFooter alignWithMargins="0"/>
  <colBreaks count="1" manualBreakCount="1">
    <brk id="16" min="16" max="51" man="1"/>
  </colBreaks>
  <ignoredErrors>
    <ignoredError sqref="B4:AV6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6E817-08A9-4DF8-A415-2DA07C4EFF8E}">
  <sheetPr>
    <tabColor rgb="FF7030A0"/>
  </sheetPr>
  <dimension ref="A1:AV61"/>
  <sheetViews>
    <sheetView zoomScale="90" zoomScaleNormal="90" workbookViewId="0">
      <pane ySplit="17" topLeftCell="A18" activePane="bottomLeft" state="frozen"/>
      <selection activeCell="B13" sqref="B3:J13"/>
      <selection pane="bottomLeft" activeCell="A18" sqref="A18"/>
    </sheetView>
  </sheetViews>
  <sheetFormatPr defaultColWidth="10" defaultRowHeight="10" x14ac:dyDescent="0.2"/>
  <cols>
    <col min="1" max="1" width="30.1796875" style="19" customWidth="1"/>
    <col min="2" max="4" width="10" style="20" customWidth="1"/>
    <col min="5" max="12" width="10.1796875" style="19" customWidth="1"/>
    <col min="13" max="32" width="11.1796875" style="19" customWidth="1"/>
    <col min="33" max="16384" width="10" style="19"/>
  </cols>
  <sheetData>
    <row r="1" spans="1:32" x14ac:dyDescent="0.2">
      <c r="B1" s="20" t="s">
        <v>39</v>
      </c>
      <c r="G1" s="19" t="s">
        <v>40</v>
      </c>
    </row>
    <row r="2" spans="1:32" ht="15" customHeight="1" x14ac:dyDescent="0.2">
      <c r="A2" s="21" t="s">
        <v>41</v>
      </c>
      <c r="B2" s="22" t="s">
        <v>42</v>
      </c>
      <c r="C2" s="22" t="s">
        <v>43</v>
      </c>
      <c r="D2" s="22" t="s">
        <v>44</v>
      </c>
      <c r="G2" s="22" t="s">
        <v>42</v>
      </c>
      <c r="H2" s="22" t="s">
        <v>43</v>
      </c>
      <c r="I2" s="22" t="s">
        <v>44</v>
      </c>
    </row>
    <row r="3" spans="1:32" ht="12" customHeight="1" x14ac:dyDescent="0.2">
      <c r="A3" s="23">
        <v>1</v>
      </c>
      <c r="B3" s="20">
        <f>31/365</f>
        <v>8.4931506849315067E-2</v>
      </c>
      <c r="C3" s="20">
        <f>SUM(B$3:B3)</f>
        <v>8.4931506849315067E-2</v>
      </c>
      <c r="D3" s="20">
        <f>1-C3</f>
        <v>0.91506849315068495</v>
      </c>
      <c r="E3" s="20">
        <f>B3*D3</f>
        <v>7.7718145993619814E-2</v>
      </c>
      <c r="F3" s="20"/>
      <c r="G3" s="20">
        <f>31/366</f>
        <v>8.4699453551912565E-2</v>
      </c>
      <c r="H3" s="20">
        <f>SUM(G$3:G3)</f>
        <v>8.4699453551912565E-2</v>
      </c>
      <c r="I3" s="20">
        <f>1-H3</f>
        <v>0.91530054644808745</v>
      </c>
      <c r="J3" s="20">
        <f>G3*I3</f>
        <v>7.7525456119919969E-2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2" customHeight="1" x14ac:dyDescent="0.2">
      <c r="A4" s="23">
        <f t="shared" ref="A4:A14" si="0">A3+1</f>
        <v>2</v>
      </c>
      <c r="B4" s="20">
        <f>28/365</f>
        <v>7.6712328767123292E-2</v>
      </c>
      <c r="C4" s="20">
        <f>SUM(B$3:B4)</f>
        <v>0.16164383561643836</v>
      </c>
      <c r="D4" s="20">
        <f>1-C4</f>
        <v>0.83835616438356164</v>
      </c>
      <c r="E4" s="20">
        <f t="shared" ref="E4:E14" si="1">B4*D4</f>
        <v>6.4312253706136233E-2</v>
      </c>
      <c r="G4" s="20">
        <f>29/366</f>
        <v>7.9234972677595633E-2</v>
      </c>
      <c r="H4" s="20">
        <f>SUM(G$3:G4)</f>
        <v>0.16393442622950821</v>
      </c>
      <c r="I4" s="20">
        <f>1-H4</f>
        <v>0.83606557377049184</v>
      </c>
      <c r="J4" s="20">
        <f t="shared" ref="J4:J14" si="2">G4*I4</f>
        <v>6.6245632894383233E-2</v>
      </c>
    </row>
    <row r="5" spans="1:32" ht="12" customHeight="1" x14ac:dyDescent="0.2">
      <c r="A5" s="23">
        <f t="shared" si="0"/>
        <v>3</v>
      </c>
      <c r="B5" s="20">
        <f>31/365</f>
        <v>8.4931506849315067E-2</v>
      </c>
      <c r="C5" s="20">
        <f>SUM(B$3:B5)</f>
        <v>0.24657534246575341</v>
      </c>
      <c r="D5" s="20">
        <f>1-C5</f>
        <v>0.75342465753424659</v>
      </c>
      <c r="E5" s="20">
        <f t="shared" si="1"/>
        <v>6.3989491461812723E-2</v>
      </c>
      <c r="G5" s="20">
        <f>31/366</f>
        <v>8.4699453551912565E-2</v>
      </c>
      <c r="H5" s="20">
        <f>SUM(G$3:G5)</f>
        <v>0.24863387978142076</v>
      </c>
      <c r="I5" s="20">
        <f>1-H5</f>
        <v>0.75136612021857929</v>
      </c>
      <c r="J5" s="20">
        <f t="shared" si="2"/>
        <v>6.3640299799934311E-2</v>
      </c>
    </row>
    <row r="6" spans="1:32" ht="12" customHeight="1" x14ac:dyDescent="0.2">
      <c r="A6" s="23">
        <f t="shared" si="0"/>
        <v>4</v>
      </c>
      <c r="B6" s="20">
        <f>30/365</f>
        <v>8.2191780821917804E-2</v>
      </c>
      <c r="C6" s="20">
        <f>SUM(B$3:B6)</f>
        <v>0.32876712328767121</v>
      </c>
      <c r="D6" s="20">
        <f>1-C6</f>
        <v>0.67123287671232879</v>
      </c>
      <c r="E6" s="20">
        <f t="shared" si="1"/>
        <v>5.51698254832051E-2</v>
      </c>
      <c r="G6" s="20">
        <f>30/366</f>
        <v>8.1967213114754092E-2</v>
      </c>
      <c r="H6" s="20">
        <f>SUM(G$3:G6)</f>
        <v>0.33060109289617484</v>
      </c>
      <c r="I6" s="20">
        <f>1-H6</f>
        <v>0.6693989071038251</v>
      </c>
      <c r="J6" s="20">
        <f t="shared" si="2"/>
        <v>5.4868762877362712E-2</v>
      </c>
    </row>
    <row r="7" spans="1:32" ht="12" customHeight="1" x14ac:dyDescent="0.2">
      <c r="A7" s="23">
        <f t="shared" si="0"/>
        <v>5</v>
      </c>
      <c r="B7" s="20">
        <f>31/365</f>
        <v>8.4931506849315067E-2</v>
      </c>
      <c r="C7" s="20">
        <f>SUM(B$3:B7)</f>
        <v>0.41369863013698627</v>
      </c>
      <c r="D7" s="20">
        <f t="shared" ref="D7:D14" si="3">1-C7</f>
        <v>0.58630136986301373</v>
      </c>
      <c r="E7" s="20">
        <f t="shared" si="1"/>
        <v>4.9795458810283355E-2</v>
      </c>
      <c r="G7" s="20">
        <f>31/366</f>
        <v>8.4699453551912565E-2</v>
      </c>
      <c r="H7" s="20">
        <f>SUM(G$3:G7)</f>
        <v>0.41530054644808739</v>
      </c>
      <c r="I7" s="20">
        <f t="shared" ref="I7:I14" si="4">1-H7</f>
        <v>0.58469945355191255</v>
      </c>
      <c r="J7" s="20">
        <f t="shared" si="2"/>
        <v>4.9523724207948878E-2</v>
      </c>
    </row>
    <row r="8" spans="1:32" ht="12" customHeight="1" x14ac:dyDescent="0.2">
      <c r="A8" s="23">
        <f t="shared" si="0"/>
        <v>6</v>
      </c>
      <c r="B8" s="20">
        <f>30/365</f>
        <v>8.2191780821917804E-2</v>
      </c>
      <c r="C8" s="20">
        <f>SUM(B$3:B8)</f>
        <v>0.49589041095890407</v>
      </c>
      <c r="D8" s="20">
        <f t="shared" si="3"/>
        <v>0.50410958904109593</v>
      </c>
      <c r="E8" s="20">
        <f t="shared" si="1"/>
        <v>4.1433664852692814E-2</v>
      </c>
      <c r="G8" s="20">
        <f>30/366</f>
        <v>8.1967213114754092E-2</v>
      </c>
      <c r="H8" s="20">
        <f>SUM(G$3:G8)</f>
        <v>0.49726775956284147</v>
      </c>
      <c r="I8" s="20">
        <f t="shared" si="4"/>
        <v>0.50273224043715858</v>
      </c>
      <c r="J8" s="20">
        <f t="shared" si="2"/>
        <v>4.1207560691570375E-2</v>
      </c>
    </row>
    <row r="9" spans="1:32" ht="12" customHeight="1" x14ac:dyDescent="0.2">
      <c r="A9" s="23">
        <f t="shared" si="0"/>
        <v>7</v>
      </c>
      <c r="B9" s="20">
        <f>31/365</f>
        <v>8.4931506849315067E-2</v>
      </c>
      <c r="C9" s="20">
        <f>SUM(B$3:B9)</f>
        <v>0.58082191780821912</v>
      </c>
      <c r="D9" s="20">
        <f t="shared" si="3"/>
        <v>0.41917808219178088</v>
      </c>
      <c r="E9" s="20">
        <f t="shared" si="1"/>
        <v>3.5601426158753995E-2</v>
      </c>
      <c r="G9" s="20">
        <f>31/366</f>
        <v>8.4699453551912565E-2</v>
      </c>
      <c r="H9" s="20">
        <f>SUM(G$3:G9)</f>
        <v>0.58196721311475408</v>
      </c>
      <c r="I9" s="20">
        <f t="shared" si="4"/>
        <v>0.41803278688524592</v>
      </c>
      <c r="J9" s="20">
        <f t="shared" si="2"/>
        <v>3.5407148615963453E-2</v>
      </c>
    </row>
    <row r="10" spans="1:32" ht="12" customHeight="1" x14ac:dyDescent="0.2">
      <c r="A10" s="23">
        <f t="shared" si="0"/>
        <v>8</v>
      </c>
      <c r="B10" s="20">
        <f>31/365</f>
        <v>8.4931506849315067E-2</v>
      </c>
      <c r="C10" s="20">
        <f>SUM(B$3:B10)</f>
        <v>0.66575342465753418</v>
      </c>
      <c r="D10" s="20">
        <f t="shared" si="3"/>
        <v>0.33424657534246582</v>
      </c>
      <c r="E10" s="20">
        <f t="shared" si="1"/>
        <v>2.8388065303058742E-2</v>
      </c>
      <c r="G10" s="20">
        <f>31/366</f>
        <v>8.4699453551912565E-2</v>
      </c>
      <c r="H10" s="20">
        <f>SUM(G$3:G10)</f>
        <v>0.66666666666666663</v>
      </c>
      <c r="I10" s="20">
        <f t="shared" si="4"/>
        <v>0.33333333333333337</v>
      </c>
      <c r="J10" s="20">
        <f t="shared" si="2"/>
        <v>2.8233151183970857E-2</v>
      </c>
    </row>
    <row r="11" spans="1:32" ht="12" customHeight="1" x14ac:dyDescent="0.2">
      <c r="A11" s="23">
        <f t="shared" si="0"/>
        <v>9</v>
      </c>
      <c r="B11" s="20">
        <f>30/365</f>
        <v>8.2191780821917804E-2</v>
      </c>
      <c r="C11" s="20">
        <f>SUM(B$3:B11)</f>
        <v>0.74794520547945198</v>
      </c>
      <c r="D11" s="20">
        <f t="shared" si="3"/>
        <v>0.25205479452054802</v>
      </c>
      <c r="E11" s="20">
        <f t="shared" si="1"/>
        <v>2.0716832426346411E-2</v>
      </c>
      <c r="G11" s="20">
        <f>30/366</f>
        <v>8.1967213114754092E-2</v>
      </c>
      <c r="H11" s="20">
        <f>SUM(G$3:G11)</f>
        <v>0.74863387978142071</v>
      </c>
      <c r="I11" s="20">
        <f t="shared" si="4"/>
        <v>0.25136612021857929</v>
      </c>
      <c r="J11" s="20">
        <f t="shared" si="2"/>
        <v>2.0603780345785187E-2</v>
      </c>
    </row>
    <row r="12" spans="1:32" ht="12" customHeight="1" x14ac:dyDescent="0.2">
      <c r="A12" s="23">
        <f t="shared" si="0"/>
        <v>10</v>
      </c>
      <c r="B12" s="20">
        <f>31/365</f>
        <v>8.4931506849315067E-2</v>
      </c>
      <c r="C12" s="20">
        <f>SUM(B$3:B12)</f>
        <v>0.83287671232876703</v>
      </c>
      <c r="D12" s="20">
        <f t="shared" si="3"/>
        <v>0.16712328767123297</v>
      </c>
      <c r="E12" s="20">
        <f t="shared" si="1"/>
        <v>1.4194032651529374E-2</v>
      </c>
      <c r="G12" s="20">
        <f>31/366</f>
        <v>8.4699453551912565E-2</v>
      </c>
      <c r="H12" s="20">
        <f>SUM(G$3:G12)</f>
        <v>0.83333333333333326</v>
      </c>
      <c r="I12" s="20">
        <f t="shared" si="4"/>
        <v>0.16666666666666674</v>
      </c>
      <c r="J12" s="20">
        <f t="shared" si="2"/>
        <v>1.4116575591985434E-2</v>
      </c>
    </row>
    <row r="13" spans="1:32" ht="12" customHeight="1" x14ac:dyDescent="0.2">
      <c r="A13" s="23">
        <f t="shared" si="0"/>
        <v>11</v>
      </c>
      <c r="B13" s="20">
        <f>30/365</f>
        <v>8.2191780821917804E-2</v>
      </c>
      <c r="C13" s="20">
        <f>SUM(B$3:B13)</f>
        <v>0.91506849315068484</v>
      </c>
      <c r="D13" s="20">
        <f t="shared" si="3"/>
        <v>8.4931506849315164E-2</v>
      </c>
      <c r="E13" s="20">
        <f t="shared" si="1"/>
        <v>6.9806717958341225E-3</v>
      </c>
      <c r="G13" s="20">
        <f>30/366</f>
        <v>8.1967213114754092E-2</v>
      </c>
      <c r="H13" s="20">
        <f>SUM(G$3:G13)</f>
        <v>0.91530054644808734</v>
      </c>
      <c r="I13" s="20">
        <f t="shared" si="4"/>
        <v>8.4699453551912662E-2</v>
      </c>
      <c r="J13" s="20">
        <f t="shared" si="2"/>
        <v>6.9425781599928406E-3</v>
      </c>
    </row>
    <row r="14" spans="1:32" ht="12" customHeight="1" x14ac:dyDescent="0.2">
      <c r="A14" s="23">
        <f t="shared" si="0"/>
        <v>12</v>
      </c>
      <c r="B14" s="20">
        <f>31/365</f>
        <v>8.4931506849315067E-2</v>
      </c>
      <c r="C14" s="20">
        <f>SUM(B$3:B14)</f>
        <v>0.99999999999999989</v>
      </c>
      <c r="D14" s="20">
        <f t="shared" si="3"/>
        <v>0</v>
      </c>
      <c r="E14" s="20">
        <f t="shared" si="1"/>
        <v>0</v>
      </c>
      <c r="G14" s="20">
        <f>31/366</f>
        <v>8.4699453551912565E-2</v>
      </c>
      <c r="H14" s="20">
        <f>SUM(G$3:G14)</f>
        <v>0.99999999999999989</v>
      </c>
      <c r="I14" s="20">
        <f t="shared" si="4"/>
        <v>0</v>
      </c>
      <c r="J14" s="20">
        <f t="shared" si="2"/>
        <v>0</v>
      </c>
    </row>
    <row r="15" spans="1:32" ht="12" customHeight="1" x14ac:dyDescent="0.2">
      <c r="G15" s="19" t="s">
        <v>45</v>
      </c>
      <c r="I15" s="19">
        <f>366/365</f>
        <v>1.0027397260273974</v>
      </c>
    </row>
    <row r="16" spans="1:32" ht="12" customHeight="1" x14ac:dyDescent="0.25">
      <c r="G16" s="35"/>
      <c r="H16" s="35"/>
      <c r="I16" s="35"/>
    </row>
    <row r="17" spans="1:48" ht="12" customHeight="1" x14ac:dyDescent="0.2">
      <c r="A17" s="24" t="s">
        <v>46</v>
      </c>
      <c r="B17" s="24">
        <v>2019</v>
      </c>
      <c r="C17" s="24">
        <f>B17+1</f>
        <v>2020</v>
      </c>
      <c r="D17" s="24">
        <f t="shared" ref="D17:AG17" si="5">C17+1</f>
        <v>2021</v>
      </c>
      <c r="E17" s="24">
        <f t="shared" si="5"/>
        <v>2022</v>
      </c>
      <c r="F17" s="24">
        <f t="shared" si="5"/>
        <v>2023</v>
      </c>
      <c r="G17" s="24">
        <f t="shared" si="5"/>
        <v>2024</v>
      </c>
      <c r="H17" s="24">
        <f t="shared" si="5"/>
        <v>2025</v>
      </c>
      <c r="I17" s="24">
        <f t="shared" si="5"/>
        <v>2026</v>
      </c>
      <c r="J17" s="24">
        <f t="shared" si="5"/>
        <v>2027</v>
      </c>
      <c r="K17" s="24">
        <f t="shared" si="5"/>
        <v>2028</v>
      </c>
      <c r="L17" s="24">
        <f t="shared" si="5"/>
        <v>2029</v>
      </c>
      <c r="M17" s="24">
        <f t="shared" si="5"/>
        <v>2030</v>
      </c>
      <c r="N17" s="24">
        <f t="shared" si="5"/>
        <v>2031</v>
      </c>
      <c r="O17" s="24">
        <f t="shared" si="5"/>
        <v>2032</v>
      </c>
      <c r="P17" s="24">
        <f t="shared" si="5"/>
        <v>2033</v>
      </c>
      <c r="Q17" s="24">
        <f t="shared" si="5"/>
        <v>2034</v>
      </c>
      <c r="R17" s="24">
        <f t="shared" si="5"/>
        <v>2035</v>
      </c>
      <c r="S17" s="24">
        <f t="shared" si="5"/>
        <v>2036</v>
      </c>
      <c r="T17" s="24">
        <f t="shared" si="5"/>
        <v>2037</v>
      </c>
      <c r="U17" s="24">
        <f t="shared" si="5"/>
        <v>2038</v>
      </c>
      <c r="V17" s="24">
        <f t="shared" si="5"/>
        <v>2039</v>
      </c>
      <c r="W17" s="24">
        <f t="shared" si="5"/>
        <v>2040</v>
      </c>
      <c r="X17" s="24">
        <f t="shared" si="5"/>
        <v>2041</v>
      </c>
      <c r="Y17" s="24">
        <f t="shared" si="5"/>
        <v>2042</v>
      </c>
      <c r="Z17" s="24">
        <f t="shared" si="5"/>
        <v>2043</v>
      </c>
      <c r="AA17" s="24">
        <f t="shared" si="5"/>
        <v>2044</v>
      </c>
      <c r="AB17" s="24">
        <f t="shared" si="5"/>
        <v>2045</v>
      </c>
      <c r="AC17" s="24">
        <f t="shared" si="5"/>
        <v>2046</v>
      </c>
      <c r="AD17" s="24">
        <f t="shared" si="5"/>
        <v>2047</v>
      </c>
      <c r="AE17" s="24">
        <f t="shared" si="5"/>
        <v>2048</v>
      </c>
      <c r="AF17" s="24">
        <f t="shared" si="5"/>
        <v>2049</v>
      </c>
      <c r="AG17" s="24">
        <f t="shared" si="5"/>
        <v>2050</v>
      </c>
    </row>
    <row r="19" spans="1:48" ht="11.25" customHeight="1" x14ac:dyDescent="0.2">
      <c r="A19" s="28" t="s">
        <v>48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48" ht="11.25" customHeight="1" x14ac:dyDescent="0.2">
      <c r="A20" s="28" t="s">
        <v>50</v>
      </c>
      <c r="B20" s="25">
        <v>263.38</v>
      </c>
      <c r="C20" s="25">
        <f>'Extended Potential Incremental'!D33</f>
        <v>839.52061209255226</v>
      </c>
      <c r="D20" s="25">
        <f>'Extended Potential Incremental'!E33</f>
        <v>1744.4182093046236</v>
      </c>
      <c r="E20" s="25">
        <f>'Extended Potential Incremental'!F33</f>
        <v>1548.9761478464939</v>
      </c>
      <c r="F20" s="25">
        <f>'Extended Potential Incremental'!G33</f>
        <v>1655.170153407902</v>
      </c>
      <c r="G20" s="25">
        <f>'Extended Potential Incremental'!H33</f>
        <v>1660.2312458546232</v>
      </c>
      <c r="H20" s="25">
        <f>'Extended Potential Incremental'!I33</f>
        <v>1476.0244964541957</v>
      </c>
      <c r="I20" s="25">
        <f>'Extended Potential Incremental'!J33</f>
        <v>1467.4598373446304</v>
      </c>
      <c r="J20" s="25">
        <f>'Extended Potential Incremental'!K33</f>
        <v>1369.2831082664104</v>
      </c>
      <c r="K20" s="25">
        <f>'Extended Potential Incremental'!L33</f>
        <v>1202.1117968481083</v>
      </c>
      <c r="L20" s="25">
        <f>'Extended Potential Incremental'!M33</f>
        <v>1151.4044291956352</v>
      </c>
      <c r="M20" s="25">
        <f>'Extended Potential Incremental'!N33</f>
        <v>1106.7373535028844</v>
      </c>
      <c r="N20" s="25">
        <f>'Extended Potential Incremental'!O33</f>
        <v>1061.3803017214748</v>
      </c>
      <c r="O20" s="25">
        <f>'Extended Potential Incremental'!P33</f>
        <v>1119.4886958816214</v>
      </c>
      <c r="P20" s="25">
        <f>'Extended Potential Incremental'!Q33</f>
        <v>1073.8326915516132</v>
      </c>
      <c r="Q20" s="25">
        <f>'Extended Potential Incremental'!R33</f>
        <v>1161.9046098167223</v>
      </c>
      <c r="R20" s="25">
        <f>'Extended Potential Incremental'!S33</f>
        <v>1117.0206721098778</v>
      </c>
      <c r="S20" s="25">
        <f>'Extended Potential Incremental'!T33</f>
        <v>944.48647469141031</v>
      </c>
      <c r="T20" s="25">
        <f>'Extended Potential Incremental'!U33</f>
        <v>921.44947072446871</v>
      </c>
      <c r="U20" s="25">
        <f>'Extended Potential Incremental'!V33</f>
        <v>902.06869369664207</v>
      </c>
      <c r="V20" s="25">
        <f>'Extended Potential Incremental'!W33</f>
        <v>924.18464907347754</v>
      </c>
      <c r="W20" s="25">
        <f>'Extended Potential Incremental'!X33</f>
        <v>886.94067583245419</v>
      </c>
      <c r="X20" s="25">
        <f>'Extended Potential Incremental'!Y33</f>
        <v>1117.3051488333872</v>
      </c>
      <c r="Y20" s="25">
        <f>'Extended Potential Incremental'!Z33</f>
        <v>829.10655314487201</v>
      </c>
      <c r="Z20" s="25">
        <f>'Extended Potential Incremental'!AA33</f>
        <v>798.20193464764986</v>
      </c>
      <c r="AA20" s="25">
        <f>'Extended Potential Incremental'!AB33</f>
        <v>792.29913561723447</v>
      </c>
      <c r="AB20" s="25">
        <f>'Extended Potential Incremental'!AC33</f>
        <v>942.47608937663392</v>
      </c>
      <c r="AC20" s="25">
        <f>'Extended Potential Incremental'!AD33</f>
        <v>870.11340322788487</v>
      </c>
      <c r="AD20" s="25">
        <f>'Extended Potential Incremental'!AE33</f>
        <v>870.11340322787919</v>
      </c>
      <c r="AE20" s="25">
        <f>'Extended Potential Incremental'!AF33</f>
        <v>870.11340322787919</v>
      </c>
      <c r="AF20" s="25">
        <f>'Extended Potential Incremental'!AG33</f>
        <v>870.11340322788487</v>
      </c>
      <c r="AG20" s="25">
        <f>'Extended Potential Incremental'!AH33</f>
        <v>870.11340322787919</v>
      </c>
    </row>
    <row r="21" spans="1:48" ht="11.25" customHeight="1" x14ac:dyDescent="0.2">
      <c r="A21" s="26" t="s">
        <v>49</v>
      </c>
      <c r="B21" s="25"/>
      <c r="C21" s="25">
        <f>SUM($B20:B20)*$I$15</f>
        <v>264.10158904109591</v>
      </c>
      <c r="D21" s="25">
        <f>SUM($B20:C20)</f>
        <v>1102.9006120925524</v>
      </c>
      <c r="E21" s="25">
        <f>SUM($B20:D20)</f>
        <v>2847.3188213971762</v>
      </c>
      <c r="F21" s="25">
        <f>SUM($B20:E20)</f>
        <v>4396.2949692436705</v>
      </c>
      <c r="G21" s="25">
        <f>SUM($B20:F20)*$I$15</f>
        <v>6068.0444791519885</v>
      </c>
      <c r="H21" s="25">
        <f>SUM($B20:G20)</f>
        <v>7711.6963685061955</v>
      </c>
      <c r="I21" s="25">
        <f>SUM($B20:H20)</f>
        <v>9187.7208649603908</v>
      </c>
      <c r="J21" s="25">
        <f>SUM($B20:I20)</f>
        <v>10655.180702305021</v>
      </c>
      <c r="K21" s="25">
        <f>SUM($B20:J20)*$I$15</f>
        <v>12057.407547038751</v>
      </c>
      <c r="L21" s="25">
        <f>SUM($B20:K20)</f>
        <v>13226.57560741954</v>
      </c>
      <c r="M21" s="25">
        <f>SUM($B20:L20)</f>
        <v>14377.980036615176</v>
      </c>
      <c r="N21" s="25">
        <f>SUM($B20:M20)</f>
        <v>15484.717390118059</v>
      </c>
      <c r="O21" s="25">
        <f>SUM($B20:N20)*$I$15</f>
        <v>16591.429466337726</v>
      </c>
      <c r="P21" s="25">
        <f>SUM($B20:O20)</f>
        <v>17665.586387721156</v>
      </c>
      <c r="Q21" s="25">
        <f>SUM($B20:P20)</f>
        <v>18739.419079272768</v>
      </c>
      <c r="R21" s="25">
        <f>SUM($B20:Q20)</f>
        <v>19901.323689089491</v>
      </c>
      <c r="S21" s="25">
        <f>SUM($B20:R20)*$I$15</f>
        <v>21075.928866298545</v>
      </c>
      <c r="T21" s="25">
        <f>SUM($B20:S20)</f>
        <v>21962.830835890778</v>
      </c>
      <c r="U21" s="25">
        <f>SUM($B20:T20)</f>
        <v>22884.280306615248</v>
      </c>
      <c r="V21" s="25">
        <f>SUM($B20:U20)</f>
        <v>23786.34900031189</v>
      </c>
      <c r="W21" s="25">
        <f>SUM($B20:V20)*$I$15</f>
        <v>24778.233741575466</v>
      </c>
      <c r="X21" s="25">
        <f>SUM($B20:W20)</f>
        <v>25597.474325217823</v>
      </c>
      <c r="Y21" s="25">
        <f>SUM($B20:X20)</f>
        <v>26714.779474051211</v>
      </c>
      <c r="Z21" s="25">
        <f>SUM($B20:Y20)</f>
        <v>27543.886027196084</v>
      </c>
      <c r="AA21" s="25">
        <f>SUM($B20:Z20)*$I$15</f>
        <v>28419.737517903581</v>
      </c>
      <c r="AB21" s="25">
        <f>SUM($B20:AA20)</f>
        <v>29134.387097460967</v>
      </c>
      <c r="AC21" s="25">
        <f>SUM($B20:AB20)</f>
        <v>30076.8631868376</v>
      </c>
      <c r="AD21" s="25">
        <f>SUM($B20:AC20)</f>
        <v>30946.976590065486</v>
      </c>
      <c r="AE21" s="25">
        <f>SUM($B20:AD20)*$I$15</f>
        <v>31904.260102864035</v>
      </c>
      <c r="AF21" s="25">
        <f>SUM($B20:AE20)</f>
        <v>32687.203396521243</v>
      </c>
      <c r="AG21" s="25">
        <f>SUM($B20:AF20)</f>
        <v>33557.316799749125</v>
      </c>
    </row>
    <row r="22" spans="1:48" x14ac:dyDescent="0.2">
      <c r="A22" s="23" t="s">
        <v>47</v>
      </c>
      <c r="B22" s="19"/>
      <c r="C22" s="19"/>
      <c r="AI22" s="29"/>
      <c r="AK22" s="29"/>
    </row>
    <row r="23" spans="1:48" x14ac:dyDescent="0.2">
      <c r="A23" s="27">
        <v>1</v>
      </c>
      <c r="B23" s="25"/>
      <c r="C23" s="25">
        <f>$G$3*(C21+C20*$H$3)</f>
        <v>28.391978989229422</v>
      </c>
      <c r="D23" s="25">
        <f t="shared" ref="D23:F34" si="6">$B3*(D$21+D$20*$C3)</f>
        <v>106.25412891701237</v>
      </c>
      <c r="E23" s="25">
        <f t="shared" si="6"/>
        <v>253.0004018929595</v>
      </c>
      <c r="F23" s="25">
        <f t="shared" si="6"/>
        <v>385.32329588603579</v>
      </c>
      <c r="G23" s="25">
        <f>$G$3*(G21+G20*$H$3)</f>
        <v>525.87054620714821</v>
      </c>
      <c r="H23" s="25">
        <f t="shared" ref="H23:J34" si="7">$B3*(H$21+H$20*$C3)</f>
        <v>665.61309026639208</v>
      </c>
      <c r="I23" s="25">
        <f t="shared" si="7"/>
        <v>790.91229491998502</v>
      </c>
      <c r="J23" s="25">
        <f t="shared" si="7"/>
        <v>914.83768597204221</v>
      </c>
      <c r="K23" s="25">
        <f>$G$3*(K21+K20*$H$3)</f>
        <v>1029.8797774304451</v>
      </c>
      <c r="L23" s="25">
        <f t="shared" ref="L23:N34" si="8">$B3*(L$21+L$20*$C3)</f>
        <v>1131.6584924331701</v>
      </c>
      <c r="M23" s="25">
        <f t="shared" si="8"/>
        <v>1229.1268058623905</v>
      </c>
      <c r="N23" s="25">
        <f t="shared" si="8"/>
        <v>1322.7965001999639</v>
      </c>
      <c r="O23" s="25">
        <f>$G$3*(O21+O20*$H$3)</f>
        <v>1413.3162184733051</v>
      </c>
      <c r="P23" s="25">
        <f t="shared" ref="P23:R34" si="9">$B3*(P$21+P$20*$C3)</f>
        <v>1508.1108139887106</v>
      </c>
      <c r="Q23" s="25">
        <f t="shared" si="9"/>
        <v>1599.9483371139445</v>
      </c>
      <c r="R23" s="25">
        <f t="shared" si="9"/>
        <v>1698.3068824015402</v>
      </c>
      <c r="S23" s="25">
        <f>$G$3*(S21+S20*$H$3)</f>
        <v>1791.8954016184548</v>
      </c>
      <c r="T23" s="25">
        <f t="shared" ref="T23:V34" si="10">$B3*(T$21+T$20*$C3)</f>
        <v>1871.9830651114307</v>
      </c>
      <c r="U23" s="25">
        <f t="shared" si="10"/>
        <v>1950.1033566071985</v>
      </c>
      <c r="V23" s="25">
        <f t="shared" si="10"/>
        <v>2026.8769404112488</v>
      </c>
      <c r="W23" s="25">
        <f>$G$3*(W21+W20*$H$3)</f>
        <v>2105.0657680237555</v>
      </c>
      <c r="X23" s="25">
        <f t="shared" ref="X23:Z34" si="11">$B3*(X$21+X$20*$C3)</f>
        <v>2182.0915912018654</v>
      </c>
      <c r="Y23" s="25">
        <f t="shared" si="11"/>
        <v>2274.9071206339777</v>
      </c>
      <c r="Z23" s="25">
        <f t="shared" si="11"/>
        <v>2345.1014633658851</v>
      </c>
      <c r="AA23" s="25">
        <f>$G$3*(AA21+AA20*$H$3)</f>
        <v>2412.8201898195093</v>
      </c>
      <c r="AB23" s="25">
        <f t="shared" ref="AB23:AD34" si="12">$B3*(AB$21+AB$20*$C3)</f>
        <v>2481.2258174491408</v>
      </c>
      <c r="AC23" s="25">
        <f t="shared" si="12"/>
        <v>2560.7497537216695</v>
      </c>
      <c r="AD23" s="25">
        <f t="shared" si="12"/>
        <v>2634.6497961875993</v>
      </c>
      <c r="AE23" s="25">
        <f>$G$3*(AE21+AE20*$H$3)</f>
        <v>2708.5155880109687</v>
      </c>
      <c r="AF23" s="25">
        <f t="shared" ref="AF23:AG34" si="13">$B3*(AF$21+AF$20*$C3)</f>
        <v>2782.4498811194585</v>
      </c>
      <c r="AG23" s="25">
        <f t="shared" si="13"/>
        <v>2856.3499235853883</v>
      </c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1:48" x14ac:dyDescent="0.2">
      <c r="A24" s="27">
        <f t="shared" ref="A24:A34" si="14">A23+1</f>
        <v>2</v>
      </c>
      <c r="B24" s="25"/>
      <c r="C24" s="25">
        <f>$G$4*(C21+C20*$H$4)</f>
        <v>31.83090067726144</v>
      </c>
      <c r="D24" s="25">
        <f t="shared" si="6"/>
        <v>106.23699108543535</v>
      </c>
      <c r="E24" s="25">
        <f t="shared" si="6"/>
        <v>237.63187803281329</v>
      </c>
      <c r="F24" s="25">
        <f t="shared" si="6"/>
        <v>357.77425917883409</v>
      </c>
      <c r="G24" s="25">
        <f>$G$4*(G21+G20*$H$4)</f>
        <v>502.36664628315458</v>
      </c>
      <c r="H24" s="25">
        <f t="shared" si="7"/>
        <v>609.88500172096565</v>
      </c>
      <c r="I24" s="25">
        <f t="shared" si="7"/>
        <v>723.00807574545718</v>
      </c>
      <c r="J24" s="25">
        <f t="shared" si="7"/>
        <v>834.36293843057558</v>
      </c>
      <c r="K24" s="25">
        <f>$G$4*(K21+K20*$H$4)</f>
        <v>970.98299613891891</v>
      </c>
      <c r="L24" s="25">
        <f t="shared" si="8"/>
        <v>1028.9189178071601</v>
      </c>
      <c r="M24" s="25">
        <f t="shared" si="8"/>
        <v>1116.6919578321927</v>
      </c>
      <c r="N24" s="25">
        <f t="shared" si="8"/>
        <v>1201.0299267063272</v>
      </c>
      <c r="O24" s="25">
        <f>$G$4*(O21+O20*$H$4)</f>
        <v>1329.1628795017964</v>
      </c>
      <c r="P24" s="25">
        <f t="shared" si="9"/>
        <v>1368.483876817065</v>
      </c>
      <c r="Q24" s="25">
        <f t="shared" si="9"/>
        <v>1451.9521816895096</v>
      </c>
      <c r="R24" s="25">
        <f t="shared" si="9"/>
        <v>1540.5280259172087</v>
      </c>
      <c r="S24" s="25">
        <f>$G$4*(S21+S20*$H$4)</f>
        <v>1682.2189036165296</v>
      </c>
      <c r="T24" s="25">
        <f t="shared" si="10"/>
        <v>1696.2459423414568</v>
      </c>
      <c r="U24" s="25">
        <f t="shared" si="10"/>
        <v>1766.6921539920788</v>
      </c>
      <c r="V24" s="25">
        <f t="shared" si="10"/>
        <v>1836.1661837001832</v>
      </c>
      <c r="W24" s="25">
        <f>$G$4*(W21+W20*$H$4)</f>
        <v>1974.8234473187501</v>
      </c>
      <c r="X24" s="25">
        <f t="shared" si="11"/>
        <v>1977.4965337556685</v>
      </c>
      <c r="Y24" s="25">
        <f t="shared" si="11"/>
        <v>2059.6339294471663</v>
      </c>
      <c r="Z24" s="25">
        <f t="shared" si="11"/>
        <v>2122.8534043458953</v>
      </c>
      <c r="AA24" s="25">
        <f>$G$4*(AA21+AA20*$H$4)</f>
        <v>2262.1285684180075</v>
      </c>
      <c r="AB24" s="25">
        <f t="shared" si="12"/>
        <v>2246.6534557005166</v>
      </c>
      <c r="AC24" s="25">
        <f t="shared" si="12"/>
        <v>2318.0556885840701</v>
      </c>
      <c r="AD24" s="25">
        <f t="shared" si="12"/>
        <v>2384.8041140371679</v>
      </c>
      <c r="AE24" s="25">
        <f>$G$4*(AE21+AE20*$H$4)</f>
        <v>2539.2353761937902</v>
      </c>
      <c r="AF24" s="25">
        <f t="shared" si="13"/>
        <v>2518.3009649433634</v>
      </c>
      <c r="AG24" s="25">
        <f t="shared" si="13"/>
        <v>2585.0493903964611</v>
      </c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1:48" x14ac:dyDescent="0.2">
      <c r="A25" s="27">
        <f t="shared" si="14"/>
        <v>3</v>
      </c>
      <c r="B25" s="25"/>
      <c r="C25" s="25">
        <f>$G$5*(C21+C20*$H$5)</f>
        <v>40.048853921984559</v>
      </c>
      <c r="D25" s="25">
        <f t="shared" si="6"/>
        <v>130.2026438715491</v>
      </c>
      <c r="E25" s="25">
        <f t="shared" si="6"/>
        <v>274.26576030475331</v>
      </c>
      <c r="F25" s="25">
        <f t="shared" si="6"/>
        <v>408.04655511353104</v>
      </c>
      <c r="G25" s="25">
        <f>$G$5*(G21+G20*$H$5)</f>
        <v>548.9231165831643</v>
      </c>
      <c r="H25" s="25">
        <f t="shared" si="7"/>
        <v>685.87692065869624</v>
      </c>
      <c r="I25" s="25">
        <f t="shared" si="7"/>
        <v>811.0585440661913</v>
      </c>
      <c r="J25" s="25">
        <f t="shared" si="7"/>
        <v>933.6361007216708</v>
      </c>
      <c r="K25" s="25">
        <f>$G$5*(K21+K20*$H$5)</f>
        <v>1046.5712876437799</v>
      </c>
      <c r="L25" s="25">
        <f t="shared" si="8"/>
        <v>1147.4657260679896</v>
      </c>
      <c r="M25" s="25">
        <f t="shared" si="8"/>
        <v>1244.3208206460781</v>
      </c>
      <c r="N25" s="25">
        <f t="shared" si="8"/>
        <v>1337.3678236891631</v>
      </c>
      <c r="O25" s="25">
        <f>$G$5*(O21+O20*$H$5)</f>
        <v>1428.8604940140785</v>
      </c>
      <c r="P25" s="25">
        <f t="shared" si="9"/>
        <v>1522.8530920359835</v>
      </c>
      <c r="Q25" s="25">
        <f t="shared" si="9"/>
        <v>1615.8997241010325</v>
      </c>
      <c r="R25" s="25">
        <f t="shared" si="9"/>
        <v>1713.6420733138234</v>
      </c>
      <c r="S25" s="25">
        <f>$G$5*(S21+S20*$H$5)</f>
        <v>1805.0097439616573</v>
      </c>
      <c r="T25" s="25">
        <f t="shared" si="10"/>
        <v>1884.6333265635237</v>
      </c>
      <c r="U25" s="25">
        <f t="shared" si="10"/>
        <v>1962.4875460669182</v>
      </c>
      <c r="V25" s="25">
        <f t="shared" si="10"/>
        <v>2039.5647521819781</v>
      </c>
      <c r="W25" s="25">
        <f>$G$5*(W21+W20*$H$5)</f>
        <v>2117.3810779542432</v>
      </c>
      <c r="X25" s="25">
        <f t="shared" si="11"/>
        <v>2197.4306875968082</v>
      </c>
      <c r="Y25" s="25">
        <f t="shared" si="11"/>
        <v>2286.2896380721609</v>
      </c>
      <c r="Z25" s="25">
        <f t="shared" si="11"/>
        <v>2356.0597019732827</v>
      </c>
      <c r="AA25" s="25">
        <f>$G$5*(AA21+AA20*$H$5)</f>
        <v>2423.821387169744</v>
      </c>
      <c r="AB25" s="25">
        <f t="shared" si="12"/>
        <v>2494.1647460846812</v>
      </c>
      <c r="AC25" s="25">
        <f t="shared" si="12"/>
        <v>2572.6952400380801</v>
      </c>
      <c r="AD25" s="25">
        <f t="shared" si="12"/>
        <v>2646.5952825040104</v>
      </c>
      <c r="AE25" s="25">
        <f>$G$5*(AE21+AE20*$H$5)</f>
        <v>2720.5972486309024</v>
      </c>
      <c r="AF25" s="25">
        <f t="shared" si="13"/>
        <v>2794.3953674358695</v>
      </c>
      <c r="AG25" s="25">
        <f t="shared" si="13"/>
        <v>2868.2954099017988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1:48" x14ac:dyDescent="0.2">
      <c r="A26" s="27">
        <f t="shared" si="14"/>
        <v>4</v>
      </c>
      <c r="B26" s="25"/>
      <c r="C26" s="25">
        <f>$G$6*(C21+C20*$H$6)</f>
        <v>44.397378762931091</v>
      </c>
      <c r="D26" s="25">
        <f t="shared" si="6"/>
        <v>137.78695632133679</v>
      </c>
      <c r="E26" s="25">
        <f t="shared" si="6"/>
        <v>275.88256878623724</v>
      </c>
      <c r="F26" s="25">
        <f t="shared" si="6"/>
        <v>406.06524650393419</v>
      </c>
      <c r="G26" s="25">
        <f>$G$6*(G21+G20*$H$6)</f>
        <v>542.37038881081185</v>
      </c>
      <c r="H26" s="25">
        <f t="shared" si="7"/>
        <v>673.72312570747181</v>
      </c>
      <c r="I26" s="25">
        <f t="shared" si="7"/>
        <v>794.80877377186664</v>
      </c>
      <c r="J26" s="25">
        <f t="shared" si="7"/>
        <v>912.76898389941107</v>
      </c>
      <c r="K26" s="25">
        <f>$G$6*(K21+K20*$H$6)</f>
        <v>1020.8874607262392</v>
      </c>
      <c r="L26" s="25">
        <f t="shared" si="8"/>
        <v>1118.2290024120716</v>
      </c>
      <c r="M26" s="25">
        <f t="shared" si="8"/>
        <v>1211.6579911694241</v>
      </c>
      <c r="N26" s="25">
        <f t="shared" si="8"/>
        <v>1301.3970689284297</v>
      </c>
      <c r="O26" s="25">
        <f>$G$6*(O21+O20*$H$6)</f>
        <v>1390.2896436623855</v>
      </c>
      <c r="P26" s="25">
        <f t="shared" si="9"/>
        <v>1480.9830635025894</v>
      </c>
      <c r="Q26" s="25">
        <f t="shared" si="9"/>
        <v>1571.6231601679638</v>
      </c>
      <c r="R26" s="25">
        <f t="shared" si="9"/>
        <v>1665.9093174338559</v>
      </c>
      <c r="S26" s="25">
        <f>$G$6*(S21+S20*$H$6)</f>
        <v>1753.1292727096049</v>
      </c>
      <c r="T26" s="25">
        <f t="shared" si="10"/>
        <v>1830.0635447371897</v>
      </c>
      <c r="U26" s="25">
        <f t="shared" si="10"/>
        <v>1905.2754111821721</v>
      </c>
      <c r="V26" s="25">
        <f t="shared" si="10"/>
        <v>1980.0156598992658</v>
      </c>
      <c r="W26" s="25">
        <f>$G$6*(W21+W20*$H$6)</f>
        <v>2055.0374834704712</v>
      </c>
      <c r="X26" s="25">
        <f t="shared" si="11"/>
        <v>2134.0937691644613</v>
      </c>
      <c r="Y26" s="25">
        <f t="shared" si="11"/>
        <v>2218.1393794872006</v>
      </c>
      <c r="Z26" s="25">
        <f t="shared" si="11"/>
        <v>2285.450020360508</v>
      </c>
      <c r="AA26" s="25">
        <f>$G$6*(AA21+AA20*$H$6)</f>
        <v>2350.9567604950271</v>
      </c>
      <c r="AB26" s="25">
        <f t="shared" si="12"/>
        <v>2420.0747054903618</v>
      </c>
      <c r="AC26" s="25">
        <f t="shared" si="12"/>
        <v>2495.5831123850035</v>
      </c>
      <c r="AD26" s="25">
        <f t="shared" si="12"/>
        <v>2567.0992825133226</v>
      </c>
      <c r="AE26" s="25">
        <f>$G$6*(AE21+AE20*$H$6)</f>
        <v>2638.6820118782607</v>
      </c>
      <c r="AF26" s="25">
        <f t="shared" si="13"/>
        <v>2710.1316227699604</v>
      </c>
      <c r="AG26" s="25">
        <f t="shared" si="13"/>
        <v>2781.6477928982795</v>
      </c>
      <c r="AI26" s="29"/>
      <c r="AJ26" s="29"/>
      <c r="AK26" s="29"/>
      <c r="AL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48" x14ac:dyDescent="0.2">
      <c r="A27" s="27">
        <f t="shared" si="14"/>
        <v>5</v>
      </c>
      <c r="B27" s="25"/>
      <c r="C27" s="25">
        <f>$G$7*(C21+C20*$H$7)</f>
        <v>51.900010103618953</v>
      </c>
      <c r="D27" s="25">
        <f t="shared" si="6"/>
        <v>154.9629728923413</v>
      </c>
      <c r="E27" s="25">
        <f t="shared" si="6"/>
        <v>296.25197832372669</v>
      </c>
      <c r="F27" s="25">
        <f t="shared" si="6"/>
        <v>431.54009431483968</v>
      </c>
      <c r="G27" s="25">
        <f>$G$7*(G21+G20*$H$7)</f>
        <v>572.35989646544715</v>
      </c>
      <c r="H27" s="25">
        <f t="shared" si="7"/>
        <v>706.82766055582431</v>
      </c>
      <c r="I27" s="25">
        <f t="shared" si="7"/>
        <v>831.88771691226907</v>
      </c>
      <c r="J27" s="25">
        <f t="shared" si="7"/>
        <v>953.07174986959194</v>
      </c>
      <c r="K27" s="25">
        <f>$G$7*(K21+K20*$H$7)</f>
        <v>1063.5409896940037</v>
      </c>
      <c r="L27" s="25">
        <f t="shared" si="8"/>
        <v>1163.808798131108</v>
      </c>
      <c r="M27" s="25">
        <f t="shared" si="8"/>
        <v>1260.0298867783652</v>
      </c>
      <c r="N27" s="25">
        <f t="shared" si="8"/>
        <v>1352.4330903474879</v>
      </c>
      <c r="O27" s="25">
        <f>$G$7*(O21+O20*$H$7)</f>
        <v>1444.6638408138645</v>
      </c>
      <c r="P27" s="25">
        <f t="shared" si="9"/>
        <v>1538.0951083221464</v>
      </c>
      <c r="Q27" s="25">
        <f t="shared" si="9"/>
        <v>1632.3918360707332</v>
      </c>
      <c r="R27" s="25">
        <f t="shared" si="9"/>
        <v>1729.4971012061847</v>
      </c>
      <c r="S27" s="25">
        <f>$G$7*(S21+S20*$H$7)</f>
        <v>1818.3426586772464</v>
      </c>
      <c r="T27" s="25">
        <f t="shared" si="10"/>
        <v>1897.712410437721</v>
      </c>
      <c r="U27" s="25">
        <f t="shared" si="10"/>
        <v>1975.2915385591707</v>
      </c>
      <c r="V27" s="25">
        <f t="shared" si="10"/>
        <v>2052.682659266969</v>
      </c>
      <c r="W27" s="25">
        <f>$G$7*(W21+W20*$H$7)</f>
        <v>2129.9016430502388</v>
      </c>
      <c r="X27" s="25">
        <f t="shared" si="11"/>
        <v>2213.2897533610712</v>
      </c>
      <c r="Y27" s="25">
        <f t="shared" si="11"/>
        <v>2298.0580035590965</v>
      </c>
      <c r="Z27" s="25">
        <f t="shared" si="11"/>
        <v>2367.3894062961854</v>
      </c>
      <c r="AA27" s="25">
        <f>$G$7*(AA21+AA20*$H$7)</f>
        <v>2435.0059378091491</v>
      </c>
      <c r="AB27" s="25">
        <f t="shared" si="12"/>
        <v>2507.5422824705788</v>
      </c>
      <c r="AC27" s="25">
        <f t="shared" si="12"/>
        <v>2585.0456580940299</v>
      </c>
      <c r="AD27" s="25">
        <f t="shared" si="12"/>
        <v>2658.9457005599602</v>
      </c>
      <c r="AE27" s="25">
        <f>$G$7*(AE21+AE20*$H$7)</f>
        <v>2732.8802702611688</v>
      </c>
      <c r="AF27" s="25">
        <f t="shared" si="13"/>
        <v>2806.7457854918189</v>
      </c>
      <c r="AG27" s="25">
        <f t="shared" si="13"/>
        <v>2880.6458279577482</v>
      </c>
      <c r="AH27" s="29"/>
      <c r="AI27" s="29"/>
      <c r="AJ27" s="29"/>
      <c r="AK27" s="29"/>
      <c r="AL27" s="29"/>
      <c r="AO27" s="29"/>
      <c r="AP27" s="29"/>
    </row>
    <row r="28" spans="1:48" x14ac:dyDescent="0.2">
      <c r="A28" s="27">
        <f t="shared" si="14"/>
        <v>6</v>
      </c>
      <c r="B28" s="25"/>
      <c r="C28" s="25">
        <f>$G$8*(C21+C20*$H$8)</f>
        <v>55.866239583867589</v>
      </c>
      <c r="D28" s="25">
        <f t="shared" si="6"/>
        <v>161.7485650511357</v>
      </c>
      <c r="E28" s="25">
        <f t="shared" si="6"/>
        <v>297.15955396588885</v>
      </c>
      <c r="F28" s="25">
        <f t="shared" si="6"/>
        <v>428.80092960197481</v>
      </c>
      <c r="G28" s="25">
        <f>$G$8*(G21+G20*$H$8)</f>
        <v>565.0511435356018</v>
      </c>
      <c r="H28" s="25">
        <f t="shared" si="7"/>
        <v>693.99803528533766</v>
      </c>
      <c r="I28" s="25">
        <f t="shared" si="7"/>
        <v>814.96603781645808</v>
      </c>
      <c r="J28" s="25">
        <f t="shared" si="7"/>
        <v>931.57767662320566</v>
      </c>
      <c r="K28" s="25">
        <f>$G$8*(K21+K20*$H$8)</f>
        <v>1037.3097530329073</v>
      </c>
      <c r="L28" s="25">
        <f t="shared" si="8"/>
        <v>1134.0448786021861</v>
      </c>
      <c r="M28" s="25">
        <f t="shared" si="8"/>
        <v>1226.8603132329281</v>
      </c>
      <c r="N28" s="25">
        <f t="shared" si="8"/>
        <v>1315.9763592429374</v>
      </c>
      <c r="O28" s="25">
        <f>$G$8*(O21+O20*$H$8)</f>
        <v>1405.5832050815332</v>
      </c>
      <c r="P28" s="25">
        <f t="shared" si="9"/>
        <v>1495.7334018440374</v>
      </c>
      <c r="Q28" s="25">
        <f t="shared" si="9"/>
        <v>1587.5832685257392</v>
      </c>
      <c r="R28" s="25">
        <f t="shared" si="9"/>
        <v>1681.2528928135603</v>
      </c>
      <c r="S28" s="25">
        <f>$G$8*(S21+S20*$H$8)</f>
        <v>1766.0320934021104</v>
      </c>
      <c r="T28" s="25">
        <f t="shared" si="10"/>
        <v>1842.7207226799615</v>
      </c>
      <c r="U28" s="25">
        <f t="shared" si="10"/>
        <v>1917.6663716585456</v>
      </c>
      <c r="V28" s="25">
        <f t="shared" si="10"/>
        <v>1992.7104086911929</v>
      </c>
      <c r="W28" s="25">
        <f>$G$8*(W21+W20*$H$8)</f>
        <v>2067.1541593698212</v>
      </c>
      <c r="X28" s="25">
        <f t="shared" si="11"/>
        <v>2149.4412521621352</v>
      </c>
      <c r="Y28" s="25">
        <f t="shared" si="11"/>
        <v>2229.5281202810088</v>
      </c>
      <c r="Z28" s="25">
        <f t="shared" si="11"/>
        <v>2296.4142503504136</v>
      </c>
      <c r="AA28" s="25">
        <f>$G$8*(AA21+AA20*$H$8)</f>
        <v>2361.7805191783227</v>
      </c>
      <c r="AB28" s="25">
        <f t="shared" si="12"/>
        <v>2433.0207084444564</v>
      </c>
      <c r="AC28" s="25">
        <f t="shared" si="12"/>
        <v>2507.5351298585033</v>
      </c>
      <c r="AD28" s="25">
        <f t="shared" si="12"/>
        <v>2579.0512999868224</v>
      </c>
      <c r="AE28" s="25">
        <f>$G$8*(AE21+AE20*$H$8)</f>
        <v>2650.5688070043243</v>
      </c>
      <c r="AF28" s="25">
        <f t="shared" si="13"/>
        <v>2722.0836402434606</v>
      </c>
      <c r="AG28" s="25">
        <f t="shared" si="13"/>
        <v>2793.5998103717793</v>
      </c>
      <c r="AH28" s="29"/>
      <c r="AI28" s="29"/>
      <c r="AJ28" s="29"/>
      <c r="AK28" s="29"/>
      <c r="AL28" s="29"/>
      <c r="AP28" s="29"/>
      <c r="AQ28" s="29"/>
    </row>
    <row r="29" spans="1:48" x14ac:dyDescent="0.2">
      <c r="A29" s="27">
        <f t="shared" si="14"/>
        <v>7</v>
      </c>
      <c r="B29" s="25"/>
      <c r="C29" s="25">
        <f>$G$9*(C21+C20*$H$9)</f>
        <v>63.751166285253333</v>
      </c>
      <c r="D29" s="25">
        <f t="shared" si="6"/>
        <v>179.72330191313355</v>
      </c>
      <c r="E29" s="25">
        <f t="shared" si="6"/>
        <v>318.23819634269995</v>
      </c>
      <c r="F29" s="25">
        <f t="shared" si="6"/>
        <v>455.03363351614831</v>
      </c>
      <c r="G29" s="25">
        <f>$G$9*(G21+G20*$H$9)</f>
        <v>595.79667634773011</v>
      </c>
      <c r="H29" s="25">
        <f t="shared" si="7"/>
        <v>727.77840045295238</v>
      </c>
      <c r="I29" s="25">
        <f t="shared" si="7"/>
        <v>852.71688975834661</v>
      </c>
      <c r="J29" s="25">
        <f t="shared" si="7"/>
        <v>972.50739901751285</v>
      </c>
      <c r="K29" s="25">
        <f>$G$9*(K21+K20*$H$9)</f>
        <v>1080.5106917442274</v>
      </c>
      <c r="L29" s="25">
        <f t="shared" si="8"/>
        <v>1180.1518701942264</v>
      </c>
      <c r="M29" s="25">
        <f t="shared" si="8"/>
        <v>1275.7389529106524</v>
      </c>
      <c r="N29" s="25">
        <f t="shared" si="8"/>
        <v>1367.4983570058125</v>
      </c>
      <c r="O29" s="25">
        <f>$G$9*(O21+O20*$H$9)</f>
        <v>1460.4671876136504</v>
      </c>
      <c r="P29" s="25">
        <f t="shared" si="9"/>
        <v>1553.33712460831</v>
      </c>
      <c r="Q29" s="25">
        <f t="shared" si="9"/>
        <v>1648.8839480404342</v>
      </c>
      <c r="R29" s="25">
        <f t="shared" si="9"/>
        <v>1745.3521290985452</v>
      </c>
      <c r="S29" s="25">
        <f>$G$9*(S21+S20*$H$9)</f>
        <v>1831.6755733928355</v>
      </c>
      <c r="T29" s="25">
        <f t="shared" si="10"/>
        <v>1910.7914943119185</v>
      </c>
      <c r="U29" s="25">
        <f t="shared" si="10"/>
        <v>1988.095531051423</v>
      </c>
      <c r="V29" s="25">
        <f t="shared" si="10"/>
        <v>2065.8005663519602</v>
      </c>
      <c r="W29" s="25">
        <f>$G$9*(W21+W20*$H$9)</f>
        <v>2142.422208146234</v>
      </c>
      <c r="X29" s="25">
        <f t="shared" si="11"/>
        <v>2229.1488191253343</v>
      </c>
      <c r="Y29" s="25">
        <f t="shared" si="11"/>
        <v>2309.8263690460317</v>
      </c>
      <c r="Z29" s="25">
        <f t="shared" si="11"/>
        <v>2378.719110619088</v>
      </c>
      <c r="AA29" s="25">
        <f>$G$9*(AA21+AA20*$H$9)</f>
        <v>2446.1904884485548</v>
      </c>
      <c r="AB29" s="25">
        <f t="shared" si="12"/>
        <v>2520.9198188564765</v>
      </c>
      <c r="AC29" s="25">
        <f t="shared" si="12"/>
        <v>2597.3960761499798</v>
      </c>
      <c r="AD29" s="25">
        <f t="shared" si="12"/>
        <v>2671.2961186159096</v>
      </c>
      <c r="AE29" s="25">
        <f>$G$9*(AE21+AE20*$H$9)</f>
        <v>2745.1632918914347</v>
      </c>
      <c r="AF29" s="25">
        <f t="shared" si="13"/>
        <v>2819.0962035477692</v>
      </c>
      <c r="AG29" s="25">
        <f t="shared" si="13"/>
        <v>2892.9962460136985</v>
      </c>
      <c r="AI29" s="29"/>
      <c r="AJ29" s="29"/>
      <c r="AK29" s="29"/>
      <c r="AL29" s="29"/>
      <c r="AQ29" s="29"/>
    </row>
    <row r="30" spans="1:48" x14ac:dyDescent="0.2">
      <c r="A30" s="27">
        <f t="shared" si="14"/>
        <v>8</v>
      </c>
      <c r="B30" s="25"/>
      <c r="C30" s="25">
        <f>$G$10*(C21+C20*$H$10)</f>
        <v>69.773885000510148</v>
      </c>
      <c r="D30" s="25">
        <f t="shared" si="6"/>
        <v>192.30641994009349</v>
      </c>
      <c r="E30" s="25">
        <f t="shared" si="6"/>
        <v>329.41152025398151</v>
      </c>
      <c r="F30" s="25">
        <f t="shared" si="6"/>
        <v>466.97297311025602</v>
      </c>
      <c r="G30" s="25">
        <f>$G$10*(G21+G20*$H$10)</f>
        <v>607.70717104200503</v>
      </c>
      <c r="H30" s="25">
        <f t="shared" si="7"/>
        <v>738.4254977777224</v>
      </c>
      <c r="I30" s="25">
        <f t="shared" si="7"/>
        <v>863.30220710635319</v>
      </c>
      <c r="J30" s="25">
        <f t="shared" si="7"/>
        <v>982.38453219104656</v>
      </c>
      <c r="K30" s="25">
        <f>$G$10*(K21+K20*$H$10)</f>
        <v>1089.1346386877838</v>
      </c>
      <c r="L30" s="25">
        <f t="shared" si="8"/>
        <v>1188.4573658328602</v>
      </c>
      <c r="M30" s="25">
        <f t="shared" si="8"/>
        <v>1283.7222488139457</v>
      </c>
      <c r="N30" s="25">
        <f t="shared" si="8"/>
        <v>1375.1544761272562</v>
      </c>
      <c r="O30" s="25">
        <f>$G$10*(O21+O20*$H$10)</f>
        <v>1468.49839664305</v>
      </c>
      <c r="P30" s="25">
        <f t="shared" si="9"/>
        <v>1561.0830673111141</v>
      </c>
      <c r="Q30" s="25">
        <f t="shared" si="9"/>
        <v>1657.2651852709382</v>
      </c>
      <c r="R30" s="25">
        <f t="shared" si="9"/>
        <v>1753.4096022897452</v>
      </c>
      <c r="S30" s="25">
        <f>$G$10*(S21+S20*$H$10)</f>
        <v>1838.4513169368233</v>
      </c>
      <c r="T30" s="25">
        <f t="shared" si="10"/>
        <v>1917.4382418545438</v>
      </c>
      <c r="U30" s="25">
        <f t="shared" si="10"/>
        <v>1994.6024780556827</v>
      </c>
      <c r="V30" s="25">
        <f t="shared" si="10"/>
        <v>2072.4670437230216</v>
      </c>
      <c r="W30" s="25">
        <f>$G$10*(W21+W20*$H$10)</f>
        <v>2148.7851182769859</v>
      </c>
      <c r="X30" s="25">
        <f t="shared" si="11"/>
        <v>2237.2083443497959</v>
      </c>
      <c r="Y30" s="25">
        <f t="shared" si="11"/>
        <v>2315.8070138016869</v>
      </c>
      <c r="Z30" s="25">
        <f t="shared" si="11"/>
        <v>2384.4768292094159</v>
      </c>
      <c r="AA30" s="25">
        <f>$G$10*(AA21+AA20*$H$10)</f>
        <v>2451.8744404128429</v>
      </c>
      <c r="AB30" s="25">
        <f t="shared" si="12"/>
        <v>2527.7182389870145</v>
      </c>
      <c r="AC30" s="25">
        <f t="shared" si="12"/>
        <v>2603.67251811284</v>
      </c>
      <c r="AD30" s="25">
        <f t="shared" si="12"/>
        <v>2677.5725605787698</v>
      </c>
      <c r="AE30" s="25">
        <f>$G$10*(AE21+AE20*$H$10)</f>
        <v>2751.4054832117336</v>
      </c>
      <c r="AF30" s="25">
        <f t="shared" si="13"/>
        <v>2825.3726455106284</v>
      </c>
      <c r="AG30" s="25">
        <f t="shared" si="13"/>
        <v>2899.2726879765578</v>
      </c>
      <c r="AI30" s="29"/>
      <c r="AJ30" s="29"/>
      <c r="AK30" s="29"/>
      <c r="AL30" s="29"/>
      <c r="AR30" s="29"/>
    </row>
    <row r="31" spans="1:48" x14ac:dyDescent="0.2">
      <c r="A31" s="27">
        <f t="shared" si="14"/>
        <v>9</v>
      </c>
      <c r="B31" s="25"/>
      <c r="C31" s="25">
        <f>$G$11*(C21+C20*$H$11)</f>
        <v>73.16353787118166</v>
      </c>
      <c r="D31" s="25">
        <f t="shared" si="6"/>
        <v>197.88738477476684</v>
      </c>
      <c r="E31" s="25">
        <f t="shared" si="6"/>
        <v>329.24943325323216</v>
      </c>
      <c r="F31" s="25">
        <f t="shared" si="6"/>
        <v>463.09081230721637</v>
      </c>
      <c r="G31" s="25">
        <f>$G$11*(G21+G20*$H$11)</f>
        <v>599.25818344839968</v>
      </c>
      <c r="H31" s="25">
        <f t="shared" si="7"/>
        <v>724.57658743556169</v>
      </c>
      <c r="I31" s="25">
        <f t="shared" si="7"/>
        <v>845.36715735912014</v>
      </c>
      <c r="J31" s="25">
        <f t="shared" si="7"/>
        <v>959.94488532138769</v>
      </c>
      <c r="K31" s="25">
        <f>$G$11*(K21+K20*$H$11)</f>
        <v>1062.0778004462429</v>
      </c>
      <c r="L31" s="25">
        <f t="shared" si="8"/>
        <v>1157.8983312167852</v>
      </c>
      <c r="M31" s="25">
        <f t="shared" si="8"/>
        <v>1249.7884055254253</v>
      </c>
      <c r="N31" s="25">
        <f t="shared" si="8"/>
        <v>1337.9647970943263</v>
      </c>
      <c r="O31" s="25">
        <f>$G$11*(O21+O20*$H$11)</f>
        <v>1428.6489042710677</v>
      </c>
      <c r="P31" s="25">
        <f t="shared" si="9"/>
        <v>1517.9798137688447</v>
      </c>
      <c r="Q31" s="25">
        <f t="shared" si="9"/>
        <v>1611.6542516227116</v>
      </c>
      <c r="R31" s="25">
        <f t="shared" si="9"/>
        <v>1704.3940228944252</v>
      </c>
      <c r="S31" s="25">
        <f>$G$11*(S21+S20*$H$11)</f>
        <v>1785.4920852662174</v>
      </c>
      <c r="T31" s="25">
        <f t="shared" si="10"/>
        <v>1861.810236954306</v>
      </c>
      <c r="U31" s="25">
        <f t="shared" si="10"/>
        <v>1936.3543776229119</v>
      </c>
      <c r="V31" s="25">
        <f t="shared" si="10"/>
        <v>2011.8565871970497</v>
      </c>
      <c r="W31" s="25">
        <f>$G$11*(W21+W20*$H$11)</f>
        <v>2085.4284902344157</v>
      </c>
      <c r="X31" s="25">
        <f t="shared" si="11"/>
        <v>2172.5882756996102</v>
      </c>
      <c r="Y31" s="25">
        <f t="shared" si="11"/>
        <v>2246.7045818060965</v>
      </c>
      <c r="Z31" s="25">
        <f t="shared" si="11"/>
        <v>2312.9504660728944</v>
      </c>
      <c r="AA31" s="25">
        <f>$G$11*(AA21+AA20*$H$11)</f>
        <v>2378.1048765367354</v>
      </c>
      <c r="AB31" s="25">
        <f t="shared" si="12"/>
        <v>2452.5458276539102</v>
      </c>
      <c r="AC31" s="25">
        <f t="shared" si="12"/>
        <v>2525.5611234250932</v>
      </c>
      <c r="AD31" s="25">
        <f t="shared" si="12"/>
        <v>2597.0772935534123</v>
      </c>
      <c r="AE31" s="25">
        <f>$G$11*(AE21+AE20*$H$11)</f>
        <v>2668.4964324403554</v>
      </c>
      <c r="AF31" s="25">
        <f t="shared" si="13"/>
        <v>2740.1096338100506</v>
      </c>
      <c r="AG31" s="25">
        <f t="shared" si="13"/>
        <v>2811.6258039383692</v>
      </c>
      <c r="AH31" s="29"/>
      <c r="AI31" s="29"/>
      <c r="AJ31" s="29"/>
      <c r="AK31" s="29"/>
      <c r="AL31" s="29"/>
      <c r="AS31" s="29"/>
    </row>
    <row r="32" spans="1:48" x14ac:dyDescent="0.2">
      <c r="A32" s="27">
        <f t="shared" si="14"/>
        <v>10</v>
      </c>
      <c r="B32" s="25"/>
      <c r="C32" s="25">
        <f>$G$12*(C21+C20*$H$12)</f>
        <v>81.625041182144557</v>
      </c>
      <c r="D32" s="25">
        <f t="shared" si="6"/>
        <v>217.06674896088572</v>
      </c>
      <c r="E32" s="25">
        <f t="shared" si="6"/>
        <v>351.39773827295477</v>
      </c>
      <c r="F32" s="25">
        <f t="shared" si="6"/>
        <v>490.46651231156466</v>
      </c>
      <c r="G32" s="25">
        <f>$G$12*(G21+G20*$H$12)</f>
        <v>631.14395092428799</v>
      </c>
      <c r="H32" s="25">
        <f t="shared" si="7"/>
        <v>759.37623767485036</v>
      </c>
      <c r="I32" s="25">
        <f t="shared" si="7"/>
        <v>884.13137995243096</v>
      </c>
      <c r="J32" s="25">
        <f t="shared" si="7"/>
        <v>1001.8201813389676</v>
      </c>
      <c r="K32" s="25">
        <f>$G$12*(K21+K20*$H$12)</f>
        <v>1106.1043407380073</v>
      </c>
      <c r="L32" s="25">
        <f t="shared" si="8"/>
        <v>1204.8004378959786</v>
      </c>
      <c r="M32" s="25">
        <f t="shared" si="8"/>
        <v>1299.431314946233</v>
      </c>
      <c r="N32" s="25">
        <f t="shared" si="8"/>
        <v>1390.2197427855808</v>
      </c>
      <c r="O32" s="25">
        <f>$G$12*(O21+O20*$H$12)</f>
        <v>1484.3017434428361</v>
      </c>
      <c r="P32" s="25">
        <f t="shared" si="9"/>
        <v>1576.3250835972774</v>
      </c>
      <c r="Q32" s="25">
        <f t="shared" si="9"/>
        <v>1673.757297240639</v>
      </c>
      <c r="R32" s="25">
        <f t="shared" si="9"/>
        <v>1769.264630182106</v>
      </c>
      <c r="S32" s="25">
        <f>$G$12*(S21+S20*$H$12)</f>
        <v>1851.7842316524125</v>
      </c>
      <c r="T32" s="25">
        <f t="shared" si="10"/>
        <v>1930.5173257287411</v>
      </c>
      <c r="U32" s="25">
        <f t="shared" si="10"/>
        <v>2007.4064705479352</v>
      </c>
      <c r="V32" s="25">
        <f t="shared" si="10"/>
        <v>2085.5849508080123</v>
      </c>
      <c r="W32" s="25">
        <f>$G$12*(W21+W20*$H$12)</f>
        <v>2161.3056833729811</v>
      </c>
      <c r="X32" s="25">
        <f t="shared" si="11"/>
        <v>2253.0674101140589</v>
      </c>
      <c r="Y32" s="25">
        <f t="shared" si="11"/>
        <v>2327.5753792886221</v>
      </c>
      <c r="Z32" s="25">
        <f t="shared" si="11"/>
        <v>2395.8065335323186</v>
      </c>
      <c r="AA32" s="25">
        <f>$G$12*(AA21+AA20*$H$12)</f>
        <v>2463.0589910522481</v>
      </c>
      <c r="AB32" s="25">
        <f t="shared" si="12"/>
        <v>2541.0957753729122</v>
      </c>
      <c r="AC32" s="25">
        <f t="shared" si="12"/>
        <v>2616.0229361687898</v>
      </c>
      <c r="AD32" s="25">
        <f t="shared" si="12"/>
        <v>2689.9229786347191</v>
      </c>
      <c r="AE32" s="25">
        <f>$G$12*(AE21+AE20*$H$12)</f>
        <v>2763.6885048419999</v>
      </c>
      <c r="AF32" s="25">
        <f t="shared" si="13"/>
        <v>2837.7230635665787</v>
      </c>
      <c r="AG32" s="25">
        <f t="shared" si="13"/>
        <v>2911.6231060325081</v>
      </c>
      <c r="AH32" s="29"/>
      <c r="AI32" s="29"/>
      <c r="AJ32" s="29"/>
      <c r="AK32" s="29"/>
      <c r="AL32" s="29"/>
      <c r="AT32" s="29"/>
    </row>
    <row r="33" spans="1:48" x14ac:dyDescent="0.2">
      <c r="A33" s="27">
        <f t="shared" si="14"/>
        <v>11</v>
      </c>
      <c r="B33" s="25">
        <f>$B13*(B$21+B$20*$C13)</f>
        <v>19.80910189528992</v>
      </c>
      <c r="C33" s="25">
        <f>$G$13*(C21+C20*$H$13)</f>
        <v>84.632398692118173</v>
      </c>
      <c r="D33" s="25">
        <f t="shared" si="6"/>
        <v>221.84899350456575</v>
      </c>
      <c r="E33" s="25">
        <f t="shared" si="6"/>
        <v>350.52641843288382</v>
      </c>
      <c r="F33" s="25">
        <f t="shared" si="6"/>
        <v>485.82649540525699</v>
      </c>
      <c r="G33" s="25">
        <f>$G$13*(G21+G20*$H$13)</f>
        <v>621.93893817318963</v>
      </c>
      <c r="H33" s="25">
        <f t="shared" si="7"/>
        <v>744.85149701342743</v>
      </c>
      <c r="I33" s="25">
        <f t="shared" si="7"/>
        <v>865.52442140371159</v>
      </c>
      <c r="J33" s="25">
        <f t="shared" si="7"/>
        <v>978.75357804518217</v>
      </c>
      <c r="K33" s="25">
        <f>$G$13*(K21+K20*$H$13)</f>
        <v>1078.5000927529111</v>
      </c>
      <c r="L33" s="25">
        <f t="shared" si="8"/>
        <v>1173.7142074068997</v>
      </c>
      <c r="M33" s="25">
        <f t="shared" si="8"/>
        <v>1264.9907275889288</v>
      </c>
      <c r="N33" s="25">
        <f t="shared" si="8"/>
        <v>1352.5440874088342</v>
      </c>
      <c r="O33" s="25">
        <f>$G$13*(O21+O20*$H$13)</f>
        <v>1443.9424656902156</v>
      </c>
      <c r="P33" s="25">
        <f t="shared" si="9"/>
        <v>1532.7301521102931</v>
      </c>
      <c r="Q33" s="25">
        <f t="shared" si="9"/>
        <v>1627.6143599804868</v>
      </c>
      <c r="R33" s="25">
        <f t="shared" si="9"/>
        <v>1719.7375982741296</v>
      </c>
      <c r="S33" s="25">
        <f>$G$13*(S21+S20*$H$13)</f>
        <v>1798.3949059587228</v>
      </c>
      <c r="T33" s="25">
        <f t="shared" si="10"/>
        <v>1874.4674148970776</v>
      </c>
      <c r="U33" s="25">
        <f t="shared" si="10"/>
        <v>1948.7453380992854</v>
      </c>
      <c r="V33" s="25">
        <f t="shared" si="10"/>
        <v>2024.5513359889769</v>
      </c>
      <c r="W33" s="25">
        <f>$G$13*(W21+W20*$H$13)</f>
        <v>2097.5451661337661</v>
      </c>
      <c r="X33" s="25">
        <f t="shared" si="11"/>
        <v>2187.9357586972842</v>
      </c>
      <c r="Y33" s="25">
        <f t="shared" si="11"/>
        <v>2258.0933225999052</v>
      </c>
      <c r="Z33" s="25">
        <f t="shared" si="11"/>
        <v>2323.9146960628</v>
      </c>
      <c r="AA33" s="25">
        <f>$G$13*(AA21+AA20*$H$13)</f>
        <v>2388.9286352200311</v>
      </c>
      <c r="AB33" s="25">
        <f t="shared" si="12"/>
        <v>2465.4918306080049</v>
      </c>
      <c r="AC33" s="25">
        <f t="shared" si="12"/>
        <v>2537.5131408985935</v>
      </c>
      <c r="AD33" s="25">
        <f t="shared" si="12"/>
        <v>2609.0293110269126</v>
      </c>
      <c r="AE33" s="25">
        <f>$G$13*(AE21+AE20*$H$13)</f>
        <v>2680.3832275664195</v>
      </c>
      <c r="AF33" s="25">
        <f t="shared" si="13"/>
        <v>2752.0616512835504</v>
      </c>
      <c r="AG33" s="25">
        <f t="shared" si="13"/>
        <v>2823.5778214118686</v>
      </c>
      <c r="AH33" s="29"/>
      <c r="AI33" s="29"/>
      <c r="AJ33" s="29"/>
      <c r="AK33" s="29"/>
      <c r="AL33" s="29"/>
      <c r="AU33" s="29"/>
    </row>
    <row r="34" spans="1:48" x14ac:dyDescent="0.2">
      <c r="A34" s="27">
        <f t="shared" si="14"/>
        <v>12</v>
      </c>
      <c r="B34" s="25">
        <f>$B14*(B$21+B$20*$C14)</f>
        <v>22.369260273972596</v>
      </c>
      <c r="C34" s="25">
        <f>$G$14*(C21+C20*$H$14)</f>
        <v>93.476197363778937</v>
      </c>
      <c r="D34" s="25">
        <f t="shared" si="6"/>
        <v>241.82707798167795</v>
      </c>
      <c r="E34" s="25">
        <f t="shared" si="6"/>
        <v>373.38395629192809</v>
      </c>
      <c r="F34" s="25">
        <f t="shared" si="6"/>
        <v>513.96005151287329</v>
      </c>
      <c r="G34" s="25">
        <f>$G$14*(G21+G20*$H$14)</f>
        <v>654.58073080657095</v>
      </c>
      <c r="H34" s="25">
        <f t="shared" si="7"/>
        <v>780.32697757197843</v>
      </c>
      <c r="I34" s="25">
        <f t="shared" si="7"/>
        <v>904.96055279850862</v>
      </c>
      <c r="J34" s="25">
        <f t="shared" si="7"/>
        <v>1021.2558304868886</v>
      </c>
      <c r="K34" s="25">
        <f>$G$14*(K21+K20*$H$14)</f>
        <v>1123.0740427882313</v>
      </c>
      <c r="L34" s="25">
        <f t="shared" si="8"/>
        <v>1221.1435099590969</v>
      </c>
      <c r="M34" s="25">
        <f t="shared" si="8"/>
        <v>1315.14038107852</v>
      </c>
      <c r="N34" s="25">
        <f t="shared" si="8"/>
        <v>1405.2850094439057</v>
      </c>
      <c r="O34" s="25">
        <f>$G$14*(O21+O20*$H$14)</f>
        <v>1500.1050902426223</v>
      </c>
      <c r="P34" s="25">
        <f t="shared" si="9"/>
        <v>1591.5670998834405</v>
      </c>
      <c r="Q34" s="25">
        <f t="shared" si="9"/>
        <v>1690.2494092103402</v>
      </c>
      <c r="R34" s="25">
        <f t="shared" si="9"/>
        <v>1785.1196580744668</v>
      </c>
      <c r="S34" s="25">
        <f>$G$14*(S21+S20*$H$14)</f>
        <v>1865.1171463680016</v>
      </c>
      <c r="T34" s="25">
        <f t="shared" si="10"/>
        <v>1943.5964096029388</v>
      </c>
      <c r="U34" s="25">
        <f t="shared" si="10"/>
        <v>2020.2104630401877</v>
      </c>
      <c r="V34" s="25">
        <f t="shared" si="10"/>
        <v>2098.702857893004</v>
      </c>
      <c r="W34" s="25">
        <f>$G$14*(W21+W20*$H$14)</f>
        <v>2173.8262484689767</v>
      </c>
      <c r="X34" s="25">
        <f t="shared" si="11"/>
        <v>2268.926475878322</v>
      </c>
      <c r="Y34" s="25">
        <f t="shared" si="11"/>
        <v>2339.3437447755578</v>
      </c>
      <c r="Z34" s="25">
        <f t="shared" si="11"/>
        <v>2407.1362378552212</v>
      </c>
      <c r="AA34" s="25">
        <f>$G$14*(AA21+AA20*$H$14)</f>
        <v>2474.2435416916537</v>
      </c>
      <c r="AB34" s="25">
        <f t="shared" si="12"/>
        <v>2554.4733117588098</v>
      </c>
      <c r="AC34" s="25">
        <f t="shared" si="12"/>
        <v>2628.3733542247396</v>
      </c>
      <c r="AD34" s="25">
        <f t="shared" si="12"/>
        <v>2702.2733966906694</v>
      </c>
      <c r="AE34" s="25">
        <f>$G$14*(AE21+AE20*$H$14)</f>
        <v>2775.9715264722659</v>
      </c>
      <c r="AF34" s="25">
        <f t="shared" si="13"/>
        <v>2850.0734816225286</v>
      </c>
      <c r="AG34" s="25">
        <f t="shared" si="13"/>
        <v>2923.9735240884579</v>
      </c>
      <c r="AH34" s="29"/>
      <c r="AI34" s="29"/>
      <c r="AJ34" s="29"/>
      <c r="AK34" s="29"/>
      <c r="AL34" s="29"/>
      <c r="AV34" s="29"/>
    </row>
    <row r="35" spans="1:48" x14ac:dyDescent="0.2">
      <c r="A35" s="27" t="s">
        <v>11</v>
      </c>
      <c r="B35" s="25">
        <f>SUM(B23:B34)</f>
        <v>42.178362169262513</v>
      </c>
      <c r="C35" s="25">
        <f>SUM(C23:C34)</f>
        <v>718.85758843387987</v>
      </c>
      <c r="D35" s="25">
        <f t="shared" ref="D35:AG35" si="15">SUM(D23:D34)</f>
        <v>2047.8521852139338</v>
      </c>
      <c r="E35" s="25">
        <f t="shared" si="15"/>
        <v>3686.3994041540595</v>
      </c>
      <c r="F35" s="25">
        <f t="shared" si="15"/>
        <v>5292.9008587624648</v>
      </c>
      <c r="G35" s="25">
        <f t="shared" si="15"/>
        <v>6967.3673886275119</v>
      </c>
      <c r="H35" s="25">
        <f t="shared" si="15"/>
        <v>8511.259032121181</v>
      </c>
      <c r="I35" s="25">
        <f t="shared" si="15"/>
        <v>9982.6440516106995</v>
      </c>
      <c r="J35" s="25">
        <f t="shared" si="15"/>
        <v>11396.921541917483</v>
      </c>
      <c r="K35" s="25">
        <f t="shared" si="15"/>
        <v>12708.573871823697</v>
      </c>
      <c r="L35" s="25">
        <f t="shared" si="15"/>
        <v>13850.291537959534</v>
      </c>
      <c r="M35" s="25">
        <f t="shared" si="15"/>
        <v>14977.499806385082</v>
      </c>
      <c r="N35" s="25">
        <f t="shared" si="15"/>
        <v>16059.667238980024</v>
      </c>
      <c r="O35" s="25">
        <f t="shared" si="15"/>
        <v>17197.840069450405</v>
      </c>
      <c r="P35" s="25">
        <f t="shared" si="15"/>
        <v>18247.281697789811</v>
      </c>
      <c r="Q35" s="25">
        <f t="shared" si="15"/>
        <v>19368.822959034474</v>
      </c>
      <c r="R35" s="25">
        <f t="shared" si="15"/>
        <v>20506.413933899588</v>
      </c>
      <c r="S35" s="25">
        <f t="shared" si="15"/>
        <v>21587.543333560614</v>
      </c>
      <c r="T35" s="25">
        <f t="shared" si="15"/>
        <v>22461.980135220809</v>
      </c>
      <c r="U35" s="25">
        <f t="shared" si="15"/>
        <v>23372.931036483515</v>
      </c>
      <c r="V35" s="25">
        <f t="shared" si="15"/>
        <v>24286.979946112864</v>
      </c>
      <c r="W35" s="25">
        <f t="shared" si="15"/>
        <v>25258.67649382064</v>
      </c>
      <c r="X35" s="25">
        <f t="shared" si="15"/>
        <v>26202.71867110641</v>
      </c>
      <c r="Y35" s="25">
        <f t="shared" si="15"/>
        <v>27163.90660279851</v>
      </c>
      <c r="Z35" s="25">
        <f t="shared" si="15"/>
        <v>27976.272120043905</v>
      </c>
      <c r="AA35" s="25">
        <f t="shared" si="15"/>
        <v>28848.914336251826</v>
      </c>
      <c r="AB35" s="25">
        <f t="shared" si="15"/>
        <v>29644.926518876866</v>
      </c>
      <c r="AC35" s="25">
        <f t="shared" si="15"/>
        <v>30548.20373166139</v>
      </c>
      <c r="AD35" s="25">
        <f t="shared" si="15"/>
        <v>31418.317134889276</v>
      </c>
      <c r="AE35" s="25">
        <f t="shared" si="15"/>
        <v>32375.587768403624</v>
      </c>
      <c r="AF35" s="25">
        <f t="shared" si="15"/>
        <v>33158.543941345037</v>
      </c>
      <c r="AG35" s="25">
        <f t="shared" si="15"/>
        <v>34028.657344572915</v>
      </c>
      <c r="AL35" s="29"/>
    </row>
    <row r="36" spans="1:48" x14ac:dyDescent="0.2">
      <c r="B36" s="30"/>
      <c r="C36" s="30"/>
      <c r="D36" s="30"/>
      <c r="E36" s="31"/>
      <c r="F36" s="32"/>
    </row>
    <row r="37" spans="1:48" x14ac:dyDescent="0.2">
      <c r="A37" s="28" t="s">
        <v>51</v>
      </c>
      <c r="B37" s="25">
        <v>352.91</v>
      </c>
      <c r="C37" s="25">
        <f>'Extended Potential Incremental'!D34</f>
        <v>2726.3883133465242</v>
      </c>
      <c r="D37" s="25">
        <f>'Extended Potential Incremental'!E34</f>
        <v>3168.9168058660011</v>
      </c>
      <c r="E37" s="25">
        <f>'Extended Potential Incremental'!F34</f>
        <v>3060.2941672521847</v>
      </c>
      <c r="F37" s="25">
        <f>'Extended Potential Incremental'!G34</f>
        <v>3296.3675255333515</v>
      </c>
      <c r="G37" s="25">
        <f>'Extended Potential Incremental'!H34</f>
        <v>3232.9307184068339</v>
      </c>
      <c r="H37" s="25">
        <f>'Extended Potential Incremental'!I34</f>
        <v>2706.7762508527321</v>
      </c>
      <c r="I37" s="25">
        <f>'Extended Potential Incremental'!J34</f>
        <v>2609.5264918466537</v>
      </c>
      <c r="J37" s="25">
        <f>'Extended Potential Incremental'!K34</f>
        <v>2268.5083495961048</v>
      </c>
      <c r="K37" s="25">
        <f>'Extended Potential Incremental'!L34</f>
        <v>1814.0619243319193</v>
      </c>
      <c r="L37" s="25">
        <f>'Extended Potential Incremental'!M34</f>
        <v>1636.0285827815474</v>
      </c>
      <c r="M37" s="25">
        <f>'Extended Potential Incremental'!N34</f>
        <v>1424.6432202635401</v>
      </c>
      <c r="N37" s="25">
        <f>'Extended Potential Incremental'!O34</f>
        <v>1251.2055164890533</v>
      </c>
      <c r="O37" s="25">
        <f>'Extended Potential Incremental'!P34</f>
        <v>1126.5079266217599</v>
      </c>
      <c r="P37" s="25">
        <f>'Extended Potential Incremental'!Q34</f>
        <v>1186.8182738541254</v>
      </c>
      <c r="Q37" s="25">
        <f>'Extended Potential Incremental'!R34</f>
        <v>905.75221243887722</v>
      </c>
      <c r="R37" s="25">
        <f>'Extended Potential Incremental'!S34</f>
        <v>807.4652169326863</v>
      </c>
      <c r="S37" s="25">
        <f>'Extended Potential Incremental'!T34</f>
        <v>712.5027217265515</v>
      </c>
      <c r="T37" s="25">
        <f>'Extended Potential Incremental'!U34</f>
        <v>632.73370003307241</v>
      </c>
      <c r="U37" s="25">
        <f>'Extended Potential Incremental'!V34</f>
        <v>559.18749504534799</v>
      </c>
      <c r="V37" s="25">
        <f>'Extended Potential Incremental'!W34</f>
        <v>575.0878472628707</v>
      </c>
      <c r="W37" s="25">
        <f>'Extended Potential Incremental'!X34</f>
        <v>507.91766804872987</v>
      </c>
      <c r="X37" s="25">
        <f>'Extended Potential Incremental'!Y34</f>
        <v>469.1151977788528</v>
      </c>
      <c r="Y37" s="25">
        <f>'Extended Potential Incremental'!Z34</f>
        <v>402.23286695394194</v>
      </c>
      <c r="Z37" s="25">
        <f>'Extended Potential Incremental'!AA34</f>
        <v>297.34835212341784</v>
      </c>
      <c r="AA37" s="25">
        <f>'Extended Potential Incremental'!AB34</f>
        <v>273.96342608742748</v>
      </c>
      <c r="AB37" s="25">
        <f>'Extended Potential Incremental'!AC34</f>
        <v>423.17433300805254</v>
      </c>
      <c r="AC37" s="25">
        <f>'Extended Potential Incremental'!AD34</f>
        <v>358.49009049646116</v>
      </c>
      <c r="AD37" s="25">
        <f>'Extended Potential Incremental'!AE34</f>
        <v>358.49009049646685</v>
      </c>
      <c r="AE37" s="25">
        <f>'Extended Potential Incremental'!AF34</f>
        <v>358.49009049646116</v>
      </c>
      <c r="AF37" s="25">
        <f>'Extended Potential Incremental'!AG34</f>
        <v>358.49009049646685</v>
      </c>
      <c r="AG37" s="25">
        <f>'Extended Potential Incremental'!AH34</f>
        <v>358.49009049646116</v>
      </c>
    </row>
    <row r="38" spans="1:48" x14ac:dyDescent="0.2">
      <c r="A38" s="26" t="s">
        <v>49</v>
      </c>
      <c r="B38" s="25"/>
      <c r="C38" s="25">
        <f>SUM($B37:B37)*$I$15</f>
        <v>353.87687671232885</v>
      </c>
      <c r="D38" s="25">
        <f>SUM($B37:C37)</f>
        <v>3079.2983133465241</v>
      </c>
      <c r="E38" s="25">
        <f>SUM($B37:D37)</f>
        <v>6248.2151192125257</v>
      </c>
      <c r="F38" s="25">
        <f>SUM($B37:E37)</f>
        <v>9308.5092864647104</v>
      </c>
      <c r="G38" s="25">
        <f>SUM($B37:F37)*$I$15</f>
        <v>12639.41072107203</v>
      </c>
      <c r="H38" s="25">
        <f>SUM($B37:G37)</f>
        <v>15837.807530404894</v>
      </c>
      <c r="I38" s="25">
        <f>SUM($B37:H37)</f>
        <v>18544.583781257628</v>
      </c>
      <c r="J38" s="25">
        <f>SUM($B37:I37)</f>
        <v>21154.110273104281</v>
      </c>
      <c r="K38" s="25">
        <f>SUM($B37:J37)*$I$15</f>
        <v>23486.790180570799</v>
      </c>
      <c r="L38" s="25">
        <f>SUM($B37:K37)</f>
        <v>25236.680547032305</v>
      </c>
      <c r="M38" s="25">
        <f>SUM($B37:L37)</f>
        <v>26872.709129813851</v>
      </c>
      <c r="N38" s="25">
        <f>SUM($B37:M37)</f>
        <v>28297.352350077392</v>
      </c>
      <c r="O38" s="25">
        <f>SUM($B37:N37)*$I$15</f>
        <v>29629.512819625532</v>
      </c>
      <c r="P38" s="25">
        <f>SUM($B37:O37)</f>
        <v>30675.065793188201</v>
      </c>
      <c r="Q38" s="25">
        <f>SUM($B37:P37)</f>
        <v>31861.884067042327</v>
      </c>
      <c r="R38" s="25">
        <f>SUM($B37:Q37)</f>
        <v>32767.636279481205</v>
      </c>
      <c r="S38" s="25">
        <f>SUM($B37:R37)*$I$15</f>
        <v>33667.088075856125</v>
      </c>
      <c r="T38" s="25">
        <f>SUM($B37:S37)</f>
        <v>34287.604218140441</v>
      </c>
      <c r="U38" s="25">
        <f>SUM($B37:T37)</f>
        <v>34920.337918173514</v>
      </c>
      <c r="V38" s="25">
        <f>SUM($B37:U37)</f>
        <v>35479.525413218864</v>
      </c>
      <c r="W38" s="25">
        <f>SUM($B37:V37)*$I$15</f>
        <v>36153.39302283922</v>
      </c>
      <c r="X38" s="25">
        <f>SUM($B37:W37)</f>
        <v>36562.530928530461</v>
      </c>
      <c r="Y38" s="25">
        <f>SUM($B37:X37)</f>
        <v>37031.646126309315</v>
      </c>
      <c r="Z38" s="25">
        <f>SUM($B37:Y37)</f>
        <v>37433.878993263257</v>
      </c>
      <c r="AA38" s="25">
        <f>SUM($B37:Z37)*$I$15</f>
        <v>37834.600570990478</v>
      </c>
      <c r="AB38" s="25">
        <f>SUM($B37:AA37)</f>
        <v>38005.190771474103</v>
      </c>
      <c r="AC38" s="25">
        <f>SUM($B37:AB37)</f>
        <v>38428.365104482153</v>
      </c>
      <c r="AD38" s="25">
        <f>SUM($B37:AC37)</f>
        <v>38786.855194978612</v>
      </c>
      <c r="AE38" s="25">
        <f>SUM($B37:AD37)*$I$15</f>
        <v>39252.592806805151</v>
      </c>
      <c r="AF38" s="25">
        <f>SUM($B37:AE37)</f>
        <v>39503.835375971539</v>
      </c>
      <c r="AG38" s="25">
        <f>SUM($B37:AF37)</f>
        <v>39862.325466468006</v>
      </c>
    </row>
    <row r="39" spans="1:48" x14ac:dyDescent="0.2">
      <c r="A39" s="23" t="s">
        <v>47</v>
      </c>
    </row>
    <row r="40" spans="1:48" x14ac:dyDescent="0.2">
      <c r="A40" s="27">
        <v>1</v>
      </c>
      <c r="B40" s="25"/>
      <c r="C40" s="25">
        <f>$G$3*(C38+C37*$H$3)</f>
        <v>49.532280840754375</v>
      </c>
      <c r="D40" s="25">
        <f t="shared" ref="D40:F51" si="16">$B3*(D$38+D$37*$C3)</f>
        <v>284.38798623346327</v>
      </c>
      <c r="E40" s="25">
        <f t="shared" si="16"/>
        <v>552.74533134636204</v>
      </c>
      <c r="F40" s="25">
        <f t="shared" si="16"/>
        <v>814.36360869495775</v>
      </c>
      <c r="G40" s="25">
        <f>$G$3*(G38+G37*$H$3)</f>
        <v>1093.7442179646466</v>
      </c>
      <c r="H40" s="25">
        <f t="shared" ref="H40:J51" si="17">$B3*(H$38+H$37*$C3)</f>
        <v>1364.6538125997436</v>
      </c>
      <c r="I40" s="25">
        <f t="shared" si="17"/>
        <v>1593.8429006837657</v>
      </c>
      <c r="J40" s="25">
        <f t="shared" si="17"/>
        <v>1813.0140308811167</v>
      </c>
      <c r="K40" s="25">
        <f>$G$3*(K38+K37*$H$3)</f>
        <v>2002.332369569405</v>
      </c>
      <c r="L40" s="25">
        <f t="shared" ref="L40:N51" si="18">$B3*(L$38+L$37*$C3)</f>
        <v>2155.1905712720854</v>
      </c>
      <c r="M40" s="25">
        <f t="shared" si="18"/>
        <v>2292.6161451568173</v>
      </c>
      <c r="N40" s="25">
        <f t="shared" si="18"/>
        <v>2412.3621718331519</v>
      </c>
      <c r="O40" s="25">
        <f>$G$3*(O38+O37*$H$3)</f>
        <v>2517.6851098043744</v>
      </c>
      <c r="P40" s="25">
        <f t="shared" ref="P40:R51" si="19">$B3*(P$38+P$37*$C3)</f>
        <v>2613.8405089967973</v>
      </c>
      <c r="Q40" s="25">
        <f t="shared" si="19"/>
        <v>2712.6113424262539</v>
      </c>
      <c r="R40" s="25">
        <f t="shared" si="19"/>
        <v>2788.8292630947803</v>
      </c>
      <c r="S40" s="25">
        <f>$G$3*(S38+S37*$H$3)</f>
        <v>2856.6954554050794</v>
      </c>
      <c r="T40" s="25">
        <f t="shared" ref="T40:V51" si="20">$B3*(T$38+T$37*$C3)</f>
        <v>2916.6620290034966</v>
      </c>
      <c r="U40" s="25">
        <f t="shared" si="20"/>
        <v>2969.870540265505</v>
      </c>
      <c r="V40" s="25">
        <f t="shared" si="20"/>
        <v>3017.477871809278</v>
      </c>
      <c r="W40" s="25">
        <f>$G$3*(W38+W37*$H$3)</f>
        <v>3065.8164331282555</v>
      </c>
      <c r="X40" s="25">
        <f t="shared" ref="X40:Z51" si="21">$B3*(X$38+X$37*$C3)</f>
        <v>3108.6947431892486</v>
      </c>
      <c r="Y40" s="25">
        <f t="shared" si="21"/>
        <v>3148.0549574354113</v>
      </c>
      <c r="Z40" s="25">
        <f t="shared" si="21"/>
        <v>3181.4606310764825</v>
      </c>
      <c r="AA40" s="25">
        <f>$G$3*(AA38+AA37*$H$3)</f>
        <v>3206.5354066329837</v>
      </c>
      <c r="AB40" s="25">
        <f t="shared" ref="AB40:AD51" si="22">$B3*(AB$38+AB$37*$C3)</f>
        <v>3230.8906294858334</v>
      </c>
      <c r="AC40" s="25">
        <f t="shared" si="22"/>
        <v>3266.364872465248</v>
      </c>
      <c r="AD40" s="25">
        <f t="shared" si="22"/>
        <v>3296.8119760416598</v>
      </c>
      <c r="AE40" s="25">
        <f>$G$3*(AE38+AE37*$H$3)</f>
        <v>3327.2449682207462</v>
      </c>
      <c r="AF40" s="25">
        <f t="shared" ref="AF40:AG51" si="23">$B3*(AF$38+AF$37*$C3)</f>
        <v>3357.7061831944839</v>
      </c>
      <c r="AG40" s="25">
        <f t="shared" si="23"/>
        <v>3388.1532867708961</v>
      </c>
    </row>
    <row r="41" spans="1:48" x14ac:dyDescent="0.2">
      <c r="A41" s="27">
        <f t="shared" ref="A41:A51" si="24">A40+1</f>
        <v>2</v>
      </c>
      <c r="B41" s="25"/>
      <c r="C41" s="25">
        <f>$G$4*(C38+C37*$H$4)</f>
        <v>63.453408840571612</v>
      </c>
      <c r="D41" s="25">
        <f t="shared" si="16"/>
        <v>275.51495084024856</v>
      </c>
      <c r="E41" s="25">
        <f t="shared" si="16"/>
        <v>517.26300981536974</v>
      </c>
      <c r="F41" s="25">
        <f t="shared" si="16"/>
        <v>754.95262946031482</v>
      </c>
      <c r="G41" s="25">
        <f>$G$4*(G38+G37*$H$4)</f>
        <v>1043.4769987420229</v>
      </c>
      <c r="H41" s="25">
        <f t="shared" si="17"/>
        <v>1248.5193269067122</v>
      </c>
      <c r="I41" s="25">
        <f t="shared" si="17"/>
        <v>1454.9565322498304</v>
      </c>
      <c r="J41" s="25">
        <f t="shared" si="17"/>
        <v>1650.9107358578235</v>
      </c>
      <c r="K41" s="25">
        <f>$G$4*(K38+K37*$H$4)</f>
        <v>1884.538644964884</v>
      </c>
      <c r="L41" s="25">
        <f t="shared" si="18"/>
        <v>1956.2514123432184</v>
      </c>
      <c r="M41" s="25">
        <f t="shared" si="18"/>
        <v>2079.1337804959498</v>
      </c>
      <c r="N41" s="25">
        <f t="shared" si="18"/>
        <v>2186.2708390394509</v>
      </c>
      <c r="O41" s="25">
        <f>$G$4*(O38+O37*$H$4)</f>
        <v>2362.3262329408708</v>
      </c>
      <c r="P41" s="25">
        <f t="shared" si="19"/>
        <v>2367.8723677597332</v>
      </c>
      <c r="Q41" s="25">
        <f t="shared" si="19"/>
        <v>2455.4307211118157</v>
      </c>
      <c r="R41" s="25">
        <f t="shared" si="19"/>
        <v>2523.6943164921804</v>
      </c>
      <c r="S41" s="25">
        <f>$G$4*(S38+S37*$H$4)</f>
        <v>2676.8657437736356</v>
      </c>
      <c r="T41" s="25">
        <f t="shared" si="20"/>
        <v>2638.1279127930188</v>
      </c>
      <c r="U41" s="25">
        <f t="shared" si="20"/>
        <v>2685.7544099496963</v>
      </c>
      <c r="V41" s="25">
        <f t="shared" si="20"/>
        <v>2728.8481504730721</v>
      </c>
      <c r="W41" s="25">
        <f>$G$4*(W38+W37*$H$4)</f>
        <v>2871.2106235392239</v>
      </c>
      <c r="X41" s="25">
        <f t="shared" si="21"/>
        <v>2810.6139568122499</v>
      </c>
      <c r="Y41" s="25">
        <f t="shared" si="21"/>
        <v>2845.7715301714329</v>
      </c>
      <c r="Z41" s="25">
        <f t="shared" si="21"/>
        <v>2875.3271742455127</v>
      </c>
      <c r="AA41" s="25">
        <f>$G$4*(AA38+AA37*$H$4)</f>
        <v>3001.3821465397973</v>
      </c>
      <c r="AB41" s="25">
        <f t="shared" si="22"/>
        <v>2920.7140828117444</v>
      </c>
      <c r="AC41" s="25">
        <f t="shared" si="22"/>
        <v>2952.3746819088592</v>
      </c>
      <c r="AD41" s="25">
        <f t="shared" si="22"/>
        <v>2979.8752915907799</v>
      </c>
      <c r="AE41" s="25">
        <f>$G$4*(AE38+AE37*$H$4)</f>
        <v>3114.8346681663661</v>
      </c>
      <c r="AF41" s="25">
        <f t="shared" si="23"/>
        <v>3034.8765109546207</v>
      </c>
      <c r="AG41" s="25">
        <f t="shared" si="23"/>
        <v>3062.3771206365413</v>
      </c>
    </row>
    <row r="42" spans="1:48" x14ac:dyDescent="0.2">
      <c r="A42" s="27">
        <f t="shared" si="24"/>
        <v>3</v>
      </c>
      <c r="B42" s="25"/>
      <c r="C42" s="25">
        <f>$G$5*(C38+C37*$H$5)</f>
        <v>87.388608760552927</v>
      </c>
      <c r="D42" s="25">
        <f t="shared" si="16"/>
        <v>327.8929503012352</v>
      </c>
      <c r="E42" s="25">
        <f t="shared" si="16"/>
        <v>594.75905273427145</v>
      </c>
      <c r="F42" s="25">
        <f t="shared" si="16"/>
        <v>859.61829966287303</v>
      </c>
      <c r="G42" s="25">
        <f>$G$5*(G38+G37*$H$5)</f>
        <v>1138.6339663614092</v>
      </c>
      <c r="H42" s="25">
        <f t="shared" si="17"/>
        <v>1401.814208642601</v>
      </c>
      <c r="I42" s="25">
        <f t="shared" si="17"/>
        <v>1629.6681883819269</v>
      </c>
      <c r="J42" s="25">
        <f t="shared" si="17"/>
        <v>1844.1575983152416</v>
      </c>
      <c r="K42" s="25">
        <f>$G$5*(K38+K37*$H$5)</f>
        <v>2027.5209029628879</v>
      </c>
      <c r="L42" s="25">
        <f t="shared" si="18"/>
        <v>2177.6510424892554</v>
      </c>
      <c r="M42" s="25">
        <f t="shared" si="18"/>
        <v>2312.1745797588965</v>
      </c>
      <c r="N42" s="25">
        <f t="shared" si="18"/>
        <v>2429.5395401173214</v>
      </c>
      <c r="O42" s="25">
        <f>$G$5*(O38+O37*$H$5)</f>
        <v>2533.3268484612204</v>
      </c>
      <c r="P42" s="25">
        <f t="shared" si="19"/>
        <v>2630.1339270705762</v>
      </c>
      <c r="Q42" s="25">
        <f t="shared" si="19"/>
        <v>2725.0461016422473</v>
      </c>
      <c r="R42" s="25">
        <f t="shared" si="19"/>
        <v>2799.9146741045001</v>
      </c>
      <c r="S42" s="25">
        <f>$G$5*(S38+S37*$H$5)</f>
        <v>2866.5886670746681</v>
      </c>
      <c r="T42" s="25">
        <f t="shared" si="20"/>
        <v>2925.3486113818826</v>
      </c>
      <c r="U42" s="25">
        <f t="shared" si="20"/>
        <v>2977.5474322034893</v>
      </c>
      <c r="V42" s="25">
        <f t="shared" si="20"/>
        <v>3025.3730541897903</v>
      </c>
      <c r="W42" s="25">
        <f>$G$5*(W38+W37*$H$5)</f>
        <v>3072.8689493467946</v>
      </c>
      <c r="X42" s="25">
        <f t="shared" si="21"/>
        <v>3115.1350636751745</v>
      </c>
      <c r="Y42" s="25">
        <f t="shared" si="21"/>
        <v>3153.5770735071601</v>
      </c>
      <c r="Z42" s="25">
        <f t="shared" si="21"/>
        <v>3185.5428238783866</v>
      </c>
      <c r="AA42" s="25">
        <f>$G$5*(AA38+AA37*$H$5)</f>
        <v>3210.3394316301665</v>
      </c>
      <c r="AB42" s="25">
        <f t="shared" si="22"/>
        <v>3236.7002437104293</v>
      </c>
      <c r="AC42" s="25">
        <f t="shared" si="22"/>
        <v>3271.28645907075</v>
      </c>
      <c r="AD42" s="25">
        <f t="shared" si="22"/>
        <v>3301.7335626471622</v>
      </c>
      <c r="AE42" s="25">
        <f>$G$5*(AE38+AE37*$H$5)</f>
        <v>3332.2226591664557</v>
      </c>
      <c r="AF42" s="25">
        <f t="shared" si="23"/>
        <v>3362.6277697999858</v>
      </c>
      <c r="AG42" s="25">
        <f t="shared" si="23"/>
        <v>3393.0748733763976</v>
      </c>
    </row>
    <row r="43" spans="1:48" x14ac:dyDescent="0.2">
      <c r="A43" s="27">
        <f t="shared" si="24"/>
        <v>4</v>
      </c>
      <c r="B43" s="25"/>
      <c r="C43" s="25">
        <f>$G$6*(C38+C37*$H$6)</f>
        <v>102.88719940688921</v>
      </c>
      <c r="D43" s="25">
        <f t="shared" si="16"/>
        <v>338.72334045608585</v>
      </c>
      <c r="E43" s="25">
        <f t="shared" si="16"/>
        <v>596.24705991732048</v>
      </c>
      <c r="F43" s="25">
        <f t="shared" si="16"/>
        <v>854.15725110683911</v>
      </c>
      <c r="G43" s="25">
        <f>$G$6*(G38+G37*$H$6)</f>
        <v>1123.6246844127004</v>
      </c>
      <c r="H43" s="25">
        <f t="shared" si="17"/>
        <v>1374.879992201189</v>
      </c>
      <c r="I43" s="25">
        <f t="shared" si="17"/>
        <v>1594.7268739006865</v>
      </c>
      <c r="J43" s="25">
        <f t="shared" si="17"/>
        <v>1799.9935263579496</v>
      </c>
      <c r="K43" s="25">
        <f>$G$6*(K38+K37*$H$6)</f>
        <v>1974.3050028964155</v>
      </c>
      <c r="L43" s="25">
        <f t="shared" si="18"/>
        <v>2118.4564074912164</v>
      </c>
      <c r="M43" s="25">
        <f t="shared" si="18"/>
        <v>2247.2124643603706</v>
      </c>
      <c r="N43" s="25">
        <f t="shared" si="18"/>
        <v>2359.6198017842598</v>
      </c>
      <c r="O43" s="25">
        <f>$G$6*(O38+O37*$H$6)</f>
        <v>2459.1752107641714</v>
      </c>
      <c r="P43" s="25">
        <f t="shared" si="19"/>
        <v>2553.3084347628869</v>
      </c>
      <c r="Q43" s="25">
        <f t="shared" si="19"/>
        <v>2643.2601876441618</v>
      </c>
      <c r="R43" s="25">
        <f t="shared" si="19"/>
        <v>2715.0496681649602</v>
      </c>
      <c r="S43" s="25">
        <f>$G$6*(S38+S37*$H$6)</f>
        <v>2778.9051028156082</v>
      </c>
      <c r="T43" s="25">
        <f t="shared" si="20"/>
        <v>2835.2569525896556</v>
      </c>
      <c r="U43" s="25">
        <f t="shared" si="20"/>
        <v>2885.2750999149052</v>
      </c>
      <c r="V43" s="25">
        <f t="shared" si="20"/>
        <v>2931.6653745535214</v>
      </c>
      <c r="W43" s="25">
        <f>$G$6*(W38+W37*$H$6)</f>
        <v>2977.1566523768365</v>
      </c>
      <c r="X43" s="25">
        <f t="shared" si="21"/>
        <v>3017.8159382954577</v>
      </c>
      <c r="Y43" s="25">
        <f t="shared" si="21"/>
        <v>3054.5660604550285</v>
      </c>
      <c r="Z43" s="25">
        <f t="shared" si="21"/>
        <v>3084.7921114196056</v>
      </c>
      <c r="AA43" s="25">
        <f>$G$6*(AA38+AA37*$H$6)</f>
        <v>3108.6207523826683</v>
      </c>
      <c r="AB43" s="25">
        <f t="shared" si="22"/>
        <v>3135.1493079112056</v>
      </c>
      <c r="AC43" s="25">
        <f t="shared" si="22"/>
        <v>3168.1828652269983</v>
      </c>
      <c r="AD43" s="25">
        <f t="shared" si="22"/>
        <v>3197.6478041719129</v>
      </c>
      <c r="AE43" s="25">
        <f>$G$6*(AE38+AE37*$H$6)</f>
        <v>3227.1401657799775</v>
      </c>
      <c r="AF43" s="25">
        <f t="shared" si="23"/>
        <v>3256.5776820617421</v>
      </c>
      <c r="AG43" s="25">
        <f t="shared" si="23"/>
        <v>3286.0426210066576</v>
      </c>
    </row>
    <row r="44" spans="1:48" x14ac:dyDescent="0.2">
      <c r="A44" s="27">
        <f t="shared" si="24"/>
        <v>5</v>
      </c>
      <c r="B44" s="25"/>
      <c r="C44" s="25">
        <f>$G$7*(C38+C37*$H$7)</f>
        <v>125.87587547901478</v>
      </c>
      <c r="D44" s="25">
        <f t="shared" si="16"/>
        <v>372.87265891367736</v>
      </c>
      <c r="E44" s="25">
        <f t="shared" si="16"/>
        <v>638.19696806753382</v>
      </c>
      <c r="F44" s="25">
        <f t="shared" si="16"/>
        <v>906.4070479517344</v>
      </c>
      <c r="G44" s="25">
        <f>$G$7*(G38+G37*$H$7)</f>
        <v>1184.2718772314511</v>
      </c>
      <c r="H44" s="25">
        <f t="shared" si="17"/>
        <v>1440.2342791275889</v>
      </c>
      <c r="I44" s="25">
        <f t="shared" si="17"/>
        <v>1666.7078926122292</v>
      </c>
      <c r="J44" s="25">
        <f t="shared" si="17"/>
        <v>1876.3568798996755</v>
      </c>
      <c r="K44" s="25">
        <f>$G$7*(K38+K37*$H$7)</f>
        <v>2053.1292452462621</v>
      </c>
      <c r="L44" s="25">
        <f t="shared" si="18"/>
        <v>2200.872885612092</v>
      </c>
      <c r="M44" s="25">
        <f t="shared" si="18"/>
        <v>2332.3960121440973</v>
      </c>
      <c r="N44" s="25">
        <f t="shared" si="18"/>
        <v>2447.2991920721406</v>
      </c>
      <c r="O44" s="25">
        <f>$G$7*(O38+O37*$H$7)</f>
        <v>2549.2292827623473</v>
      </c>
      <c r="P44" s="25">
        <f t="shared" si="19"/>
        <v>2646.979664401093</v>
      </c>
      <c r="Q44" s="25">
        <f t="shared" si="19"/>
        <v>2737.9023781197998</v>
      </c>
      <c r="R44" s="25">
        <f t="shared" si="19"/>
        <v>2811.3758617586172</v>
      </c>
      <c r="S44" s="25">
        <f>$G$7*(S38+S37*$H$7)</f>
        <v>2876.646765605416</v>
      </c>
      <c r="T44" s="25">
        <f t="shared" si="20"/>
        <v>2934.3296541798754</v>
      </c>
      <c r="U44" s="25">
        <f t="shared" si="20"/>
        <v>2985.4845577664892</v>
      </c>
      <c r="V44" s="25">
        <f t="shared" si="20"/>
        <v>3033.5358698713376</v>
      </c>
      <c r="W44" s="25">
        <f>$G$7*(W38+W37*$H$7)</f>
        <v>3080.0390075023097</v>
      </c>
      <c r="X44" s="25">
        <f t="shared" si="21"/>
        <v>3121.7937001097762</v>
      </c>
      <c r="Y44" s="25">
        <f t="shared" si="21"/>
        <v>3159.2863799542224</v>
      </c>
      <c r="Z44" s="25">
        <f t="shared" si="21"/>
        <v>3189.7633960973048</v>
      </c>
      <c r="AA44" s="25">
        <f>$G$7*(AA38+AA37*$H$7)</f>
        <v>3214.2068570439692</v>
      </c>
      <c r="AB44" s="25">
        <f t="shared" si="22"/>
        <v>3242.7067940104348</v>
      </c>
      <c r="AC44" s="25">
        <f t="shared" si="22"/>
        <v>3276.3748791205062</v>
      </c>
      <c r="AD44" s="25">
        <f t="shared" si="22"/>
        <v>3306.8219826969184</v>
      </c>
      <c r="AE44" s="25">
        <f>$G$7*(AE38+AE37*$H$7)</f>
        <v>3337.2833116279271</v>
      </c>
      <c r="AF44" s="25">
        <f t="shared" si="23"/>
        <v>3367.7161898497425</v>
      </c>
      <c r="AG44" s="25">
        <f t="shared" si="23"/>
        <v>3398.1632934261543</v>
      </c>
    </row>
    <row r="45" spans="1:48" x14ac:dyDescent="0.2">
      <c r="A45" s="27">
        <f t="shared" si="24"/>
        <v>6</v>
      </c>
      <c r="B45" s="25"/>
      <c r="C45" s="25">
        <f>$G$8*(C38+C37*$H$8)</f>
        <v>140.13294139249746</v>
      </c>
      <c r="D45" s="25">
        <f t="shared" si="16"/>
        <v>382.25209072619117</v>
      </c>
      <c r="E45" s="25">
        <f t="shared" si="16"/>
        <v>638.28375217531629</v>
      </c>
      <c r="F45" s="25">
        <f t="shared" si="16"/>
        <v>899.43668493476957</v>
      </c>
      <c r="G45" s="25">
        <f>$G$8*(G38+G37*$H$8)</f>
        <v>1167.790404609515</v>
      </c>
      <c r="H45" s="25">
        <f t="shared" si="17"/>
        <v>1412.060705573758</v>
      </c>
      <c r="I45" s="25">
        <f t="shared" si="17"/>
        <v>1630.5717489622693</v>
      </c>
      <c r="J45" s="25">
        <f t="shared" si="17"/>
        <v>1831.15412143966</v>
      </c>
      <c r="K45" s="25">
        <f>$G$8*(K38+K37*$H$8)</f>
        <v>1999.0872696222614</v>
      </c>
      <c r="L45" s="25">
        <f t="shared" si="18"/>
        <v>2140.9291589004129</v>
      </c>
      <c r="M45" s="25">
        <f t="shared" si="18"/>
        <v>2266.7815924750812</v>
      </c>
      <c r="N45" s="25">
        <f t="shared" si="18"/>
        <v>2376.8065617405364</v>
      </c>
      <c r="O45" s="25">
        <f>$G$8*(O38+O37*$H$8)</f>
        <v>2474.5646633136485</v>
      </c>
      <c r="P45" s="25">
        <f t="shared" si="19"/>
        <v>2569.6107612117748</v>
      </c>
      <c r="Q45" s="25">
        <f t="shared" si="19"/>
        <v>2655.7017455256641</v>
      </c>
      <c r="R45" s="25">
        <f t="shared" si="19"/>
        <v>2726.1411400882989</v>
      </c>
      <c r="S45" s="25">
        <f>$G$8*(S38+S37*$H$8)</f>
        <v>2788.638746555042</v>
      </c>
      <c r="T45" s="25">
        <f t="shared" si="20"/>
        <v>2843.9482843296478</v>
      </c>
      <c r="U45" s="25">
        <f t="shared" si="20"/>
        <v>2892.956189169422</v>
      </c>
      <c r="V45" s="25">
        <f t="shared" si="20"/>
        <v>2939.5648736001799</v>
      </c>
      <c r="W45" s="25">
        <f>$G$8*(W38+W37*$H$8)</f>
        <v>2984.0954183337863</v>
      </c>
      <c r="X45" s="25">
        <f t="shared" si="21"/>
        <v>3024.2597800063627</v>
      </c>
      <c r="Y45" s="25">
        <f t="shared" si="21"/>
        <v>3060.0911957263793</v>
      </c>
      <c r="Z45" s="25">
        <f t="shared" si="21"/>
        <v>3088.8765361475907</v>
      </c>
      <c r="AA45" s="25">
        <f>$G$8*(AA38+AA37*$H$8)</f>
        <v>3112.3634221379616</v>
      </c>
      <c r="AB45" s="25">
        <f t="shared" si="22"/>
        <v>3140.9620985241145</v>
      </c>
      <c r="AC45" s="25">
        <f t="shared" si="22"/>
        <v>3173.1071426945045</v>
      </c>
      <c r="AD45" s="25">
        <f t="shared" si="22"/>
        <v>3202.5720816394187</v>
      </c>
      <c r="AE45" s="25">
        <f>$G$8*(AE38+AE37*$H$8)</f>
        <v>3232.0375713878525</v>
      </c>
      <c r="AF45" s="25">
        <f t="shared" si="23"/>
        <v>3261.5019595292483</v>
      </c>
      <c r="AG45" s="25">
        <f t="shared" si="23"/>
        <v>3290.9668984741634</v>
      </c>
    </row>
    <row r="46" spans="1:48" x14ac:dyDescent="0.2">
      <c r="A46" s="27">
        <f t="shared" si="24"/>
        <v>7</v>
      </c>
      <c r="B46" s="25"/>
      <c r="C46" s="25">
        <f>$G$9*(C38+C37*$H$9)</f>
        <v>164.36314219747663</v>
      </c>
      <c r="D46" s="25">
        <f t="shared" si="16"/>
        <v>417.85236752611956</v>
      </c>
      <c r="E46" s="25">
        <f t="shared" si="16"/>
        <v>681.6348834007963</v>
      </c>
      <c r="F46" s="25">
        <f t="shared" si="16"/>
        <v>953.19579624059588</v>
      </c>
      <c r="G46" s="25">
        <f>$G$9*(G38+G37*$H$9)</f>
        <v>1229.9097881014929</v>
      </c>
      <c r="H46" s="25">
        <f t="shared" si="17"/>
        <v>1478.6543496125767</v>
      </c>
      <c r="I46" s="25">
        <f t="shared" si="17"/>
        <v>1703.7475968425317</v>
      </c>
      <c r="J46" s="25">
        <f t="shared" si="17"/>
        <v>1908.5561614841099</v>
      </c>
      <c r="K46" s="25">
        <f>$G$9*(K38+K37*$H$9)</f>
        <v>2078.7375875296361</v>
      </c>
      <c r="L46" s="25">
        <f t="shared" si="18"/>
        <v>2224.0947287349286</v>
      </c>
      <c r="M46" s="25">
        <f t="shared" si="18"/>
        <v>2352.6174445292982</v>
      </c>
      <c r="N46" s="25">
        <f t="shared" si="18"/>
        <v>2465.0588440269598</v>
      </c>
      <c r="O46" s="25">
        <f>$G$9*(O38+O37*$H$9)</f>
        <v>2565.1317170634743</v>
      </c>
      <c r="P46" s="25">
        <f t="shared" si="19"/>
        <v>2663.8254017316108</v>
      </c>
      <c r="Q46" s="25">
        <f t="shared" si="19"/>
        <v>2750.7586545973518</v>
      </c>
      <c r="R46" s="25">
        <f t="shared" si="19"/>
        <v>2822.8370494127334</v>
      </c>
      <c r="S46" s="25">
        <f>$G$9*(S38+S37*$H$9)</f>
        <v>2886.7048641361644</v>
      </c>
      <c r="T46" s="25">
        <f t="shared" si="20"/>
        <v>2943.3106969778682</v>
      </c>
      <c r="U46" s="25">
        <f t="shared" si="20"/>
        <v>2993.42168332949</v>
      </c>
      <c r="V46" s="25">
        <f t="shared" si="20"/>
        <v>3041.6986855528839</v>
      </c>
      <c r="W46" s="25">
        <f>$G$9*(W38+W37*$H$9)</f>
        <v>3087.2090656578243</v>
      </c>
      <c r="X46" s="25">
        <f t="shared" si="21"/>
        <v>3128.4523365443779</v>
      </c>
      <c r="Y46" s="25">
        <f t="shared" si="21"/>
        <v>3164.9956864012847</v>
      </c>
      <c r="Z46" s="25">
        <f t="shared" si="21"/>
        <v>3193.9839683162231</v>
      </c>
      <c r="AA46" s="25">
        <f>$G$9*(AA38+AA37*$H$9)</f>
        <v>3218.0742824577715</v>
      </c>
      <c r="AB46" s="25">
        <f t="shared" si="22"/>
        <v>3248.7133443104403</v>
      </c>
      <c r="AC46" s="25">
        <f t="shared" si="22"/>
        <v>3281.4632991702629</v>
      </c>
      <c r="AD46" s="25">
        <f t="shared" si="22"/>
        <v>3311.9104027466751</v>
      </c>
      <c r="AE46" s="25">
        <f>$G$9*(AE38+AE37*$H$9)</f>
        <v>3342.343964089398</v>
      </c>
      <c r="AF46" s="25">
        <f t="shared" si="23"/>
        <v>3372.8046098994987</v>
      </c>
      <c r="AG46" s="25">
        <f t="shared" si="23"/>
        <v>3403.2517134759105</v>
      </c>
    </row>
    <row r="47" spans="1:48" x14ac:dyDescent="0.2">
      <c r="A47" s="27">
        <f t="shared" si="24"/>
        <v>8</v>
      </c>
      <c r="B47" s="25"/>
      <c r="C47" s="25">
        <f>$G$10*(C38+C37*$H$10)</f>
        <v>183.92224495603921</v>
      </c>
      <c r="D47" s="25">
        <f t="shared" si="16"/>
        <v>440.7109079685082</v>
      </c>
      <c r="E47" s="25">
        <f t="shared" si="16"/>
        <v>703.70988955376561</v>
      </c>
      <c r="F47" s="25">
        <f t="shared" si="16"/>
        <v>976.97368471526318</v>
      </c>
      <c r="G47" s="25">
        <f>$G$10*(G38+G37*$H$10)</f>
        <v>1253.1028247731535</v>
      </c>
      <c r="H47" s="25">
        <f t="shared" si="17"/>
        <v>1498.1793034656032</v>
      </c>
      <c r="I47" s="25">
        <f t="shared" si="17"/>
        <v>1722.5710530907179</v>
      </c>
      <c r="J47" s="25">
        <f t="shared" si="17"/>
        <v>1924.9197308139042</v>
      </c>
      <c r="K47" s="25">
        <f>$G$10*(K38+K37*$H$10)</f>
        <v>2091.7516631162689</v>
      </c>
      <c r="L47" s="25">
        <f t="shared" si="18"/>
        <v>2235.8959932727635</v>
      </c>
      <c r="M47" s="25">
        <f t="shared" si="18"/>
        <v>2362.8939101676783</v>
      </c>
      <c r="N47" s="25">
        <f t="shared" si="18"/>
        <v>2474.0842409220322</v>
      </c>
      <c r="O47" s="25">
        <f>$G$10*(O38+O37*$H$10)</f>
        <v>2573.213282036178</v>
      </c>
      <c r="P47" s="25">
        <f t="shared" si="19"/>
        <v>2672.3863502110535</v>
      </c>
      <c r="Q47" s="25">
        <f t="shared" si="19"/>
        <v>2757.2921721515181</v>
      </c>
      <c r="R47" s="25">
        <f t="shared" si="19"/>
        <v>2828.6615874008917</v>
      </c>
      <c r="S47" s="25">
        <f>$G$10*(S38+S37*$H$10)</f>
        <v>2891.8163568321183</v>
      </c>
      <c r="T47" s="25">
        <f t="shared" si="20"/>
        <v>2947.8748334817656</v>
      </c>
      <c r="U47" s="25">
        <f t="shared" si="20"/>
        <v>2997.4553045172447</v>
      </c>
      <c r="V47" s="25">
        <f t="shared" si="20"/>
        <v>3045.8470017189165</v>
      </c>
      <c r="W47" s="25">
        <f>$G$10*(W38+W37*$H$10)</f>
        <v>3090.8528657040697</v>
      </c>
      <c r="X47" s="25">
        <f t="shared" si="21"/>
        <v>3131.8362337488479</v>
      </c>
      <c r="Y47" s="25">
        <f t="shared" si="21"/>
        <v>3167.8971372186447</v>
      </c>
      <c r="Z47" s="25">
        <f t="shared" si="21"/>
        <v>3196.1288492799354</v>
      </c>
      <c r="AA47" s="25">
        <f>$G$10*(AA38+AA37*$H$10)</f>
        <v>3220.0396953729824</v>
      </c>
      <c r="AB47" s="25">
        <f t="shared" si="22"/>
        <v>3251.7658534792949</v>
      </c>
      <c r="AC47" s="25">
        <f t="shared" si="22"/>
        <v>3284.0492175562049</v>
      </c>
      <c r="AD47" s="25">
        <f t="shared" si="22"/>
        <v>3314.4963211326171</v>
      </c>
      <c r="AE47" s="25">
        <f>$G$10*(AE38+AE37*$H$10)</f>
        <v>3344.9157710780141</v>
      </c>
      <c r="AF47" s="25">
        <f t="shared" si="23"/>
        <v>3375.3905282854412</v>
      </c>
      <c r="AG47" s="25">
        <f t="shared" si="23"/>
        <v>3405.8376318618525</v>
      </c>
    </row>
    <row r="48" spans="1:48" x14ac:dyDescent="0.2">
      <c r="A48" s="27">
        <f t="shared" si="24"/>
        <v>9</v>
      </c>
      <c r="B48" s="25"/>
      <c r="C48" s="25">
        <f>$G$11*(C38+C37*$H$11)</f>
        <v>196.30684733800501</v>
      </c>
      <c r="D48" s="25">
        <f t="shared" si="16"/>
        <v>447.90200916634996</v>
      </c>
      <c r="E48" s="25">
        <f t="shared" si="16"/>
        <v>701.68335361360516</v>
      </c>
      <c r="F48" s="25">
        <f t="shared" si="16"/>
        <v>967.72697857689411</v>
      </c>
      <c r="G48" s="25">
        <f>$G$11*(G38+G37*$H$11)</f>
        <v>1234.4009990047109</v>
      </c>
      <c r="H48" s="25">
        <f t="shared" si="17"/>
        <v>1468.1365355782884</v>
      </c>
      <c r="I48" s="25">
        <f t="shared" si="17"/>
        <v>1684.6328720059682</v>
      </c>
      <c r="J48" s="25">
        <f t="shared" si="17"/>
        <v>1878.1504287760104</v>
      </c>
      <c r="K48" s="25">
        <f>$G$11*(K38+K37*$H$11)</f>
        <v>2036.4638030448484</v>
      </c>
      <c r="L48" s="25">
        <f t="shared" si="18"/>
        <v>2174.8224888946115</v>
      </c>
      <c r="M48" s="25">
        <f t="shared" si="18"/>
        <v>2296.2956873366111</v>
      </c>
      <c r="N48" s="25">
        <f t="shared" si="18"/>
        <v>2402.7275767565602</v>
      </c>
      <c r="O48" s="25">
        <f>$G$11*(O38+O37*$H$11)</f>
        <v>2497.7749851915491</v>
      </c>
      <c r="P48" s="25">
        <f t="shared" si="19"/>
        <v>2594.1978765117365</v>
      </c>
      <c r="Q48" s="25">
        <f t="shared" si="19"/>
        <v>2674.4660623305526</v>
      </c>
      <c r="R48" s="25">
        <f t="shared" si="19"/>
        <v>2742.869261677597</v>
      </c>
      <c r="S48" s="25">
        <f>$G$11*(S38+S37*$H$11)</f>
        <v>2803.3189961292701</v>
      </c>
      <c r="T48" s="25">
        <f t="shared" si="20"/>
        <v>2857.0565223637354</v>
      </c>
      <c r="U48" s="25">
        <f t="shared" si="20"/>
        <v>2904.5407827991844</v>
      </c>
      <c r="V48" s="25">
        <f t="shared" si="20"/>
        <v>2951.4788721623527</v>
      </c>
      <c r="W48" s="25">
        <f>$G$11*(W38+W37*$H$11)</f>
        <v>2994.5604424000057</v>
      </c>
      <c r="X48" s="25">
        <f t="shared" si="21"/>
        <v>3033.9783609473998</v>
      </c>
      <c r="Y48" s="25">
        <f t="shared" si="21"/>
        <v>3068.4241866274328</v>
      </c>
      <c r="Z48" s="25">
        <f t="shared" si="21"/>
        <v>3095.0366521307819</v>
      </c>
      <c r="AA48" s="25">
        <f>$G$11*(AA38+AA37*$H$11)</f>
        <v>3118.0081043918458</v>
      </c>
      <c r="AB48" s="25">
        <f t="shared" si="22"/>
        <v>3149.7289302681729</v>
      </c>
      <c r="AC48" s="25">
        <f t="shared" si="22"/>
        <v>3180.5339218258255</v>
      </c>
      <c r="AD48" s="25">
        <f t="shared" si="22"/>
        <v>3209.9988607707401</v>
      </c>
      <c r="AE48" s="25">
        <f>$G$11*(AE38+AE37*$H$11)</f>
        <v>3239.4238224685828</v>
      </c>
      <c r="AF48" s="25">
        <f t="shared" si="23"/>
        <v>3268.9287386605697</v>
      </c>
      <c r="AG48" s="25">
        <f t="shared" si="23"/>
        <v>3298.3936776054848</v>
      </c>
    </row>
    <row r="49" spans="1:33" x14ac:dyDescent="0.2">
      <c r="A49" s="27">
        <f t="shared" si="24"/>
        <v>10</v>
      </c>
      <c r="B49" s="25"/>
      <c r="C49" s="25">
        <f>$G$12*(C38+C37*$H$12)</f>
        <v>222.40951167450106</v>
      </c>
      <c r="D49" s="25">
        <f t="shared" si="16"/>
        <v>485.6906165809504</v>
      </c>
      <c r="E49" s="25">
        <f t="shared" si="16"/>
        <v>747.14780488702809</v>
      </c>
      <c r="F49" s="25">
        <f t="shared" si="16"/>
        <v>1023.7624330041245</v>
      </c>
      <c r="G49" s="25">
        <f>$G$12*(G38+G37*$H$12)</f>
        <v>1298.7407356431952</v>
      </c>
      <c r="H49" s="25">
        <f t="shared" si="17"/>
        <v>1536.5993739505914</v>
      </c>
      <c r="I49" s="25">
        <f t="shared" si="17"/>
        <v>1759.6107573210202</v>
      </c>
      <c r="J49" s="25">
        <f t="shared" si="17"/>
        <v>1957.1190123983383</v>
      </c>
      <c r="K49" s="25">
        <f>$G$12*(K38+K37*$H$12)</f>
        <v>2117.3600053996429</v>
      </c>
      <c r="L49" s="25">
        <f t="shared" si="18"/>
        <v>2259.1178363956001</v>
      </c>
      <c r="M49" s="25">
        <f t="shared" si="18"/>
        <v>2383.1153425528792</v>
      </c>
      <c r="N49" s="25">
        <f t="shared" si="18"/>
        <v>2491.8438928768514</v>
      </c>
      <c r="O49" s="25">
        <f>$G$12*(O38+O37*$H$12)</f>
        <v>2589.115716337305</v>
      </c>
      <c r="P49" s="25">
        <f t="shared" si="19"/>
        <v>2689.2320875415708</v>
      </c>
      <c r="Q49" s="25">
        <f t="shared" si="19"/>
        <v>2770.1484486290706</v>
      </c>
      <c r="R49" s="25">
        <f t="shared" si="19"/>
        <v>2840.1227750550083</v>
      </c>
      <c r="S49" s="25">
        <f>$G$12*(S38+S37*$H$12)</f>
        <v>2901.8744553628667</v>
      </c>
      <c r="T49" s="25">
        <f t="shared" si="20"/>
        <v>2956.8558762797579</v>
      </c>
      <c r="U49" s="25">
        <f t="shared" si="20"/>
        <v>3005.392430080245</v>
      </c>
      <c r="V49" s="25">
        <f t="shared" si="20"/>
        <v>3054.0098174004634</v>
      </c>
      <c r="W49" s="25">
        <f>$G$12*(W38+W37*$H$12)</f>
        <v>3098.0229238595844</v>
      </c>
      <c r="X49" s="25">
        <f t="shared" si="21"/>
        <v>3138.4948701834496</v>
      </c>
      <c r="Y49" s="25">
        <f t="shared" si="21"/>
        <v>3173.606443665707</v>
      </c>
      <c r="Z49" s="25">
        <f t="shared" si="21"/>
        <v>3200.3494214988536</v>
      </c>
      <c r="AA49" s="25">
        <f>$G$12*(AA38+AA37*$H$12)</f>
        <v>3223.9071207867851</v>
      </c>
      <c r="AB49" s="25">
        <f t="shared" si="22"/>
        <v>3257.7724037793009</v>
      </c>
      <c r="AC49" s="25">
        <f t="shared" si="22"/>
        <v>3289.1376376059611</v>
      </c>
      <c r="AD49" s="25">
        <f t="shared" si="22"/>
        <v>3319.5847411823734</v>
      </c>
      <c r="AE49" s="25">
        <f>$G$12*(AE38+AE37*$H$12)</f>
        <v>3349.976423539485</v>
      </c>
      <c r="AF49" s="25">
        <f t="shared" si="23"/>
        <v>3380.4789483351974</v>
      </c>
      <c r="AG49" s="25">
        <f t="shared" si="23"/>
        <v>3410.9260519116092</v>
      </c>
    </row>
    <row r="50" spans="1:33" x14ac:dyDescent="0.2">
      <c r="A50" s="27">
        <f t="shared" si="24"/>
        <v>11</v>
      </c>
      <c r="B50" s="25">
        <f>$B13*(B$38+B$37*$C13)</f>
        <v>26.542752486395194</v>
      </c>
      <c r="C50" s="25">
        <f>$G$13*(C38+C37*$H$13)</f>
        <v>233.55258932361323</v>
      </c>
      <c r="D50" s="25">
        <f t="shared" si="16"/>
        <v>491.43075943645533</v>
      </c>
      <c r="E50" s="25">
        <f t="shared" si="16"/>
        <v>743.72004587160097</v>
      </c>
      <c r="F50" s="25">
        <f t="shared" si="16"/>
        <v>1013.0064124048246</v>
      </c>
      <c r="G50" s="25">
        <f>$G$13*(G38+G37*$H$13)</f>
        <v>1278.5667192015255</v>
      </c>
      <c r="H50" s="25">
        <f t="shared" si="17"/>
        <v>1505.3172489508572</v>
      </c>
      <c r="I50" s="25">
        <f t="shared" si="17"/>
        <v>1720.477747067551</v>
      </c>
      <c r="J50" s="25">
        <f t="shared" si="17"/>
        <v>1909.3110238577208</v>
      </c>
      <c r="K50" s="25">
        <f>$G$13*(K38+K37*$H$13)</f>
        <v>2061.2460697706942</v>
      </c>
      <c r="L50" s="25">
        <f t="shared" si="18"/>
        <v>2197.295240303808</v>
      </c>
      <c r="M50" s="25">
        <f t="shared" si="18"/>
        <v>2315.8648154513216</v>
      </c>
      <c r="N50" s="25">
        <f t="shared" si="18"/>
        <v>2419.9143367128372</v>
      </c>
      <c r="O50" s="25">
        <f>$G$13*(O38+O37*$H$13)</f>
        <v>2513.1644377410271</v>
      </c>
      <c r="P50" s="25">
        <f t="shared" si="19"/>
        <v>2610.5002029606239</v>
      </c>
      <c r="Q50" s="25">
        <f t="shared" si="19"/>
        <v>2686.907620212055</v>
      </c>
      <c r="R50" s="25">
        <f t="shared" si="19"/>
        <v>2753.9607336009362</v>
      </c>
      <c r="S50" s="25">
        <f>$G$13*(S38+S37*$H$13)</f>
        <v>2813.0526398687034</v>
      </c>
      <c r="T50" s="25">
        <f t="shared" si="20"/>
        <v>2865.7478541037285</v>
      </c>
      <c r="U50" s="25">
        <f t="shared" si="20"/>
        <v>2912.2218720537012</v>
      </c>
      <c r="V50" s="25">
        <f t="shared" si="20"/>
        <v>2959.3783712090112</v>
      </c>
      <c r="W50" s="25">
        <f>$G$13*(W38+W37*$H$13)</f>
        <v>3001.4992083569555</v>
      </c>
      <c r="X50" s="25">
        <f t="shared" si="21"/>
        <v>3040.4222026583047</v>
      </c>
      <c r="Y50" s="25">
        <f t="shared" si="21"/>
        <v>3073.9493218987836</v>
      </c>
      <c r="Z50" s="25">
        <f t="shared" si="21"/>
        <v>3099.1210768587675</v>
      </c>
      <c r="AA50" s="25">
        <f>$G$13*(AA38+AA37*$H$13)</f>
        <v>3121.7507741471381</v>
      </c>
      <c r="AB50" s="25">
        <f t="shared" si="22"/>
        <v>3155.5417208810818</v>
      </c>
      <c r="AC50" s="25">
        <f t="shared" si="22"/>
        <v>3185.4581992933317</v>
      </c>
      <c r="AD50" s="25">
        <f t="shared" si="22"/>
        <v>3214.9231382382463</v>
      </c>
      <c r="AE50" s="25">
        <f>$G$13*(AE38+AE37*$H$13)</f>
        <v>3244.3212280764578</v>
      </c>
      <c r="AF50" s="25">
        <f t="shared" si="23"/>
        <v>3273.853016128076</v>
      </c>
      <c r="AG50" s="25">
        <f t="shared" si="23"/>
        <v>3303.317955072991</v>
      </c>
    </row>
    <row r="51" spans="1:33" x14ac:dyDescent="0.2">
      <c r="A51" s="27">
        <f t="shared" si="24"/>
        <v>12</v>
      </c>
      <c r="B51" s="25">
        <f>$B14*(B$38+B$37*$C14)</f>
        <v>29.973178082191776</v>
      </c>
      <c r="C51" s="25">
        <f>$G$14*(C38+C37*$H$14)</f>
        <v>260.89677839296291</v>
      </c>
      <c r="D51" s="25">
        <f t="shared" si="16"/>
        <v>530.6703251933925</v>
      </c>
      <c r="E51" s="25">
        <f t="shared" si="16"/>
        <v>790.58572022029045</v>
      </c>
      <c r="F51" s="25">
        <f t="shared" si="16"/>
        <v>1070.551181292986</v>
      </c>
      <c r="G51" s="25">
        <f>$G$14*(G38+G37*$H$14)</f>
        <v>1344.3786465132371</v>
      </c>
      <c r="H51" s="25">
        <f t="shared" si="17"/>
        <v>1575.0194444355791</v>
      </c>
      <c r="I51" s="25">
        <f t="shared" si="17"/>
        <v>1796.6504615513225</v>
      </c>
      <c r="J51" s="25">
        <f t="shared" si="17"/>
        <v>1989.3182939827725</v>
      </c>
      <c r="K51" s="25">
        <f>$G$14*(K38+K37*$H$14)</f>
        <v>2142.9683476830169</v>
      </c>
      <c r="L51" s="25">
        <f t="shared" si="18"/>
        <v>2282.3396795184367</v>
      </c>
      <c r="M51" s="25">
        <f t="shared" si="18"/>
        <v>2403.33677493808</v>
      </c>
      <c r="N51" s="25">
        <f t="shared" si="18"/>
        <v>2509.6035448316707</v>
      </c>
      <c r="O51" s="25">
        <f>$G$14*(O38+O37*$H$14)</f>
        <v>2605.0181506384315</v>
      </c>
      <c r="P51" s="25">
        <f t="shared" si="19"/>
        <v>2706.0778248720881</v>
      </c>
      <c r="Q51" s="25">
        <f t="shared" si="19"/>
        <v>2783.004725106623</v>
      </c>
      <c r="R51" s="25">
        <f t="shared" si="19"/>
        <v>2851.5839627091245</v>
      </c>
      <c r="S51" s="25">
        <f>$G$14*(S38+S37*$H$14)</f>
        <v>2911.9325538936146</v>
      </c>
      <c r="T51" s="25">
        <f t="shared" si="20"/>
        <v>2965.8369190777503</v>
      </c>
      <c r="U51" s="25">
        <f t="shared" si="20"/>
        <v>3013.3295556432458</v>
      </c>
      <c r="V51" s="25">
        <f t="shared" si="20"/>
        <v>3062.1726330820102</v>
      </c>
      <c r="W51" s="25">
        <f>$G$14*(W38+W37*$H$14)</f>
        <v>3105.1929820150995</v>
      </c>
      <c r="X51" s="25">
        <f t="shared" si="21"/>
        <v>3145.1535066180513</v>
      </c>
      <c r="Y51" s="25">
        <f t="shared" si="21"/>
        <v>3179.3157501127698</v>
      </c>
      <c r="Z51" s="25">
        <f t="shared" si="21"/>
        <v>3204.5699937177719</v>
      </c>
      <c r="AA51" s="25">
        <f>$G$14*(AA38+AA37*$H$14)</f>
        <v>3227.7745462005878</v>
      </c>
      <c r="AB51" s="25">
        <f t="shared" si="22"/>
        <v>3263.778954079306</v>
      </c>
      <c r="AC51" s="25">
        <f t="shared" si="22"/>
        <v>3294.2260576557178</v>
      </c>
      <c r="AD51" s="25">
        <f t="shared" si="22"/>
        <v>3324.67316123213</v>
      </c>
      <c r="AE51" s="25">
        <f>$G$14*(AE38+AE37*$H$14)</f>
        <v>3355.0370760009559</v>
      </c>
      <c r="AF51" s="25">
        <f t="shared" si="23"/>
        <v>3385.5673683849541</v>
      </c>
      <c r="AG51" s="25">
        <f t="shared" si="23"/>
        <v>3416.0144719613654</v>
      </c>
    </row>
    <row r="52" spans="1:33" x14ac:dyDescent="0.2">
      <c r="A52" s="27" t="s">
        <v>11</v>
      </c>
      <c r="B52" s="25">
        <f t="shared" ref="B52:AG52" si="25">SUM(B40:B51)</f>
        <v>56.515930568586967</v>
      </c>
      <c r="C52" s="25">
        <f t="shared" si="25"/>
        <v>1830.7214286028784</v>
      </c>
      <c r="D52" s="25">
        <f t="shared" si="25"/>
        <v>4795.9009633426776</v>
      </c>
      <c r="E52" s="25">
        <f t="shared" si="25"/>
        <v>7905.9768716032613</v>
      </c>
      <c r="F52" s="25">
        <f t="shared" si="25"/>
        <v>11094.152008046176</v>
      </c>
      <c r="G52" s="25">
        <f t="shared" si="25"/>
        <v>14390.641862559063</v>
      </c>
      <c r="H52" s="25">
        <f t="shared" si="25"/>
        <v>17304.068581045089</v>
      </c>
      <c r="I52" s="25">
        <f t="shared" si="25"/>
        <v>19958.164624669818</v>
      </c>
      <c r="J52" s="25">
        <f t="shared" si="25"/>
        <v>22382.961544064321</v>
      </c>
      <c r="K52" s="25">
        <f t="shared" si="25"/>
        <v>24469.440911806225</v>
      </c>
      <c r="L52" s="25">
        <f t="shared" si="25"/>
        <v>26122.917445228428</v>
      </c>
      <c r="M52" s="25">
        <f t="shared" si="25"/>
        <v>27644.438549367085</v>
      </c>
      <c r="N52" s="25">
        <f t="shared" si="25"/>
        <v>28975.13054271377</v>
      </c>
      <c r="O52" s="25">
        <f t="shared" si="25"/>
        <v>30239.725637054602</v>
      </c>
      <c r="P52" s="25">
        <f t="shared" si="25"/>
        <v>31317.965408031545</v>
      </c>
      <c r="Q52" s="25">
        <f t="shared" si="25"/>
        <v>32352.530159497121</v>
      </c>
      <c r="R52" s="25">
        <f t="shared" si="25"/>
        <v>33205.040293559636</v>
      </c>
      <c r="S52" s="25">
        <f t="shared" si="25"/>
        <v>34053.040347452188</v>
      </c>
      <c r="T52" s="25">
        <f t="shared" si="25"/>
        <v>34630.356146562182</v>
      </c>
      <c r="U52" s="25">
        <f t="shared" si="25"/>
        <v>35223.249857692615</v>
      </c>
      <c r="V52" s="25">
        <f t="shared" si="25"/>
        <v>35791.050575622823</v>
      </c>
      <c r="W52" s="25">
        <f t="shared" si="25"/>
        <v>36428.524572220747</v>
      </c>
      <c r="X52" s="25">
        <f t="shared" si="25"/>
        <v>36816.650692788702</v>
      </c>
      <c r="Y52" s="25">
        <f t="shared" si="25"/>
        <v>37249.53572317426</v>
      </c>
      <c r="Z52" s="25">
        <f t="shared" si="25"/>
        <v>37594.952634667214</v>
      </c>
      <c r="AA52" s="25">
        <f t="shared" si="25"/>
        <v>37983.002539724665</v>
      </c>
      <c r="AB52" s="25">
        <f t="shared" si="25"/>
        <v>38234.424363251361</v>
      </c>
      <c r="AC52" s="25">
        <f t="shared" si="25"/>
        <v>38622.559233594169</v>
      </c>
      <c r="AD52" s="25">
        <f t="shared" si="25"/>
        <v>38981.049324090636</v>
      </c>
      <c r="AE52" s="25">
        <f t="shared" si="25"/>
        <v>39446.781629602214</v>
      </c>
      <c r="AF52" s="25">
        <f t="shared" si="25"/>
        <v>39698.029505083563</v>
      </c>
      <c r="AG52" s="25">
        <f t="shared" si="25"/>
        <v>40056.519595580023</v>
      </c>
    </row>
    <row r="53" spans="1:33" ht="10.5" x14ac:dyDescent="0.25">
      <c r="C53" s="36"/>
      <c r="G53" s="35"/>
      <c r="K53" s="35"/>
      <c r="O53" s="35"/>
      <c r="S53" s="35"/>
      <c r="W53" s="35"/>
      <c r="AA53" s="35"/>
      <c r="AE53" s="35"/>
    </row>
    <row r="54" spans="1:33" ht="10.5" x14ac:dyDescent="0.25">
      <c r="B54" s="33"/>
      <c r="C54" s="37"/>
      <c r="D54" s="33"/>
      <c r="E54" s="33"/>
      <c r="F54" s="33"/>
      <c r="G54" s="37"/>
      <c r="K54" s="35"/>
      <c r="O54" s="35"/>
      <c r="S54" s="35"/>
      <c r="W54" s="35"/>
      <c r="AA54" s="35"/>
      <c r="AE54" s="35"/>
    </row>
    <row r="55" spans="1:33" x14ac:dyDescent="0.2">
      <c r="C55" s="38"/>
      <c r="G55" s="40"/>
      <c r="K55" s="40"/>
      <c r="O55" s="40"/>
      <c r="S55" s="40"/>
      <c r="W55" s="40"/>
      <c r="AA55" s="40"/>
      <c r="AE55" s="40"/>
    </row>
    <row r="56" spans="1:33" x14ac:dyDescent="0.2">
      <c r="C56" s="38"/>
      <c r="G56" s="40"/>
      <c r="K56" s="40"/>
      <c r="O56" s="40"/>
      <c r="S56" s="40"/>
      <c r="W56" s="40"/>
      <c r="AA56" s="40"/>
      <c r="AE56" s="40"/>
    </row>
    <row r="57" spans="1:33" x14ac:dyDescent="0.2">
      <c r="B57" s="34"/>
      <c r="C57" s="39"/>
      <c r="D57" s="34"/>
      <c r="E57" s="34"/>
      <c r="F57" s="34"/>
      <c r="G57" s="39"/>
      <c r="H57" s="34"/>
      <c r="I57" s="34"/>
      <c r="J57" s="34"/>
      <c r="K57" s="39"/>
      <c r="L57" s="34"/>
      <c r="M57" s="34"/>
      <c r="N57" s="34"/>
      <c r="O57" s="39"/>
      <c r="P57" s="34"/>
      <c r="Q57" s="34"/>
      <c r="R57" s="34"/>
      <c r="S57" s="39"/>
      <c r="T57" s="34"/>
      <c r="U57" s="34"/>
      <c r="V57" s="34"/>
      <c r="W57" s="39"/>
      <c r="X57" s="34"/>
      <c r="Y57" s="34"/>
      <c r="Z57" s="34"/>
      <c r="AA57" s="39"/>
      <c r="AB57" s="34"/>
      <c r="AC57" s="34"/>
      <c r="AD57" s="34"/>
      <c r="AE57" s="39"/>
      <c r="AF57" s="34"/>
    </row>
    <row r="58" spans="1:33" x14ac:dyDescent="0.2">
      <c r="A58" s="28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3" x14ac:dyDescent="0.2">
      <c r="A59" s="28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3" x14ac:dyDescent="0.2">
      <c r="A60" s="28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3" x14ac:dyDescent="0.2">
      <c r="A61" s="28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</sheetData>
  <printOptions horizontalCentered="1"/>
  <pageMargins left="0.75" right="0.5" top="0.75" bottom="0.5" header="0.5" footer="0.5"/>
  <pageSetup scale="57" fitToWidth="3" orientation="landscape" r:id="rId1"/>
  <headerFooter alignWithMargins="0"/>
  <colBreaks count="1" manualBreakCount="1">
    <brk id="16" min="16" max="51" man="1"/>
  </colBreaks>
  <ignoredErrors>
    <ignoredError sqref="B4:AV6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99103-6F97-4DAF-AA12-2F3B607A9DF7}">
  <sheetPr>
    <tabColor rgb="FF7030A0"/>
  </sheetPr>
  <dimension ref="A1:AV61"/>
  <sheetViews>
    <sheetView zoomScale="90" zoomScaleNormal="90" workbookViewId="0">
      <pane ySplit="17" topLeftCell="A18" activePane="bottomLeft" state="frozen"/>
      <selection activeCell="B13" sqref="B3:J13"/>
      <selection pane="bottomLeft" activeCell="A18" sqref="A18"/>
    </sheetView>
  </sheetViews>
  <sheetFormatPr defaultColWidth="10" defaultRowHeight="10" x14ac:dyDescent="0.2"/>
  <cols>
    <col min="1" max="1" width="30.1796875" style="19" customWidth="1"/>
    <col min="2" max="4" width="10" style="20" customWidth="1"/>
    <col min="5" max="12" width="10.1796875" style="19" customWidth="1"/>
    <col min="13" max="32" width="11.1796875" style="19" customWidth="1"/>
    <col min="33" max="16384" width="10" style="19"/>
  </cols>
  <sheetData>
    <row r="1" spans="1:32" x14ac:dyDescent="0.2">
      <c r="B1" s="20" t="s">
        <v>39</v>
      </c>
      <c r="G1" s="19" t="s">
        <v>40</v>
      </c>
    </row>
    <row r="2" spans="1:32" ht="15" customHeight="1" x14ac:dyDescent="0.2">
      <c r="A2" s="21" t="s">
        <v>41</v>
      </c>
      <c r="B2" s="22" t="s">
        <v>42</v>
      </c>
      <c r="C2" s="22" t="s">
        <v>43</v>
      </c>
      <c r="D2" s="22" t="s">
        <v>44</v>
      </c>
      <c r="G2" s="22" t="s">
        <v>42</v>
      </c>
      <c r="H2" s="22" t="s">
        <v>43</v>
      </c>
      <c r="I2" s="22" t="s">
        <v>44</v>
      </c>
    </row>
    <row r="3" spans="1:32" ht="12" customHeight="1" x14ac:dyDescent="0.2">
      <c r="A3" s="23">
        <v>1</v>
      </c>
      <c r="B3" s="20">
        <f>31/365</f>
        <v>8.4931506849315067E-2</v>
      </c>
      <c r="C3" s="20">
        <f>SUM(B$3:B3)</f>
        <v>8.4931506849315067E-2</v>
      </c>
      <c r="D3" s="20">
        <f>1-C3</f>
        <v>0.91506849315068495</v>
      </c>
      <c r="E3" s="20">
        <f>B3*D3</f>
        <v>7.7718145993619814E-2</v>
      </c>
      <c r="F3" s="20"/>
      <c r="G3" s="20">
        <f>31/366</f>
        <v>8.4699453551912565E-2</v>
      </c>
      <c r="H3" s="20">
        <f>SUM(G$3:G3)</f>
        <v>8.4699453551912565E-2</v>
      </c>
      <c r="I3" s="20">
        <f>1-H3</f>
        <v>0.91530054644808745</v>
      </c>
      <c r="J3" s="20">
        <f>G3*I3</f>
        <v>7.7525456119919969E-2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2" customHeight="1" x14ac:dyDescent="0.2">
      <c r="A4" s="23">
        <f t="shared" ref="A4:A14" si="0">A3+1</f>
        <v>2</v>
      </c>
      <c r="B4" s="20">
        <f>28/365</f>
        <v>7.6712328767123292E-2</v>
      </c>
      <c r="C4" s="20">
        <f>SUM(B$3:B4)</f>
        <v>0.16164383561643836</v>
      </c>
      <c r="D4" s="20">
        <f>1-C4</f>
        <v>0.83835616438356164</v>
      </c>
      <c r="E4" s="20">
        <f t="shared" ref="E4:E14" si="1">B4*D4</f>
        <v>6.4312253706136233E-2</v>
      </c>
      <c r="G4" s="20">
        <f>29/366</f>
        <v>7.9234972677595633E-2</v>
      </c>
      <c r="H4" s="20">
        <f>SUM(G$3:G4)</f>
        <v>0.16393442622950821</v>
      </c>
      <c r="I4" s="20">
        <f>1-H4</f>
        <v>0.83606557377049184</v>
      </c>
      <c r="J4" s="20">
        <f t="shared" ref="J4:J14" si="2">G4*I4</f>
        <v>6.6245632894383233E-2</v>
      </c>
    </row>
    <row r="5" spans="1:32" ht="12" customHeight="1" x14ac:dyDescent="0.2">
      <c r="A5" s="23">
        <f t="shared" si="0"/>
        <v>3</v>
      </c>
      <c r="B5" s="20">
        <f>31/365</f>
        <v>8.4931506849315067E-2</v>
      </c>
      <c r="C5" s="20">
        <f>SUM(B$3:B5)</f>
        <v>0.24657534246575341</v>
      </c>
      <c r="D5" s="20">
        <f>1-C5</f>
        <v>0.75342465753424659</v>
      </c>
      <c r="E5" s="20">
        <f t="shared" si="1"/>
        <v>6.3989491461812723E-2</v>
      </c>
      <c r="G5" s="20">
        <f>31/366</f>
        <v>8.4699453551912565E-2</v>
      </c>
      <c r="H5" s="20">
        <f>SUM(G$3:G5)</f>
        <v>0.24863387978142076</v>
      </c>
      <c r="I5" s="20">
        <f>1-H5</f>
        <v>0.75136612021857929</v>
      </c>
      <c r="J5" s="20">
        <f t="shared" si="2"/>
        <v>6.3640299799934311E-2</v>
      </c>
    </row>
    <row r="6" spans="1:32" ht="12" customHeight="1" x14ac:dyDescent="0.2">
      <c r="A6" s="23">
        <f t="shared" si="0"/>
        <v>4</v>
      </c>
      <c r="B6" s="20">
        <f>30/365</f>
        <v>8.2191780821917804E-2</v>
      </c>
      <c r="C6" s="20">
        <f>SUM(B$3:B6)</f>
        <v>0.32876712328767121</v>
      </c>
      <c r="D6" s="20">
        <f>1-C6</f>
        <v>0.67123287671232879</v>
      </c>
      <c r="E6" s="20">
        <f t="shared" si="1"/>
        <v>5.51698254832051E-2</v>
      </c>
      <c r="G6" s="20">
        <f>30/366</f>
        <v>8.1967213114754092E-2</v>
      </c>
      <c r="H6" s="20">
        <f>SUM(G$3:G6)</f>
        <v>0.33060109289617484</v>
      </c>
      <c r="I6" s="20">
        <f>1-H6</f>
        <v>0.6693989071038251</v>
      </c>
      <c r="J6" s="20">
        <f t="shared" si="2"/>
        <v>5.4868762877362712E-2</v>
      </c>
    </row>
    <row r="7" spans="1:32" ht="12" customHeight="1" x14ac:dyDescent="0.2">
      <c r="A7" s="23">
        <f t="shared" si="0"/>
        <v>5</v>
      </c>
      <c r="B7" s="20">
        <f>31/365</f>
        <v>8.4931506849315067E-2</v>
      </c>
      <c r="C7" s="20">
        <f>SUM(B$3:B7)</f>
        <v>0.41369863013698627</v>
      </c>
      <c r="D7" s="20">
        <f t="shared" ref="D7:D14" si="3">1-C7</f>
        <v>0.58630136986301373</v>
      </c>
      <c r="E7" s="20">
        <f t="shared" si="1"/>
        <v>4.9795458810283355E-2</v>
      </c>
      <c r="G7" s="20">
        <f>31/366</f>
        <v>8.4699453551912565E-2</v>
      </c>
      <c r="H7" s="20">
        <f>SUM(G$3:G7)</f>
        <v>0.41530054644808739</v>
      </c>
      <c r="I7" s="20">
        <f t="shared" ref="I7:I14" si="4">1-H7</f>
        <v>0.58469945355191255</v>
      </c>
      <c r="J7" s="20">
        <f t="shared" si="2"/>
        <v>4.9523724207948878E-2</v>
      </c>
    </row>
    <row r="8" spans="1:32" ht="12" customHeight="1" x14ac:dyDescent="0.2">
      <c r="A8" s="23">
        <f t="shared" si="0"/>
        <v>6</v>
      </c>
      <c r="B8" s="20">
        <f>30/365</f>
        <v>8.2191780821917804E-2</v>
      </c>
      <c r="C8" s="20">
        <f>SUM(B$3:B8)</f>
        <v>0.49589041095890407</v>
      </c>
      <c r="D8" s="20">
        <f t="shared" si="3"/>
        <v>0.50410958904109593</v>
      </c>
      <c r="E8" s="20">
        <f t="shared" si="1"/>
        <v>4.1433664852692814E-2</v>
      </c>
      <c r="G8" s="20">
        <f>30/366</f>
        <v>8.1967213114754092E-2</v>
      </c>
      <c r="H8" s="20">
        <f>SUM(G$3:G8)</f>
        <v>0.49726775956284147</v>
      </c>
      <c r="I8" s="20">
        <f t="shared" si="4"/>
        <v>0.50273224043715858</v>
      </c>
      <c r="J8" s="20">
        <f t="shared" si="2"/>
        <v>4.1207560691570375E-2</v>
      </c>
    </row>
    <row r="9" spans="1:32" ht="12" customHeight="1" x14ac:dyDescent="0.2">
      <c r="A9" s="23">
        <f t="shared" si="0"/>
        <v>7</v>
      </c>
      <c r="B9" s="20">
        <f>31/365</f>
        <v>8.4931506849315067E-2</v>
      </c>
      <c r="C9" s="20">
        <f>SUM(B$3:B9)</f>
        <v>0.58082191780821912</v>
      </c>
      <c r="D9" s="20">
        <f t="shared" si="3"/>
        <v>0.41917808219178088</v>
      </c>
      <c r="E9" s="20">
        <f t="shared" si="1"/>
        <v>3.5601426158753995E-2</v>
      </c>
      <c r="G9" s="20">
        <f>31/366</f>
        <v>8.4699453551912565E-2</v>
      </c>
      <c r="H9" s="20">
        <f>SUM(G$3:G9)</f>
        <v>0.58196721311475408</v>
      </c>
      <c r="I9" s="20">
        <f t="shared" si="4"/>
        <v>0.41803278688524592</v>
      </c>
      <c r="J9" s="20">
        <f t="shared" si="2"/>
        <v>3.5407148615963453E-2</v>
      </c>
    </row>
    <row r="10" spans="1:32" ht="12" customHeight="1" x14ac:dyDescent="0.2">
      <c r="A10" s="23">
        <f t="shared" si="0"/>
        <v>8</v>
      </c>
      <c r="B10" s="20">
        <f>31/365</f>
        <v>8.4931506849315067E-2</v>
      </c>
      <c r="C10" s="20">
        <f>SUM(B$3:B10)</f>
        <v>0.66575342465753418</v>
      </c>
      <c r="D10" s="20">
        <f t="shared" si="3"/>
        <v>0.33424657534246582</v>
      </c>
      <c r="E10" s="20">
        <f t="shared" si="1"/>
        <v>2.8388065303058742E-2</v>
      </c>
      <c r="G10" s="20">
        <f>31/366</f>
        <v>8.4699453551912565E-2</v>
      </c>
      <c r="H10" s="20">
        <f>SUM(G$3:G10)</f>
        <v>0.66666666666666663</v>
      </c>
      <c r="I10" s="20">
        <f t="shared" si="4"/>
        <v>0.33333333333333337</v>
      </c>
      <c r="J10" s="20">
        <f t="shared" si="2"/>
        <v>2.8233151183970857E-2</v>
      </c>
    </row>
    <row r="11" spans="1:32" ht="12" customHeight="1" x14ac:dyDescent="0.2">
      <c r="A11" s="23">
        <f t="shared" si="0"/>
        <v>9</v>
      </c>
      <c r="B11" s="20">
        <f>30/365</f>
        <v>8.2191780821917804E-2</v>
      </c>
      <c r="C11" s="20">
        <f>SUM(B$3:B11)</f>
        <v>0.74794520547945198</v>
      </c>
      <c r="D11" s="20">
        <f t="shared" si="3"/>
        <v>0.25205479452054802</v>
      </c>
      <c r="E11" s="20">
        <f t="shared" si="1"/>
        <v>2.0716832426346411E-2</v>
      </c>
      <c r="G11" s="20">
        <f>30/366</f>
        <v>8.1967213114754092E-2</v>
      </c>
      <c r="H11" s="20">
        <f>SUM(G$3:G11)</f>
        <v>0.74863387978142071</v>
      </c>
      <c r="I11" s="20">
        <f t="shared" si="4"/>
        <v>0.25136612021857929</v>
      </c>
      <c r="J11" s="20">
        <f t="shared" si="2"/>
        <v>2.0603780345785187E-2</v>
      </c>
    </row>
    <row r="12" spans="1:32" ht="12" customHeight="1" x14ac:dyDescent="0.2">
      <c r="A12" s="23">
        <f t="shared" si="0"/>
        <v>10</v>
      </c>
      <c r="B12" s="20">
        <f>31/365</f>
        <v>8.4931506849315067E-2</v>
      </c>
      <c r="C12" s="20">
        <f>SUM(B$3:B12)</f>
        <v>0.83287671232876703</v>
      </c>
      <c r="D12" s="20">
        <f t="shared" si="3"/>
        <v>0.16712328767123297</v>
      </c>
      <c r="E12" s="20">
        <f t="shared" si="1"/>
        <v>1.4194032651529374E-2</v>
      </c>
      <c r="G12" s="20">
        <f>31/366</f>
        <v>8.4699453551912565E-2</v>
      </c>
      <c r="H12" s="20">
        <f>SUM(G$3:G12)</f>
        <v>0.83333333333333326</v>
      </c>
      <c r="I12" s="20">
        <f t="shared" si="4"/>
        <v>0.16666666666666674</v>
      </c>
      <c r="J12" s="20">
        <f t="shared" si="2"/>
        <v>1.4116575591985434E-2</v>
      </c>
    </row>
    <row r="13" spans="1:32" ht="12" customHeight="1" x14ac:dyDescent="0.2">
      <c r="A13" s="23">
        <f t="shared" si="0"/>
        <v>11</v>
      </c>
      <c r="B13" s="20">
        <f>30/365</f>
        <v>8.2191780821917804E-2</v>
      </c>
      <c r="C13" s="20">
        <f>SUM(B$3:B13)</f>
        <v>0.91506849315068484</v>
      </c>
      <c r="D13" s="20">
        <f t="shared" si="3"/>
        <v>8.4931506849315164E-2</v>
      </c>
      <c r="E13" s="20">
        <f t="shared" si="1"/>
        <v>6.9806717958341225E-3</v>
      </c>
      <c r="G13" s="20">
        <f>30/366</f>
        <v>8.1967213114754092E-2</v>
      </c>
      <c r="H13" s="20">
        <f>SUM(G$3:G13)</f>
        <v>0.91530054644808734</v>
      </c>
      <c r="I13" s="20">
        <f t="shared" si="4"/>
        <v>8.4699453551912662E-2</v>
      </c>
      <c r="J13" s="20">
        <f t="shared" si="2"/>
        <v>6.9425781599928406E-3</v>
      </c>
    </row>
    <row r="14" spans="1:32" ht="12" customHeight="1" x14ac:dyDescent="0.2">
      <c r="A14" s="23">
        <f t="shared" si="0"/>
        <v>12</v>
      </c>
      <c r="B14" s="20">
        <f>31/365</f>
        <v>8.4931506849315067E-2</v>
      </c>
      <c r="C14" s="20">
        <f>SUM(B$3:B14)</f>
        <v>0.99999999999999989</v>
      </c>
      <c r="D14" s="20">
        <f t="shared" si="3"/>
        <v>0</v>
      </c>
      <c r="E14" s="20">
        <f t="shared" si="1"/>
        <v>0</v>
      </c>
      <c r="G14" s="20">
        <f>31/366</f>
        <v>8.4699453551912565E-2</v>
      </c>
      <c r="H14" s="20">
        <f>SUM(G$3:G14)</f>
        <v>0.99999999999999989</v>
      </c>
      <c r="I14" s="20">
        <f t="shared" si="4"/>
        <v>0</v>
      </c>
      <c r="J14" s="20">
        <f t="shared" si="2"/>
        <v>0</v>
      </c>
    </row>
    <row r="15" spans="1:32" ht="12" customHeight="1" x14ac:dyDescent="0.2">
      <c r="G15" s="19" t="s">
        <v>45</v>
      </c>
      <c r="I15" s="19">
        <f>366/365</f>
        <v>1.0027397260273974</v>
      </c>
    </row>
    <row r="16" spans="1:32" ht="12" customHeight="1" x14ac:dyDescent="0.25">
      <c r="G16" s="35"/>
      <c r="H16" s="35"/>
      <c r="I16" s="35"/>
    </row>
    <row r="17" spans="1:48" ht="12" customHeight="1" x14ac:dyDescent="0.2">
      <c r="A17" s="24" t="s">
        <v>46</v>
      </c>
      <c r="B17" s="24">
        <v>2019</v>
      </c>
      <c r="C17" s="24">
        <f>B17+1</f>
        <v>2020</v>
      </c>
      <c r="D17" s="24">
        <f t="shared" ref="D17:AG17" si="5">C17+1</f>
        <v>2021</v>
      </c>
      <c r="E17" s="24">
        <f t="shared" si="5"/>
        <v>2022</v>
      </c>
      <c r="F17" s="24">
        <f t="shared" si="5"/>
        <v>2023</v>
      </c>
      <c r="G17" s="24">
        <f t="shared" si="5"/>
        <v>2024</v>
      </c>
      <c r="H17" s="24">
        <f t="shared" si="5"/>
        <v>2025</v>
      </c>
      <c r="I17" s="24">
        <f t="shared" si="5"/>
        <v>2026</v>
      </c>
      <c r="J17" s="24">
        <f t="shared" si="5"/>
        <v>2027</v>
      </c>
      <c r="K17" s="24">
        <f t="shared" si="5"/>
        <v>2028</v>
      </c>
      <c r="L17" s="24">
        <f t="shared" si="5"/>
        <v>2029</v>
      </c>
      <c r="M17" s="24">
        <f t="shared" si="5"/>
        <v>2030</v>
      </c>
      <c r="N17" s="24">
        <f t="shared" si="5"/>
        <v>2031</v>
      </c>
      <c r="O17" s="24">
        <f t="shared" si="5"/>
        <v>2032</v>
      </c>
      <c r="P17" s="24">
        <f t="shared" si="5"/>
        <v>2033</v>
      </c>
      <c r="Q17" s="24">
        <f t="shared" si="5"/>
        <v>2034</v>
      </c>
      <c r="R17" s="24">
        <f t="shared" si="5"/>
        <v>2035</v>
      </c>
      <c r="S17" s="24">
        <f t="shared" si="5"/>
        <v>2036</v>
      </c>
      <c r="T17" s="24">
        <f t="shared" si="5"/>
        <v>2037</v>
      </c>
      <c r="U17" s="24">
        <f t="shared" si="5"/>
        <v>2038</v>
      </c>
      <c r="V17" s="24">
        <f t="shared" si="5"/>
        <v>2039</v>
      </c>
      <c r="W17" s="24">
        <f t="shared" si="5"/>
        <v>2040</v>
      </c>
      <c r="X17" s="24">
        <f t="shared" si="5"/>
        <v>2041</v>
      </c>
      <c r="Y17" s="24">
        <f t="shared" si="5"/>
        <v>2042</v>
      </c>
      <c r="Z17" s="24">
        <f t="shared" si="5"/>
        <v>2043</v>
      </c>
      <c r="AA17" s="24">
        <f t="shared" si="5"/>
        <v>2044</v>
      </c>
      <c r="AB17" s="24">
        <f t="shared" si="5"/>
        <v>2045</v>
      </c>
      <c r="AC17" s="24">
        <f t="shared" si="5"/>
        <v>2046</v>
      </c>
      <c r="AD17" s="24">
        <f t="shared" si="5"/>
        <v>2047</v>
      </c>
      <c r="AE17" s="24">
        <f t="shared" si="5"/>
        <v>2048</v>
      </c>
      <c r="AF17" s="24">
        <f t="shared" si="5"/>
        <v>2049</v>
      </c>
      <c r="AG17" s="24">
        <f t="shared" si="5"/>
        <v>2050</v>
      </c>
    </row>
    <row r="19" spans="1:48" ht="11.25" customHeight="1" x14ac:dyDescent="0.2">
      <c r="A19" s="28" t="s">
        <v>48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48" ht="11.25" customHeight="1" x14ac:dyDescent="0.2">
      <c r="A20" s="28" t="s">
        <v>50</v>
      </c>
      <c r="B20" s="25">
        <v>7.71</v>
      </c>
      <c r="C20" s="25">
        <f>'Extended Potential Incremental'!D35</f>
        <v>12.34531668023728</v>
      </c>
      <c r="D20" s="25">
        <f>'Extended Potential Incremental'!E35</f>
        <v>9.3782573417963189</v>
      </c>
      <c r="E20" s="25">
        <f>'Extended Potential Incremental'!F35</f>
        <v>9.2084525376186583</v>
      </c>
      <c r="F20" s="25">
        <f>'Extended Potential Incremental'!G35</f>
        <v>9.8169430421690027</v>
      </c>
      <c r="G20" s="25">
        <f>'Extended Potential Incremental'!H35</f>
        <v>9.9943924343205843</v>
      </c>
      <c r="H20" s="25">
        <f>'Extended Potential Incremental'!I35</f>
        <v>9.2400302588399459</v>
      </c>
      <c r="I20" s="25">
        <f>'Extended Potential Incremental'!J35</f>
        <v>9.1524331884324059</v>
      </c>
      <c r="J20" s="25">
        <f>'Extended Potential Incremental'!K35</f>
        <v>8.5604731244890004</v>
      </c>
      <c r="K20" s="25">
        <f>'Extended Potential Incremental'!L35</f>
        <v>7.4609049621386498</v>
      </c>
      <c r="L20" s="25">
        <f>'Extended Potential Incremental'!M35</f>
        <v>7.1227139930717644</v>
      </c>
      <c r="M20" s="25">
        <f>'Extended Potential Incremental'!N35</f>
        <v>6.8604478992945497</v>
      </c>
      <c r="N20" s="25">
        <f>'Extended Potential Incremental'!O35</f>
        <v>6.6331138396555129</v>
      </c>
      <c r="O20" s="25">
        <f>'Extended Potential Incremental'!P35</f>
        <v>7.1837456763298126</v>
      </c>
      <c r="P20" s="25">
        <f>'Extended Potential Incremental'!Q35</f>
        <v>7.0417536391658606</v>
      </c>
      <c r="Q20" s="25">
        <f>'Extended Potential Incremental'!R35</f>
        <v>7.6824519297075655</v>
      </c>
      <c r="R20" s="25">
        <f>'Extended Potential Incremental'!S35</f>
        <v>7.6157943489864923</v>
      </c>
      <c r="S20" s="25">
        <f>'Extended Potential Incremental'!T35</f>
        <v>6.2789392938453066</v>
      </c>
      <c r="T20" s="25">
        <f>'Extended Potential Incremental'!U35</f>
        <v>6.1705639961648755</v>
      </c>
      <c r="U20" s="25">
        <f>'Extended Potential Incremental'!V35</f>
        <v>6.0863671822595924</v>
      </c>
      <c r="V20" s="25">
        <f>'Extended Potential Incremental'!W35</f>
        <v>6.3215332848345422</v>
      </c>
      <c r="W20" s="25">
        <f>'Extended Potential Incremental'!X35</f>
        <v>6.205068687770539</v>
      </c>
      <c r="X20" s="25">
        <f>'Extended Potential Incremental'!Y35</f>
        <v>7.7472671416917107</v>
      </c>
      <c r="Y20" s="25">
        <f>'Extended Potential Incremental'!Z35</f>
        <v>5.776506325211539</v>
      </c>
      <c r="Z20" s="25">
        <f>'Extended Potential Incremental'!AA35</f>
        <v>5.6706801566919331</v>
      </c>
      <c r="AA20" s="25">
        <f>'Extended Potential Incremental'!AB35</f>
        <v>5.7104008821256862</v>
      </c>
      <c r="AB20" s="25">
        <f>'Extended Potential Incremental'!AC35</f>
        <v>6.546283889864899</v>
      </c>
      <c r="AC20" s="25">
        <f>'Extended Potential Incremental'!AD35</f>
        <v>6.1256895493345285</v>
      </c>
      <c r="AD20" s="25">
        <f>'Extended Potential Incremental'!AE35</f>
        <v>6.1256895493345045</v>
      </c>
      <c r="AE20" s="25">
        <f>'Extended Potential Incremental'!AF35</f>
        <v>6.1256895493345045</v>
      </c>
      <c r="AF20" s="25">
        <f>'Extended Potential Incremental'!AG35</f>
        <v>6.1256895493345285</v>
      </c>
      <c r="AG20" s="25">
        <f>'Extended Potential Incremental'!AH35</f>
        <v>6.1256895493345285</v>
      </c>
    </row>
    <row r="21" spans="1:48" ht="11.25" customHeight="1" x14ac:dyDescent="0.2">
      <c r="A21" s="26" t="s">
        <v>49</v>
      </c>
      <c r="B21" s="25"/>
      <c r="C21" s="25">
        <f>SUM($B20:B20)*$I$15</f>
        <v>7.7311232876712337</v>
      </c>
      <c r="D21" s="25">
        <f>SUM($B20:C20)</f>
        <v>20.055316680237279</v>
      </c>
      <c r="E21" s="25">
        <f>SUM($B20:D20)</f>
        <v>29.433574022033596</v>
      </c>
      <c r="F21" s="25">
        <f>SUM($B20:E20)</f>
        <v>38.642026559652251</v>
      </c>
      <c r="G21" s="25">
        <f>SUM($B20:F20)*$I$15</f>
        <v>48.591733902100216</v>
      </c>
      <c r="H21" s="25">
        <f>SUM($B20:G20)</f>
        <v>58.45336203614184</v>
      </c>
      <c r="I21" s="25">
        <f>SUM($B20:H20)</f>
        <v>67.693392294981791</v>
      </c>
      <c r="J21" s="25">
        <f>SUM($B20:I20)</f>
        <v>76.845825483414202</v>
      </c>
      <c r="K21" s="25">
        <f>SUM($B20:J20)*$I$15</f>
        <v>85.640288467102948</v>
      </c>
      <c r="L21" s="25">
        <f>SUM($B20:K20)</f>
        <v>92.867203570041866</v>
      </c>
      <c r="M21" s="25">
        <f>SUM($B20:L20)</f>
        <v>99.989917563113636</v>
      </c>
      <c r="N21" s="25">
        <f>SUM($B20:M20)</f>
        <v>106.85036546240819</v>
      </c>
      <c r="O21" s="25">
        <f>SUM($B20:N20)*$I$15</f>
        <v>113.79439294398718</v>
      </c>
      <c r="P21" s="25">
        <f>SUM($B20:O20)</f>
        <v>120.66722497839351</v>
      </c>
      <c r="Q21" s="25">
        <f>SUM($B20:P20)</f>
        <v>127.70897861755937</v>
      </c>
      <c r="R21" s="25">
        <f>SUM($B20:Q20)</f>
        <v>135.39143054726694</v>
      </c>
      <c r="S21" s="25">
        <f>SUM($B20:R20)*$I$15</f>
        <v>143.39902551240758</v>
      </c>
      <c r="T21" s="25">
        <f>SUM($B20:S20)</f>
        <v>149.28616419009873</v>
      </c>
      <c r="U21" s="25">
        <f>SUM($B20:T20)</f>
        <v>155.4567281862636</v>
      </c>
      <c r="V21" s="25">
        <f>SUM($B20:U20)</f>
        <v>161.54309536852318</v>
      </c>
      <c r="W21" s="25">
        <f>SUM($B20:V20)*$I$15</f>
        <v>168.32453174555872</v>
      </c>
      <c r="X21" s="25">
        <f>SUM($B20:W20)</f>
        <v>174.06969734112826</v>
      </c>
      <c r="Y21" s="25">
        <f>SUM($B20:X20)</f>
        <v>181.81696448281997</v>
      </c>
      <c r="Z21" s="25">
        <f>SUM($B20:Y20)</f>
        <v>187.5934708080315</v>
      </c>
      <c r="AA21" s="25">
        <f>SUM($B20:Z20)*$I$15</f>
        <v>193.79364178928432</v>
      </c>
      <c r="AB21" s="25">
        <f>SUM($B20:AA20)</f>
        <v>198.97455184684912</v>
      </c>
      <c r="AC21" s="25">
        <f>SUM($B20:AB20)</f>
        <v>205.52083573671402</v>
      </c>
      <c r="AD21" s="25">
        <f>SUM($B20:AC20)</f>
        <v>211.64652528604856</v>
      </c>
      <c r="AE21" s="25">
        <f>SUM($B20:AD20)*$I$15</f>
        <v>218.36885104041153</v>
      </c>
      <c r="AF21" s="25">
        <f>SUM($B20:AE20)</f>
        <v>223.89790438471758</v>
      </c>
      <c r="AG21" s="25">
        <f>SUM($B20:AF20)</f>
        <v>230.02359393405212</v>
      </c>
    </row>
    <row r="22" spans="1:48" x14ac:dyDescent="0.2">
      <c r="A22" s="23" t="s">
        <v>47</v>
      </c>
      <c r="B22" s="19"/>
      <c r="C22" s="19"/>
      <c r="AI22" s="29"/>
      <c r="AK22" s="29"/>
    </row>
    <row r="23" spans="1:48" x14ac:dyDescent="0.2">
      <c r="A23" s="27">
        <v>1</v>
      </c>
      <c r="B23" s="25"/>
      <c r="C23" s="25">
        <f>$G$3*(C21+C20*$H$3)</f>
        <v>0.74338718796937686</v>
      </c>
      <c r="D23" s="25">
        <f t="shared" ref="D23:F34" si="6">$B3*(D$21+D$20*$C3)</f>
        <v>1.7709770203967055</v>
      </c>
      <c r="E23" s="25">
        <f t="shared" si="6"/>
        <v>2.5662616847285542</v>
      </c>
      <c r="F23" s="25">
        <f t="shared" si="6"/>
        <v>3.3527386960854915</v>
      </c>
      <c r="G23" s="25">
        <f>$G$3*(G21+G20*$H$3)</f>
        <v>4.1873930543059741</v>
      </c>
      <c r="H23" s="25">
        <f t="shared" ref="H23:J34" si="7">$B3*(H$21+H$20*$C3)</f>
        <v>5.03118379071263</v>
      </c>
      <c r="I23" s="25">
        <f t="shared" si="7"/>
        <v>5.8153216146504221</v>
      </c>
      <c r="J23" s="25">
        <f t="shared" si="7"/>
        <v>6.588381535128284</v>
      </c>
      <c r="K23" s="25">
        <f>$G$3*(K21+K20*$H$3)</f>
        <v>7.307210148230503</v>
      </c>
      <c r="L23" s="25">
        <f t="shared" ref="L23:N34" si="8">$B3*(L$21+L$20*$C3)</f>
        <v>7.9387302423896839</v>
      </c>
      <c r="M23" s="25">
        <f t="shared" si="8"/>
        <v>8.5417812547033432</v>
      </c>
      <c r="N23" s="25">
        <f t="shared" si="8"/>
        <v>9.1228095898446817</v>
      </c>
      <c r="O23" s="25">
        <f>$G$3*(O21+O20*$H$3)</f>
        <v>9.689859072661406</v>
      </c>
      <c r="P23" s="25">
        <f t="shared" ref="P23:R34" si="9">$B3*(P$21+P$20*$C3)</f>
        <v>10.299243954796479</v>
      </c>
      <c r="Q23" s="25">
        <f t="shared" si="9"/>
        <v>10.901932290201788</v>
      </c>
      <c r="R23" s="25">
        <f t="shared" si="9"/>
        <v>11.553933683705772</v>
      </c>
      <c r="S23" s="25">
        <f>$G$3*(S21+S20*$H$3)</f>
        <v>12.190864195147375</v>
      </c>
      <c r="T23" s="25">
        <f t="shared" ref="T23:V34" si="10">$B3*(T$21+T$20*$C3)</f>
        <v>12.723609381206842</v>
      </c>
      <c r="U23" s="25">
        <f t="shared" si="10"/>
        <v>13.247077337509657</v>
      </c>
      <c r="V23" s="25">
        <f t="shared" si="10"/>
        <v>13.765698011496085</v>
      </c>
      <c r="W23" s="25">
        <f>$G$3*(W21+W20*$H$3)</f>
        <v>14.301511005061785</v>
      </c>
      <c r="X23" s="25">
        <f t="shared" ref="X23:Z34" si="11">$B3*(X$21+X$20*$C3)</f>
        <v>14.839885525524728</v>
      </c>
      <c r="Y23" s="25">
        <f t="shared" si="11"/>
        <v>15.483656788903257</v>
      </c>
      <c r="Z23" s="25">
        <f t="shared" si="11"/>
        <v>15.973500813086563</v>
      </c>
      <c r="AA23" s="25">
        <f>$G$3*(AA21+AA20*$H$3)</f>
        <v>16.455181962651487</v>
      </c>
      <c r="AB23" s="25">
        <f t="shared" ref="AB23:AD34" si="12">$B3*(AB$21+AB$20*$C3)</f>
        <v>16.946429220981482</v>
      </c>
      <c r="AC23" s="25">
        <f t="shared" si="12"/>
        <v>17.499381077258995</v>
      </c>
      <c r="AD23" s="25">
        <f t="shared" si="12"/>
        <v>18.019645121175078</v>
      </c>
      <c r="AE23" s="25">
        <f>$G$3*(AE21+AE20*$H$3)</f>
        <v>18.539668036977961</v>
      </c>
      <c r="AF23" s="25">
        <f t="shared" ref="AF23:AG34" si="13">$B3*(AF$21+AF$20*$C3)</f>
        <v>19.060173209007242</v>
      </c>
      <c r="AG23" s="25">
        <f t="shared" si="13"/>
        <v>19.580437252923325</v>
      </c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1:48" x14ac:dyDescent="0.2">
      <c r="A24" s="27">
        <f t="shared" ref="A24:A34" si="14">A23+1</f>
        <v>2</v>
      </c>
      <c r="B24" s="25"/>
      <c r="C24" s="25">
        <f>$G$4*(C21+C20*$H$4)</f>
        <v>0.7729328555567152</v>
      </c>
      <c r="D24" s="25">
        <f t="shared" si="6"/>
        <v>1.6547811416826612</v>
      </c>
      <c r="E24" s="25">
        <f t="shared" si="6"/>
        <v>2.3721035098317085</v>
      </c>
      <c r="F24" s="25">
        <f t="shared" si="6"/>
        <v>3.0860506762642843</v>
      </c>
      <c r="G24" s="25">
        <f>$G$4*(G21+G20*$H$4)</f>
        <v>3.9799852673460654</v>
      </c>
      <c r="H24" s="25">
        <f t="shared" si="7"/>
        <v>4.5986705948356033</v>
      </c>
      <c r="I24" s="25">
        <f t="shared" si="7"/>
        <v>5.3064086236217243</v>
      </c>
      <c r="J24" s="25">
        <f t="shared" si="7"/>
        <v>6.0011727381658773</v>
      </c>
      <c r="K24" s="25">
        <f>$G$4*(K21+K20*$H$4)</f>
        <v>6.8826181464357852</v>
      </c>
      <c r="L24" s="25">
        <f t="shared" si="8"/>
        <v>7.2123816401004497</v>
      </c>
      <c r="M24" s="25">
        <f t="shared" si="8"/>
        <v>7.7555294984023719</v>
      </c>
      <c r="N24" s="25">
        <f t="shared" si="8"/>
        <v>8.2789914737393335</v>
      </c>
      <c r="O24" s="25">
        <f>$G$4*(O21+O20*$H$4)</f>
        <v>9.1098077292864357</v>
      </c>
      <c r="P24" s="25">
        <f t="shared" si="9"/>
        <v>9.3439821076455889</v>
      </c>
      <c r="Q24" s="25">
        <f t="shared" si="9"/>
        <v>9.8921161348045317</v>
      </c>
      <c r="R24" s="25">
        <f t="shared" si="9"/>
        <v>10.480628353969554</v>
      </c>
      <c r="S24" s="25">
        <f>$G$4*(S21+S20*$H$4)</f>
        <v>11.443777144435375</v>
      </c>
      <c r="T24" s="25">
        <f t="shared" si="10"/>
        <v>11.52860476445467</v>
      </c>
      <c r="U24" s="25">
        <f t="shared" si="10"/>
        <v>12.000919051594723</v>
      </c>
      <c r="V24" s="25">
        <f t="shared" si="10"/>
        <v>12.47073452920138</v>
      </c>
      <c r="W24" s="25">
        <f>$G$4*(W21+W20*$H$4)</f>
        <v>13.417789419392047</v>
      </c>
      <c r="X24" s="25">
        <f t="shared" si="11"/>
        <v>13.449358544900774</v>
      </c>
      <c r="Y24" s="25">
        <f t="shared" si="11"/>
        <v>14.019231866869355</v>
      </c>
      <c r="Z24" s="25">
        <f t="shared" si="11"/>
        <v>14.461048866781288</v>
      </c>
      <c r="AA24" s="25">
        <f>$G$4*(AA21+AA20*$H$4)</f>
        <v>15.429408249621984</v>
      </c>
      <c r="AB24" s="25">
        <f t="shared" si="12"/>
        <v>15.344975649171364</v>
      </c>
      <c r="AC24" s="25">
        <f t="shared" si="12"/>
        <v>15.841940929740801</v>
      </c>
      <c r="AD24" s="25">
        <f t="shared" si="12"/>
        <v>16.311856840374684</v>
      </c>
      <c r="AE24" s="25">
        <f>$G$4*(AE21+AE20*$H$4)</f>
        <v>17.382018608787739</v>
      </c>
      <c r="AF24" s="25">
        <f t="shared" si="13"/>
        <v>17.251688661642444</v>
      </c>
      <c r="AG24" s="25">
        <f t="shared" si="13"/>
        <v>17.721604572276327</v>
      </c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1:48" x14ac:dyDescent="0.2">
      <c r="A25" s="27">
        <f t="shared" si="14"/>
        <v>3</v>
      </c>
      <c r="B25" s="25"/>
      <c r="C25" s="25">
        <f>$G$5*(C21+C20*$H$5)</f>
        <v>0.914803839894198</v>
      </c>
      <c r="D25" s="25">
        <f t="shared" si="6"/>
        <v>1.8997278755526106</v>
      </c>
      <c r="E25" s="25">
        <f t="shared" si="6"/>
        <v>2.6926813483900633</v>
      </c>
      <c r="F25" s="25">
        <f t="shared" si="6"/>
        <v>3.4875121156698574</v>
      </c>
      <c r="G25" s="25">
        <f>$G$5*(G21+G20*$H$5)</f>
        <v>4.3261667555797976</v>
      </c>
      <c r="H25" s="25">
        <f t="shared" si="7"/>
        <v>5.1580369739996872</v>
      </c>
      <c r="I25" s="25">
        <f t="shared" si="7"/>
        <v>5.9409722080198559</v>
      </c>
      <c r="J25" s="25">
        <f t="shared" si="7"/>
        <v>6.7059053132832123</v>
      </c>
      <c r="K25" s="25">
        <f>$G$5*(K21+K20*$H$5)</f>
        <v>7.4108059799183543</v>
      </c>
      <c r="L25" s="25">
        <f t="shared" si="8"/>
        <v>8.0365155221294344</v>
      </c>
      <c r="M25" s="25">
        <f t="shared" si="8"/>
        <v>8.6359659738462202</v>
      </c>
      <c r="N25" s="25">
        <f t="shared" si="8"/>
        <v>9.2138733182194592</v>
      </c>
      <c r="O25" s="25">
        <f>$G$5*(O21+O20*$H$5)</f>
        <v>9.7896065043402665</v>
      </c>
      <c r="P25" s="25">
        <f t="shared" si="9"/>
        <v>10.395917757806682</v>
      </c>
      <c r="Q25" s="25">
        <f t="shared" si="9"/>
        <v>11.007402018701958</v>
      </c>
      <c r="R25" s="25">
        <f t="shared" si="9"/>
        <v>11.658488293308295</v>
      </c>
      <c r="S25" s="25">
        <f>$G$5*(S21+S20*$H$5)</f>
        <v>12.278048248766115</v>
      </c>
      <c r="T25" s="25">
        <f t="shared" si="10"/>
        <v>12.808322922576597</v>
      </c>
      <c r="U25" s="25">
        <f t="shared" si="10"/>
        <v>13.330634969908628</v>
      </c>
      <c r="V25" s="25">
        <f t="shared" si="10"/>
        <v>13.852484158074898</v>
      </c>
      <c r="W25" s="25">
        <f>$G$5*(W21+W20*$H$5)</f>
        <v>14.387669353767727</v>
      </c>
      <c r="X25" s="25">
        <f t="shared" si="11"/>
        <v>14.946245079678636</v>
      </c>
      <c r="Y25" s="25">
        <f t="shared" si="11"/>
        <v>15.562960448642883</v>
      </c>
      <c r="Z25" s="25">
        <f t="shared" si="11"/>
        <v>16.051351621918162</v>
      </c>
      <c r="AA25" s="25">
        <f>$G$5*(AA21+AA20*$H$5)</f>
        <v>16.534471771549587</v>
      </c>
      <c r="AB25" s="25">
        <f t="shared" si="12"/>
        <v>17.036300890972573</v>
      </c>
      <c r="AC25" s="25">
        <f t="shared" si="12"/>
        <v>17.583478552850909</v>
      </c>
      <c r="AD25" s="25">
        <f t="shared" si="12"/>
        <v>18.103742596766992</v>
      </c>
      <c r="AE25" s="25">
        <f>$G$5*(AE21+AE20*$H$5)</f>
        <v>18.624724193938171</v>
      </c>
      <c r="AF25" s="25">
        <f t="shared" si="13"/>
        <v>19.144270684599157</v>
      </c>
      <c r="AG25" s="25">
        <f t="shared" si="13"/>
        <v>19.664534728515243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1:48" x14ac:dyDescent="0.2">
      <c r="A26" s="27">
        <f t="shared" si="14"/>
        <v>4</v>
      </c>
      <c r="B26" s="25"/>
      <c r="C26" s="25">
        <f>$G$6*(C21+C20*$H$6)</f>
        <v>0.96823757986123404</v>
      </c>
      <c r="D26" s="25">
        <f t="shared" si="6"/>
        <v>1.9018010439411894</v>
      </c>
      <c r="E26" s="25">
        <f t="shared" si="6"/>
        <v>2.668028258034866</v>
      </c>
      <c r="F26" s="25">
        <f t="shared" si="6"/>
        <v>3.4413299739538417</v>
      </c>
      <c r="G26" s="25">
        <f>$G$6*(G21+G20*$H$6)</f>
        <v>4.2537615544032672</v>
      </c>
      <c r="H26" s="25">
        <f t="shared" si="7"/>
        <v>5.0540696057615078</v>
      </c>
      <c r="I26" s="25">
        <f t="shared" si="7"/>
        <v>5.8111571034596157</v>
      </c>
      <c r="J26" s="25">
        <f t="shared" si="7"/>
        <v>6.547415967660319</v>
      </c>
      <c r="K26" s="25">
        <f>$G$6*(K21+K20*$H$6)</f>
        <v>7.2218747378344652</v>
      </c>
      <c r="L26" s="25">
        <f t="shared" si="8"/>
        <v>7.825390500784513</v>
      </c>
      <c r="M26" s="25">
        <f t="shared" si="8"/>
        <v>8.4037321054873679</v>
      </c>
      <c r="N26" s="25">
        <f t="shared" si="8"/>
        <v>8.961461524759839</v>
      </c>
      <c r="O26" s="25">
        <f>$G$6*(O21+O20*$H$6)</f>
        <v>9.522077632431964</v>
      </c>
      <c r="P26" s="25">
        <f t="shared" si="9"/>
        <v>10.108136060156921</v>
      </c>
      <c r="Q26" s="25">
        <f t="shared" si="9"/>
        <v>10.704223252461791</v>
      </c>
      <c r="R26" s="25">
        <f t="shared" si="9"/>
        <v>11.333856439474003</v>
      </c>
      <c r="S26" s="25">
        <f>$G$6*(S21+S20*$H$6)</f>
        <v>11.924168008621441</v>
      </c>
      <c r="T26" s="25">
        <f t="shared" si="10"/>
        <v>12.436836391576465</v>
      </c>
      <c r="U26" s="25">
        <f t="shared" si="10"/>
        <v>12.941730872551855</v>
      </c>
      <c r="V26" s="25">
        <f t="shared" si="10"/>
        <v>13.448334877918807</v>
      </c>
      <c r="W26" s="25">
        <f>$G$6*(W21+W20*$H$6)</f>
        <v>13.965240511084547</v>
      </c>
      <c r="X26" s="25">
        <f t="shared" si="11"/>
        <v>14.516444718299452</v>
      </c>
      <c r="Y26" s="25">
        <f t="shared" si="11"/>
        <v>15.099952590412009</v>
      </c>
      <c r="Z26" s="25">
        <f t="shared" si="11"/>
        <v>15.571874302210816</v>
      </c>
      <c r="AA26" s="25">
        <f>$G$6*(AA21+AA20*$H$6)</f>
        <v>16.03946775096642</v>
      </c>
      <c r="AB26" s="25">
        <f t="shared" si="12"/>
        <v>16.530966145442004</v>
      </c>
      <c r="AC26" s="25">
        <f t="shared" si="12"/>
        <v>17.057651594630308</v>
      </c>
      <c r="AD26" s="25">
        <f t="shared" si="12"/>
        <v>17.561132927452324</v>
      </c>
      <c r="AE26" s="25">
        <f>$G$6*(AE21+AE20*$H$6)</f>
        <v>18.06508284427575</v>
      </c>
      <c r="AF26" s="25">
        <f t="shared" si="13"/>
        <v>18.568095593096352</v>
      </c>
      <c r="AG26" s="25">
        <f t="shared" si="13"/>
        <v>19.071576925918368</v>
      </c>
      <c r="AI26" s="29"/>
      <c r="AJ26" s="29"/>
      <c r="AK26" s="29"/>
      <c r="AL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48" x14ac:dyDescent="0.2">
      <c r="A27" s="27">
        <f t="shared" si="14"/>
        <v>5</v>
      </c>
      <c r="B27" s="25"/>
      <c r="C27" s="25">
        <f>$G$7*(C21+C20*$H$7)</f>
        <v>1.0890774360177662</v>
      </c>
      <c r="D27" s="25">
        <f t="shared" si="6"/>
        <v>2.0328431664765128</v>
      </c>
      <c r="E27" s="25">
        <f t="shared" si="6"/>
        <v>2.8233864243790809</v>
      </c>
      <c r="F27" s="25">
        <f t="shared" si="6"/>
        <v>3.6268541257486078</v>
      </c>
      <c r="G27" s="25">
        <f>$G$7*(G21+G20*$H$7)</f>
        <v>4.4672533518748514</v>
      </c>
      <c r="H27" s="25">
        <f t="shared" si="7"/>
        <v>5.2891902651947813</v>
      </c>
      <c r="I27" s="25">
        <f t="shared" si="7"/>
        <v>6.070882143537407</v>
      </c>
      <c r="J27" s="25">
        <f t="shared" si="7"/>
        <v>6.8274129483247492</v>
      </c>
      <c r="K27" s="25">
        <f>$G$7*(K21+K20*$H$7)</f>
        <v>7.5161284088010039</v>
      </c>
      <c r="L27" s="25">
        <f t="shared" si="8"/>
        <v>8.1376155571146001</v>
      </c>
      <c r="M27" s="25">
        <f t="shared" si="8"/>
        <v>8.7333433953329216</v>
      </c>
      <c r="N27" s="25">
        <f t="shared" si="8"/>
        <v>9.3080239526408413</v>
      </c>
      <c r="O27" s="25">
        <f>$G$7*(O21+O20*$H$7)</f>
        <v>9.8910163932137767</v>
      </c>
      <c r="P27" s="25">
        <f t="shared" si="9"/>
        <v>10.495868638885028</v>
      </c>
      <c r="Q27" s="25">
        <f t="shared" si="9"/>
        <v>11.116446992236032</v>
      </c>
      <c r="R27" s="25">
        <f t="shared" si="9"/>
        <v>11.766587126965142</v>
      </c>
      <c r="S27" s="25">
        <f>$G$7*(S21+S20*$H$7)</f>
        <v>12.366685369945172</v>
      </c>
      <c r="T27" s="25">
        <f t="shared" si="10"/>
        <v>12.895908109416512</v>
      </c>
      <c r="U27" s="25">
        <f t="shared" si="10"/>
        <v>13.417025064422818</v>
      </c>
      <c r="V27" s="25">
        <f t="shared" si="10"/>
        <v>13.942212207927568</v>
      </c>
      <c r="W27" s="25">
        <f>$G$7*(W21+W20*$H$7)</f>
        <v>14.475263674952101</v>
      </c>
      <c r="X27" s="25">
        <f t="shared" si="11"/>
        <v>15.056210042447926</v>
      </c>
      <c r="Y27" s="25">
        <f t="shared" si="11"/>
        <v>15.644952368034701</v>
      </c>
      <c r="Z27" s="25">
        <f t="shared" si="11"/>
        <v>16.131841441218626</v>
      </c>
      <c r="AA27" s="25">
        <f>$G$7*(AA21+AA20*$H$7)</f>
        <v>16.615083077262653</v>
      </c>
      <c r="AB27" s="25">
        <f t="shared" si="12"/>
        <v>17.129219058251493</v>
      </c>
      <c r="AC27" s="25">
        <f t="shared" si="12"/>
        <v>17.670426790327294</v>
      </c>
      <c r="AD27" s="25">
        <f t="shared" si="12"/>
        <v>18.19069083424338</v>
      </c>
      <c r="AE27" s="25">
        <f>$G$7*(AE21+AE20*$H$7)</f>
        <v>18.71119795351439</v>
      </c>
      <c r="AF27" s="25">
        <f t="shared" si="13"/>
        <v>19.231218922075541</v>
      </c>
      <c r="AG27" s="25">
        <f t="shared" si="13"/>
        <v>19.751482965991627</v>
      </c>
      <c r="AH27" s="29"/>
      <c r="AI27" s="29"/>
      <c r="AJ27" s="29"/>
      <c r="AK27" s="29"/>
      <c r="AL27" s="29"/>
      <c r="AO27" s="29"/>
      <c r="AP27" s="29"/>
    </row>
    <row r="28" spans="1:48" x14ac:dyDescent="0.2">
      <c r="A28" s="27">
        <f t="shared" si="14"/>
        <v>6</v>
      </c>
      <c r="B28" s="25"/>
      <c r="C28" s="25">
        <f>$G$8*(C21+C20*$H$8)</f>
        <v>1.1368894470775903</v>
      </c>
      <c r="D28" s="25">
        <f t="shared" si="6"/>
        <v>2.0306222932223847</v>
      </c>
      <c r="E28" s="25">
        <f t="shared" si="6"/>
        <v>2.7945170412500446</v>
      </c>
      <c r="F28" s="25">
        <f t="shared" si="6"/>
        <v>3.5761770804816644</v>
      </c>
      <c r="G28" s="25">
        <f>$G$8*(G21+G20*$H$8)</f>
        <v>4.390296970172674</v>
      </c>
      <c r="H28" s="25">
        <f t="shared" si="7"/>
        <v>5.1809921456277275</v>
      </c>
      <c r="I28" s="25">
        <f t="shared" si="7"/>
        <v>5.9368763958959541</v>
      </c>
      <c r="J28" s="25">
        <f t="shared" si="7"/>
        <v>6.6650040015714822</v>
      </c>
      <c r="K28" s="25">
        <f>$G$8*(K21+K20*$H$8)</f>
        <v>7.3237996690112226</v>
      </c>
      <c r="L28" s="25">
        <f t="shared" si="8"/>
        <v>7.9232292443185441</v>
      </c>
      <c r="M28" s="25">
        <f t="shared" si="8"/>
        <v>8.4979683198293383</v>
      </c>
      <c r="N28" s="25">
        <f t="shared" si="8"/>
        <v>9.0525750419418198</v>
      </c>
      <c r="O28" s="25">
        <f>$G$8*(O21+O20*$H$8)</f>
        <v>9.6202162345676179</v>
      </c>
      <c r="P28" s="25">
        <f t="shared" si="9"/>
        <v>10.204862719264998</v>
      </c>
      <c r="Q28" s="25">
        <f t="shared" si="9"/>
        <v>10.809750646204444</v>
      </c>
      <c r="R28" s="25">
        <f t="shared" si="9"/>
        <v>11.438468213980631</v>
      </c>
      <c r="S28" s="25">
        <f>$G$8*(S21+S20*$H$8)</f>
        <v>12.009945867826975</v>
      </c>
      <c r="T28" s="25">
        <f t="shared" si="10"/>
        <v>12.52159624980864</v>
      </c>
      <c r="U28" s="25">
        <f t="shared" si="10"/>
        <v>13.025334189823651</v>
      </c>
      <c r="V28" s="25">
        <f t="shared" si="10"/>
        <v>13.535168474550424</v>
      </c>
      <c r="W28" s="25">
        <f>$G$8*(W21+W20*$H$8)</f>
        <v>14.050009209004909</v>
      </c>
      <c r="X28" s="25">
        <f t="shared" si="11"/>
        <v>14.62286242420522</v>
      </c>
      <c r="Y28" s="25">
        <f t="shared" si="11"/>
        <v>15.179299609178287</v>
      </c>
      <c r="Z28" s="25">
        <f t="shared" si="11"/>
        <v>15.649767675727393</v>
      </c>
      <c r="AA28" s="25">
        <f>$G$8*(AA21+AA20*$H$8)</f>
        <v>16.11747869197907</v>
      </c>
      <c r="AB28" s="25">
        <f t="shared" si="12"/>
        <v>16.620886952486128</v>
      </c>
      <c r="AC28" s="25">
        <f t="shared" si="12"/>
        <v>17.141795050252615</v>
      </c>
      <c r="AD28" s="25">
        <f t="shared" si="12"/>
        <v>17.645276383074634</v>
      </c>
      <c r="AE28" s="25">
        <f>$G$8*(AE21+AE20*$H$8)</f>
        <v>18.148767127736608</v>
      </c>
      <c r="AF28" s="25">
        <f t="shared" si="13"/>
        <v>18.652239048718663</v>
      </c>
      <c r="AG28" s="25">
        <f t="shared" si="13"/>
        <v>19.155720381540679</v>
      </c>
      <c r="AH28" s="29"/>
      <c r="AI28" s="29"/>
      <c r="AJ28" s="29"/>
      <c r="AK28" s="29"/>
      <c r="AL28" s="29"/>
      <c r="AP28" s="29"/>
      <c r="AQ28" s="29"/>
    </row>
    <row r="29" spans="1:48" x14ac:dyDescent="0.2">
      <c r="A29" s="27">
        <f t="shared" si="14"/>
        <v>7</v>
      </c>
      <c r="B29" s="25"/>
      <c r="C29" s="25">
        <f>$G$9*(C21+C20*$H$9)</f>
        <v>1.2633510321413344</v>
      </c>
      <c r="D29" s="25">
        <f t="shared" si="6"/>
        <v>2.1659584574004143</v>
      </c>
      <c r="E29" s="25">
        <f t="shared" si="6"/>
        <v>2.954091500368099</v>
      </c>
      <c r="F29" s="25">
        <f t="shared" si="6"/>
        <v>3.766196135827359</v>
      </c>
      <c r="G29" s="25">
        <f>$G$9*(G21+G20*$H$9)</f>
        <v>4.6083399481699052</v>
      </c>
      <c r="H29" s="25">
        <f t="shared" si="7"/>
        <v>5.4203435563898745</v>
      </c>
      <c r="I29" s="25">
        <f t="shared" si="7"/>
        <v>6.2007920790549571</v>
      </c>
      <c r="J29" s="25">
        <f t="shared" si="7"/>
        <v>6.9489205833662853</v>
      </c>
      <c r="K29" s="25">
        <f>$G$9*(K21+K20*$H$9)</f>
        <v>7.6214508376836543</v>
      </c>
      <c r="L29" s="25">
        <f t="shared" si="8"/>
        <v>8.2387155920997657</v>
      </c>
      <c r="M29" s="25">
        <f t="shared" si="8"/>
        <v>8.8307208168196247</v>
      </c>
      <c r="N29" s="25">
        <f t="shared" si="8"/>
        <v>9.4021745870622233</v>
      </c>
      <c r="O29" s="25">
        <f>$G$9*(O21+O20*$H$9)</f>
        <v>9.9924262820872833</v>
      </c>
      <c r="P29" s="25">
        <f t="shared" si="9"/>
        <v>10.595819519963374</v>
      </c>
      <c r="Q29" s="25">
        <f t="shared" si="9"/>
        <v>11.225491965770106</v>
      </c>
      <c r="R29" s="25">
        <f t="shared" si="9"/>
        <v>11.87468596062199</v>
      </c>
      <c r="S29" s="25">
        <f>$G$9*(S21+S20*$H$9)</f>
        <v>12.455322491124226</v>
      </c>
      <c r="T29" s="25">
        <f t="shared" si="10"/>
        <v>12.983493296256428</v>
      </c>
      <c r="U29" s="25">
        <f t="shared" si="10"/>
        <v>13.503415158937008</v>
      </c>
      <c r="V29" s="25">
        <f t="shared" si="10"/>
        <v>14.03194025778024</v>
      </c>
      <c r="W29" s="25">
        <f>$G$9*(W21+W20*$H$9)</f>
        <v>14.562857996136479</v>
      </c>
      <c r="X29" s="25">
        <f t="shared" si="11"/>
        <v>15.166175005217221</v>
      </c>
      <c r="Y29" s="25">
        <f t="shared" si="11"/>
        <v>15.726944287426521</v>
      </c>
      <c r="Z29" s="25">
        <f t="shared" si="11"/>
        <v>16.21233126051909</v>
      </c>
      <c r="AA29" s="25">
        <f>$G$9*(AA21+AA20*$H$9)</f>
        <v>16.69569438297572</v>
      </c>
      <c r="AB29" s="25">
        <f t="shared" si="12"/>
        <v>17.222137225530417</v>
      </c>
      <c r="AC29" s="25">
        <f t="shared" si="12"/>
        <v>17.757375027803683</v>
      </c>
      <c r="AD29" s="25">
        <f t="shared" si="12"/>
        <v>18.277639071719765</v>
      </c>
      <c r="AE29" s="25">
        <f>$G$9*(AE21+AE20*$H$9)</f>
        <v>18.797671713090601</v>
      </c>
      <c r="AF29" s="25">
        <f t="shared" si="13"/>
        <v>19.31816715955193</v>
      </c>
      <c r="AG29" s="25">
        <f t="shared" si="13"/>
        <v>19.838431203468012</v>
      </c>
      <c r="AI29" s="29"/>
      <c r="AJ29" s="29"/>
      <c r="AK29" s="29"/>
      <c r="AL29" s="29"/>
      <c r="AQ29" s="29"/>
    </row>
    <row r="30" spans="1:48" x14ac:dyDescent="0.2">
      <c r="A30" s="27">
        <f t="shared" si="14"/>
        <v>8</v>
      </c>
      <c r="B30" s="25"/>
      <c r="C30" s="25">
        <f>$G$10*(C21+C20*$H$10)</f>
        <v>1.3519163023024918</v>
      </c>
      <c r="D30" s="25">
        <f t="shared" si="6"/>
        <v>2.2336072118043648</v>
      </c>
      <c r="E30" s="25">
        <f t="shared" si="6"/>
        <v>3.0205153914444849</v>
      </c>
      <c r="F30" s="25">
        <f t="shared" si="6"/>
        <v>3.8370092884903304</v>
      </c>
      <c r="G30" s="25">
        <f>$G$10*(G21+G20*$H$10)</f>
        <v>4.6800396938280473</v>
      </c>
      <c r="H30" s="25">
        <f t="shared" si="7"/>
        <v>5.4869952289644299</v>
      </c>
      <c r="I30" s="25">
        <f t="shared" si="7"/>
        <v>6.2668118823507628</v>
      </c>
      <c r="J30" s="25">
        <f t="shared" si="7"/>
        <v>7.0106703651087052</v>
      </c>
      <c r="K30" s="25">
        <f>$G$10*(K21+K20*$H$10)</f>
        <v>7.6749753507223772</v>
      </c>
      <c r="L30" s="25">
        <f t="shared" si="8"/>
        <v>8.2900942984037034</v>
      </c>
      <c r="M30" s="25">
        <f t="shared" si="8"/>
        <v>8.8802077031489333</v>
      </c>
      <c r="N30" s="25">
        <f t="shared" si="8"/>
        <v>9.4500216307845637</v>
      </c>
      <c r="O30" s="25">
        <f>$G$10*(O21+O20*$H$10)</f>
        <v>10.043962455121362</v>
      </c>
      <c r="P30" s="25">
        <f t="shared" si="9"/>
        <v>10.646614230019582</v>
      </c>
      <c r="Q30" s="25">
        <f t="shared" si="9"/>
        <v>11.28090826379562</v>
      </c>
      <c r="R30" s="25">
        <f t="shared" si="9"/>
        <v>11.929621433463993</v>
      </c>
      <c r="S30" s="25">
        <f>$G$10*(S21+S20*$H$10)</f>
        <v>12.500367585493912</v>
      </c>
      <c r="T30" s="25">
        <f t="shared" si="10"/>
        <v>13.028003801043928</v>
      </c>
      <c r="U30" s="25">
        <f t="shared" si="10"/>
        <v>13.547318321722907</v>
      </c>
      <c r="V30" s="25">
        <f t="shared" si="10"/>
        <v>14.077539758525038</v>
      </c>
      <c r="W30" s="25">
        <f>$G$10*(W21+W20*$H$10)</f>
        <v>14.607373142967882</v>
      </c>
      <c r="X30" s="25">
        <f t="shared" si="11"/>
        <v>15.222058838755714</v>
      </c>
      <c r="Y30" s="25">
        <f t="shared" si="11"/>
        <v>15.768612312035478</v>
      </c>
      <c r="Z30" s="25">
        <f t="shared" si="11"/>
        <v>16.253235922786537</v>
      </c>
      <c r="AA30" s="25">
        <f>$G$10*(AA21+AA20*$H$10)</f>
        <v>16.736660784239739</v>
      </c>
      <c r="AB30" s="25">
        <f t="shared" si="12"/>
        <v>17.26935793349184</v>
      </c>
      <c r="AC30" s="25">
        <f t="shared" si="12"/>
        <v>17.801561837012994</v>
      </c>
      <c r="AD30" s="25">
        <f t="shared" si="12"/>
        <v>18.321825880929076</v>
      </c>
      <c r="AE30" s="25">
        <f>$G$10*(AE21+AE20*$H$10)</f>
        <v>18.841617394186713</v>
      </c>
      <c r="AF30" s="25">
        <f t="shared" si="13"/>
        <v>19.362353968761241</v>
      </c>
      <c r="AG30" s="25">
        <f t="shared" si="13"/>
        <v>19.882618012677323</v>
      </c>
      <c r="AI30" s="29"/>
      <c r="AJ30" s="29"/>
      <c r="AK30" s="29"/>
      <c r="AL30" s="29"/>
      <c r="AR30" s="29"/>
    </row>
    <row r="31" spans="1:48" x14ac:dyDescent="0.2">
      <c r="A31" s="27">
        <f t="shared" si="14"/>
        <v>9</v>
      </c>
      <c r="B31" s="25"/>
      <c r="C31" s="25">
        <f>$G$11*(C21+C20*$H$11)</f>
        <v>1.391249640256357</v>
      </c>
      <c r="D31" s="25">
        <f t="shared" si="6"/>
        <v>2.2249100790235317</v>
      </c>
      <c r="E31" s="25">
        <f t="shared" si="6"/>
        <v>2.9852870093778545</v>
      </c>
      <c r="F31" s="25">
        <f t="shared" si="6"/>
        <v>3.7795530444252674</v>
      </c>
      <c r="G31" s="25">
        <f>$G$11*(G21+G20*$H$11)</f>
        <v>4.5962192365789925</v>
      </c>
      <c r="H31" s="25">
        <f t="shared" si="7"/>
        <v>5.372416304114485</v>
      </c>
      <c r="I31" s="25">
        <f t="shared" si="7"/>
        <v>6.1264858205540396</v>
      </c>
      <c r="J31" s="25">
        <f t="shared" si="7"/>
        <v>6.8423498887817633</v>
      </c>
      <c r="K31" s="25">
        <f>$G$11*(K21+K20*$H$11)</f>
        <v>7.4775225160319065</v>
      </c>
      <c r="L31" s="25">
        <f t="shared" si="8"/>
        <v>8.0707893165338049</v>
      </c>
      <c r="M31" s="25">
        <f t="shared" si="8"/>
        <v>8.6400950693287033</v>
      </c>
      <c r="N31" s="25">
        <f t="shared" si="8"/>
        <v>9.1899921498228441</v>
      </c>
      <c r="O31" s="25">
        <f>$G$11*(O21+O20*$H$11)</f>
        <v>9.7682285525427019</v>
      </c>
      <c r="P31" s="25">
        <f t="shared" si="9"/>
        <v>10.350745549395212</v>
      </c>
      <c r="Q31" s="25">
        <f t="shared" si="9"/>
        <v>10.968906715455658</v>
      </c>
      <c r="R31" s="25">
        <f t="shared" si="9"/>
        <v>11.5962433493021</v>
      </c>
      <c r="S31" s="25">
        <f>$G$11*(S21+S20*$H$11)</f>
        <v>12.139315753841885</v>
      </c>
      <c r="T31" s="25">
        <f t="shared" si="10"/>
        <v>12.649430790093236</v>
      </c>
      <c r="U31" s="25">
        <f t="shared" si="10"/>
        <v>13.151424438823739</v>
      </c>
      <c r="V31" s="25">
        <f t="shared" si="10"/>
        <v>13.666130620289914</v>
      </c>
      <c r="W31" s="25">
        <f>$G$11*(W21+W20*$H$11)</f>
        <v>14.177857081278244</v>
      </c>
      <c r="X31" s="25">
        <f t="shared" si="11"/>
        <v>14.783361259341785</v>
      </c>
      <c r="Y31" s="25">
        <f t="shared" si="11"/>
        <v>15.298970522727423</v>
      </c>
      <c r="Z31" s="25">
        <f t="shared" si="11"/>
        <v>15.767246206276987</v>
      </c>
      <c r="AA31" s="25">
        <f>$G$11*(AA21+AA20*$H$11)</f>
        <v>16.235134537440764</v>
      </c>
      <c r="AB31" s="25">
        <f t="shared" si="12"/>
        <v>16.756505218847746</v>
      </c>
      <c r="AC31" s="25">
        <f t="shared" si="12"/>
        <v>17.268699934142003</v>
      </c>
      <c r="AD31" s="25">
        <f t="shared" si="12"/>
        <v>17.772181266964015</v>
      </c>
      <c r="AE31" s="25">
        <f>$G$11*(AE21+AE20*$H$11)</f>
        <v>18.274979489677566</v>
      </c>
      <c r="AF31" s="25">
        <f t="shared" si="13"/>
        <v>18.779143932608047</v>
      </c>
      <c r="AG31" s="25">
        <f t="shared" si="13"/>
        <v>19.282625265430063</v>
      </c>
      <c r="AH31" s="29"/>
      <c r="AI31" s="29"/>
      <c r="AJ31" s="29"/>
      <c r="AK31" s="29"/>
      <c r="AL31" s="29"/>
      <c r="AS31" s="29"/>
    </row>
    <row r="32" spans="1:48" x14ac:dyDescent="0.2">
      <c r="A32" s="27">
        <f t="shared" si="14"/>
        <v>10</v>
      </c>
      <c r="B32" s="25"/>
      <c r="C32" s="25">
        <f>$G$12*(C21+C20*$H$12)</f>
        <v>1.52618989842606</v>
      </c>
      <c r="D32" s="25">
        <f t="shared" si="6"/>
        <v>2.3667225027282663</v>
      </c>
      <c r="E32" s="25">
        <f t="shared" si="6"/>
        <v>3.1512204674335025</v>
      </c>
      <c r="F32" s="25">
        <f t="shared" si="6"/>
        <v>3.9763512985690812</v>
      </c>
      <c r="G32" s="25">
        <f>$G$12*(G21+G20*$H$12)</f>
        <v>4.8211262901231011</v>
      </c>
      <c r="H32" s="25">
        <f t="shared" si="7"/>
        <v>5.618148520159524</v>
      </c>
      <c r="I32" s="25">
        <f t="shared" si="7"/>
        <v>6.3967218178683121</v>
      </c>
      <c r="J32" s="25">
        <f t="shared" si="7"/>
        <v>7.1321780001502422</v>
      </c>
      <c r="K32" s="25">
        <f>$G$12*(K21+K20*$H$12)</f>
        <v>7.7802977796050268</v>
      </c>
      <c r="L32" s="25">
        <f t="shared" si="8"/>
        <v>8.391194333388869</v>
      </c>
      <c r="M32" s="25">
        <f t="shared" si="8"/>
        <v>8.9775851246356364</v>
      </c>
      <c r="N32" s="25">
        <f t="shared" si="8"/>
        <v>9.5441722652059475</v>
      </c>
      <c r="O32" s="25">
        <f>$G$12*(O21+O20*$H$12)</f>
        <v>10.14537234399487</v>
      </c>
      <c r="P32" s="25">
        <f t="shared" si="9"/>
        <v>10.746565111097929</v>
      </c>
      <c r="Q32" s="25">
        <f t="shared" si="9"/>
        <v>11.389953237329692</v>
      </c>
      <c r="R32" s="25">
        <f t="shared" si="9"/>
        <v>12.037720267120841</v>
      </c>
      <c r="S32" s="25">
        <f>$G$12*(S21+S20*$H$12)</f>
        <v>12.589004706672963</v>
      </c>
      <c r="T32" s="25">
        <f t="shared" si="10"/>
        <v>13.115588987883843</v>
      </c>
      <c r="U32" s="25">
        <f t="shared" si="10"/>
        <v>13.633708416237097</v>
      </c>
      <c r="V32" s="25">
        <f t="shared" si="10"/>
        <v>14.16726780837771</v>
      </c>
      <c r="W32" s="25">
        <f>$G$12*(W21+W20*$H$12)</f>
        <v>14.694967464152256</v>
      </c>
      <c r="X32" s="25">
        <f t="shared" si="11"/>
        <v>15.332023801525004</v>
      </c>
      <c r="Y32" s="25">
        <f t="shared" si="11"/>
        <v>15.850604231427296</v>
      </c>
      <c r="Z32" s="25">
        <f t="shared" si="11"/>
        <v>16.333725742087005</v>
      </c>
      <c r="AA32" s="25">
        <f>$G$12*(AA21+AA20*$H$12)</f>
        <v>16.817272089952805</v>
      </c>
      <c r="AB32" s="25">
        <f t="shared" si="12"/>
        <v>17.36227610077076</v>
      </c>
      <c r="AC32" s="25">
        <f t="shared" si="12"/>
        <v>17.888510074489382</v>
      </c>
      <c r="AD32" s="25">
        <f t="shared" si="12"/>
        <v>18.408774118405461</v>
      </c>
      <c r="AE32" s="25">
        <f>$G$12*(AE21+AE20*$H$12)</f>
        <v>18.928091153762928</v>
      </c>
      <c r="AF32" s="25">
        <f t="shared" si="13"/>
        <v>19.449302206237629</v>
      </c>
      <c r="AG32" s="25">
        <f t="shared" si="13"/>
        <v>19.969566250153711</v>
      </c>
      <c r="AH32" s="29"/>
      <c r="AI32" s="29"/>
      <c r="AJ32" s="29"/>
      <c r="AK32" s="29"/>
      <c r="AL32" s="29"/>
      <c r="AT32" s="29"/>
    </row>
    <row r="33" spans="1:48" x14ac:dyDescent="0.2">
      <c r="A33" s="27">
        <f t="shared" si="14"/>
        <v>11</v>
      </c>
      <c r="B33" s="25">
        <f>$B13*(B$21+B$20*$C13)</f>
        <v>0.57987765059110519</v>
      </c>
      <c r="C33" s="25">
        <f>$G$13*(C21+C20*$H$13)</f>
        <v>1.5599015074727132</v>
      </c>
      <c r="D33" s="25">
        <f t="shared" si="6"/>
        <v>2.3537313283047276</v>
      </c>
      <c r="E33" s="25">
        <f t="shared" si="6"/>
        <v>3.1117757925930332</v>
      </c>
      <c r="F33" s="25">
        <f t="shared" si="6"/>
        <v>3.914400150953091</v>
      </c>
      <c r="G33" s="25">
        <f>$G$13*(G21+G20*$H$13)</f>
        <v>4.7327546523484001</v>
      </c>
      <c r="H33" s="25">
        <f t="shared" si="7"/>
        <v>5.4993388439807047</v>
      </c>
      <c r="I33" s="25">
        <f t="shared" si="7"/>
        <v>6.2522051129903797</v>
      </c>
      <c r="J33" s="25">
        <f t="shared" si="7"/>
        <v>6.9599379226929265</v>
      </c>
      <c r="K33" s="25">
        <f>$G$13*(K21+K20*$H$13)</f>
        <v>7.579447447208663</v>
      </c>
      <c r="L33" s="25">
        <f t="shared" si="8"/>
        <v>8.1686280600678369</v>
      </c>
      <c r="M33" s="25">
        <f t="shared" si="8"/>
        <v>8.7343312836706737</v>
      </c>
      <c r="N33" s="25">
        <f t="shared" si="8"/>
        <v>9.2811056670048249</v>
      </c>
      <c r="O33" s="25">
        <f>$G$13*(O21+O20*$H$13)</f>
        <v>9.8663671546783558</v>
      </c>
      <c r="P33" s="25">
        <f t="shared" si="9"/>
        <v>10.447472208503289</v>
      </c>
      <c r="Q33" s="25">
        <f t="shared" si="9"/>
        <v>11.074434109198311</v>
      </c>
      <c r="R33" s="25">
        <f t="shared" si="9"/>
        <v>11.700855123808726</v>
      </c>
      <c r="S33" s="25">
        <f>$G$13*(S21+S20*$H$13)</f>
        <v>12.225093613047422</v>
      </c>
      <c r="T33" s="25">
        <f t="shared" si="10"/>
        <v>12.734190648325413</v>
      </c>
      <c r="U33" s="25">
        <f t="shared" si="10"/>
        <v>13.235027756095532</v>
      </c>
      <c r="V33" s="25">
        <f t="shared" si="10"/>
        <v>13.75296421692153</v>
      </c>
      <c r="W33" s="25">
        <f>$G$13*(W21+W20*$H$13)</f>
        <v>14.262625779198606</v>
      </c>
      <c r="X33" s="25">
        <f t="shared" si="11"/>
        <v>14.889778965247553</v>
      </c>
      <c r="Y33" s="25">
        <f t="shared" si="11"/>
        <v>15.378317541493701</v>
      </c>
      <c r="Z33" s="25">
        <f t="shared" si="11"/>
        <v>15.845139579793567</v>
      </c>
      <c r="AA33" s="25">
        <f>$G$13*(AA21+AA20*$H$13)</f>
        <v>16.313145478453411</v>
      </c>
      <c r="AB33" s="25">
        <f t="shared" si="12"/>
        <v>16.846426025891869</v>
      </c>
      <c r="AC33" s="25">
        <f t="shared" si="12"/>
        <v>17.352843389764313</v>
      </c>
      <c r="AD33" s="25">
        <f t="shared" si="12"/>
        <v>17.856324722586326</v>
      </c>
      <c r="AE33" s="25">
        <f>$G$13*(AE21+AE20*$H$13)</f>
        <v>18.358663773138421</v>
      </c>
      <c r="AF33" s="25">
        <f t="shared" si="13"/>
        <v>18.863287388230358</v>
      </c>
      <c r="AG33" s="25">
        <f t="shared" si="13"/>
        <v>19.366768721052374</v>
      </c>
      <c r="AH33" s="29"/>
      <c r="AI33" s="29"/>
      <c r="AJ33" s="29"/>
      <c r="AK33" s="29"/>
      <c r="AL33" s="29"/>
      <c r="AU33" s="29"/>
    </row>
    <row r="34" spans="1:48" x14ac:dyDescent="0.2">
      <c r="A34" s="27">
        <f t="shared" si="14"/>
        <v>12</v>
      </c>
      <c r="B34" s="25">
        <f>$B14*(B$21+B$20*$C14)</f>
        <v>0.65482191780821908</v>
      </c>
      <c r="C34" s="25">
        <f>$G$14*(C21+C20*$H$14)</f>
        <v>1.7004634945496282</v>
      </c>
      <c r="D34" s="25">
        <f t="shared" si="6"/>
        <v>2.4998377936521683</v>
      </c>
      <c r="E34" s="25">
        <f t="shared" si="6"/>
        <v>3.2819255434225201</v>
      </c>
      <c r="F34" s="25">
        <f t="shared" si="6"/>
        <v>4.115693308647832</v>
      </c>
      <c r="G34" s="25">
        <f>$G$14*(G21+G20*$H$14)</f>
        <v>4.9622128864181549</v>
      </c>
      <c r="H34" s="25">
        <f t="shared" si="7"/>
        <v>5.7493018113546164</v>
      </c>
      <c r="I34" s="25">
        <f t="shared" si="7"/>
        <v>6.5266317533858622</v>
      </c>
      <c r="J34" s="25">
        <f t="shared" si="7"/>
        <v>7.2536856351917782</v>
      </c>
      <c r="K34" s="25">
        <f>$G$14*(K21+K20*$H$14)</f>
        <v>7.8856202084876754</v>
      </c>
      <c r="L34" s="25">
        <f t="shared" si="8"/>
        <v>8.4922943683740346</v>
      </c>
      <c r="M34" s="25">
        <f t="shared" si="8"/>
        <v>9.0749625461223378</v>
      </c>
      <c r="N34" s="25">
        <f t="shared" si="8"/>
        <v>9.6383228996273278</v>
      </c>
      <c r="O34" s="25">
        <f>$G$14*(O21+O20*$H$14)</f>
        <v>10.246782232868378</v>
      </c>
      <c r="P34" s="25">
        <f t="shared" si="9"/>
        <v>10.846515992176275</v>
      </c>
      <c r="Q34" s="25">
        <f t="shared" si="9"/>
        <v>11.498998210863768</v>
      </c>
      <c r="R34" s="25">
        <f t="shared" si="9"/>
        <v>12.145819100777688</v>
      </c>
      <c r="S34" s="25">
        <f>$G$14*(S21+S20*$H$14)</f>
        <v>12.677641827852019</v>
      </c>
      <c r="T34" s="25">
        <f t="shared" si="10"/>
        <v>13.203174174723758</v>
      </c>
      <c r="U34" s="25">
        <f t="shared" si="10"/>
        <v>13.720098510751283</v>
      </c>
      <c r="V34" s="25">
        <f t="shared" si="10"/>
        <v>14.256995858230383</v>
      </c>
      <c r="W34" s="25">
        <f>$G$14*(W21+W20*$H$14)</f>
        <v>14.782561785336631</v>
      </c>
      <c r="X34" s="25">
        <f t="shared" si="11"/>
        <v>15.441988764294299</v>
      </c>
      <c r="Y34" s="25">
        <f t="shared" si="11"/>
        <v>15.932596150819114</v>
      </c>
      <c r="Z34" s="25">
        <f t="shared" si="11"/>
        <v>16.414215561387469</v>
      </c>
      <c r="AA34" s="25">
        <f>$G$14*(AA21+AA20*$H$14)</f>
        <v>16.897883395665875</v>
      </c>
      <c r="AB34" s="25">
        <f t="shared" si="12"/>
        <v>17.455194268049684</v>
      </c>
      <c r="AC34" s="25">
        <f t="shared" si="12"/>
        <v>17.975458311965767</v>
      </c>
      <c r="AD34" s="25">
        <f t="shared" si="12"/>
        <v>18.495722355881849</v>
      </c>
      <c r="AE34" s="25">
        <f>$G$14*(AE21+AE20*$H$14)</f>
        <v>19.014564913339143</v>
      </c>
      <c r="AF34" s="25">
        <f t="shared" si="13"/>
        <v>19.536250443714014</v>
      </c>
      <c r="AG34" s="25">
        <f t="shared" si="13"/>
        <v>20.0565144876301</v>
      </c>
      <c r="AH34" s="29"/>
      <c r="AI34" s="29"/>
      <c r="AJ34" s="29"/>
      <c r="AK34" s="29"/>
      <c r="AL34" s="29"/>
      <c r="AV34" s="29"/>
    </row>
    <row r="35" spans="1:48" x14ac:dyDescent="0.2">
      <c r="A35" s="27" t="s">
        <v>11</v>
      </c>
      <c r="B35" s="25">
        <f>SUM(B23:B34)</f>
        <v>1.2346995683993243</v>
      </c>
      <c r="C35" s="25">
        <f>SUM(C23:C34)</f>
        <v>14.418400221525465</v>
      </c>
      <c r="D35" s="25">
        <f t="shared" ref="D35:AG35" si="15">SUM(D23:D34)</f>
        <v>25.135519914185537</v>
      </c>
      <c r="E35" s="25">
        <f t="shared" si="15"/>
        <v>34.421793971253813</v>
      </c>
      <c r="F35" s="25">
        <f t="shared" si="15"/>
        <v>43.959865895116707</v>
      </c>
      <c r="G35" s="25">
        <f t="shared" si="15"/>
        <v>54.005549661149239</v>
      </c>
      <c r="H35" s="25">
        <f t="shared" si="15"/>
        <v>63.458687641095565</v>
      </c>
      <c r="I35" s="25">
        <f t="shared" si="15"/>
        <v>72.651266555389284</v>
      </c>
      <c r="J35" s="25">
        <f t="shared" si="15"/>
        <v>81.483034899425618</v>
      </c>
      <c r="K35" s="25">
        <f t="shared" si="15"/>
        <v>89.681751229970644</v>
      </c>
      <c r="L35" s="25">
        <f t="shared" si="15"/>
        <v>96.725578675705222</v>
      </c>
      <c r="M35" s="25">
        <f t="shared" si="15"/>
        <v>103.70622309132749</v>
      </c>
      <c r="N35" s="25">
        <f t="shared" si="15"/>
        <v>110.44352410065369</v>
      </c>
      <c r="O35" s="25">
        <f t="shared" si="15"/>
        <v>117.6857225877944</v>
      </c>
      <c r="P35" s="25">
        <f t="shared" si="15"/>
        <v>124.48174384971136</v>
      </c>
      <c r="Q35" s="25">
        <f t="shared" si="15"/>
        <v>131.8705638370237</v>
      </c>
      <c r="R35" s="25">
        <f t="shared" si="15"/>
        <v>139.51690734649875</v>
      </c>
      <c r="S35" s="25">
        <f t="shared" si="15"/>
        <v>146.8002348127749</v>
      </c>
      <c r="T35" s="25">
        <f t="shared" si="15"/>
        <v>152.62875951736632</v>
      </c>
      <c r="U35" s="25">
        <f t="shared" si="15"/>
        <v>158.75371408837887</v>
      </c>
      <c r="V35" s="25">
        <f t="shared" si="15"/>
        <v>164.96747077929399</v>
      </c>
      <c r="W35" s="25">
        <f t="shared" si="15"/>
        <v>171.68572642233323</v>
      </c>
      <c r="X35" s="25">
        <f t="shared" si="15"/>
        <v>178.26639296943833</v>
      </c>
      <c r="Y35" s="25">
        <f t="shared" si="15"/>
        <v>184.94609871797002</v>
      </c>
      <c r="Z35" s="25">
        <f t="shared" si="15"/>
        <v>190.66527899379349</v>
      </c>
      <c r="AA35" s="25">
        <f t="shared" si="15"/>
        <v>196.8868821727595</v>
      </c>
      <c r="AB35" s="25">
        <f t="shared" si="15"/>
        <v>202.52067468988739</v>
      </c>
      <c r="AC35" s="25">
        <f t="shared" si="15"/>
        <v>208.83912257023906</v>
      </c>
      <c r="AD35" s="25">
        <f t="shared" si="15"/>
        <v>214.96481211957357</v>
      </c>
      <c r="AE35" s="25">
        <f t="shared" si="15"/>
        <v>221.68704720242602</v>
      </c>
      <c r="AF35" s="25">
        <f t="shared" si="15"/>
        <v>227.21619121824264</v>
      </c>
      <c r="AG35" s="25">
        <f t="shared" si="15"/>
        <v>233.34188076757715</v>
      </c>
      <c r="AL35" s="29"/>
    </row>
    <row r="36" spans="1:48" x14ac:dyDescent="0.2">
      <c r="B36" s="30"/>
      <c r="C36" s="30"/>
      <c r="D36" s="30"/>
      <c r="E36" s="31"/>
      <c r="F36" s="32"/>
    </row>
    <row r="37" spans="1:48" x14ac:dyDescent="0.2">
      <c r="A37" s="28" t="s">
        <v>51</v>
      </c>
      <c r="B37" s="25">
        <v>7.7</v>
      </c>
      <c r="C37" s="25">
        <f>'Extended Potential Incremental'!D36</f>
        <v>19.709215890726497</v>
      </c>
      <c r="D37" s="25">
        <f>'Extended Potential Incremental'!E36</f>
        <v>22.582353782451008</v>
      </c>
      <c r="E37" s="25">
        <f>'Extended Potential Incremental'!F36</f>
        <v>21.858242314308374</v>
      </c>
      <c r="F37" s="25">
        <f>'Extended Potential Incremental'!G36</f>
        <v>23.612955264013795</v>
      </c>
      <c r="G37" s="25">
        <f>'Extended Potential Incremental'!H36</f>
        <v>23.026190209698665</v>
      </c>
      <c r="H37" s="25">
        <f>'Extended Potential Incremental'!I36</f>
        <v>19.938607704772309</v>
      </c>
      <c r="I37" s="25">
        <f>'Extended Potential Incremental'!J36</f>
        <v>18.738329866708042</v>
      </c>
      <c r="J37" s="25">
        <f>'Extended Potential Incremental'!K36</f>
        <v>16.155927588228426</v>
      </c>
      <c r="K37" s="25">
        <f>'Extended Potential Incremental'!L36</f>
        <v>12.892525274759141</v>
      </c>
      <c r="L37" s="25">
        <f>'Extended Potential Incremental'!M36</f>
        <v>11.570155999071627</v>
      </c>
      <c r="M37" s="25">
        <f>'Extended Potential Incremental'!N36</f>
        <v>10.008400373676594</v>
      </c>
      <c r="N37" s="25">
        <f>'Extended Potential Incremental'!O36</f>
        <v>8.7317790571879108</v>
      </c>
      <c r="O37" s="25">
        <f>'Extended Potential Incremental'!P36</f>
        <v>7.7997950562527389</v>
      </c>
      <c r="P37" s="25">
        <f>'Extended Potential Incremental'!Q36</f>
        <v>8.2927301151826249</v>
      </c>
      <c r="Q37" s="25">
        <f>'Extended Potential Incremental'!R36</f>
        <v>6.1496676731407431</v>
      </c>
      <c r="R37" s="25">
        <f>'Extended Potential Incremental'!S36</f>
        <v>5.4275402558563455</v>
      </c>
      <c r="S37" s="25">
        <f>'Extended Potential Incremental'!T36</f>
        <v>4.7355118818919681</v>
      </c>
      <c r="T37" s="25">
        <f>'Extended Potential Incremental'!U36</f>
        <v>4.1556684618995785</v>
      </c>
      <c r="U37" s="25">
        <f>'Extended Potential Incremental'!V36</f>
        <v>3.619105945198839</v>
      </c>
      <c r="V37" s="25">
        <f>'Extended Potential Incremental'!W36</f>
        <v>3.7693499301906179</v>
      </c>
      <c r="W37" s="25">
        <f>'Extended Potential Incremental'!X36</f>
        <v>3.2315770165250655</v>
      </c>
      <c r="X37" s="25">
        <f>'Extended Potential Incremental'!Y36</f>
        <v>2.8759514187912427</v>
      </c>
      <c r="Y37" s="25">
        <f>'Extended Potential Incremental'!Z36</f>
        <v>2.4805903823904569</v>
      </c>
      <c r="Z37" s="25">
        <f>'Extended Potential Incremental'!AA36</f>
        <v>1.7362311448498056</v>
      </c>
      <c r="AA37" s="25">
        <f>'Extended Potential Incremental'!AB36</f>
        <v>1.5693744620011809</v>
      </c>
      <c r="AB37" s="25">
        <f>'Extended Potential Incremental'!AC36</f>
        <v>2.5976702097664504</v>
      </c>
      <c r="AC37" s="25">
        <f>'Extended Potential Incremental'!AD36</f>
        <v>2.1541116343305635</v>
      </c>
      <c r="AD37" s="25">
        <f>'Extended Potential Incremental'!AE36</f>
        <v>2.1541116343305635</v>
      </c>
      <c r="AE37" s="25">
        <f>'Extended Potential Incremental'!AF36</f>
        <v>2.1541116343305635</v>
      </c>
      <c r="AF37" s="25">
        <f>'Extended Potential Incremental'!AG36</f>
        <v>2.1541116343305635</v>
      </c>
      <c r="AG37" s="25">
        <f>'Extended Potential Incremental'!AH36</f>
        <v>2.1541116343305635</v>
      </c>
    </row>
    <row r="38" spans="1:48" x14ac:dyDescent="0.2">
      <c r="A38" s="26" t="s">
        <v>49</v>
      </c>
      <c r="B38" s="25"/>
      <c r="C38" s="25">
        <f>SUM($B37:B37)*$I$15</f>
        <v>7.7210958904109601</v>
      </c>
      <c r="D38" s="25">
        <f>SUM($B37:C37)</f>
        <v>27.409215890726497</v>
      </c>
      <c r="E38" s="25">
        <f>SUM($B37:D37)</f>
        <v>49.991569673177509</v>
      </c>
      <c r="F38" s="25">
        <f>SUM($B37:E37)</f>
        <v>71.849811987485879</v>
      </c>
      <c r="G38" s="25">
        <f>SUM($B37:F37)*$I$15</f>
        <v>95.724309079585979</v>
      </c>
      <c r="H38" s="25">
        <f>SUM($B37:G37)</f>
        <v>118.48895746119834</v>
      </c>
      <c r="I38" s="25">
        <f>SUM($B37:H37)</f>
        <v>138.42756516597063</v>
      </c>
      <c r="J38" s="25">
        <f>SUM($B37:I37)</f>
        <v>157.16589503267869</v>
      </c>
      <c r="K38" s="25">
        <f>SUM($B37:J37)*$I$15</f>
        <v>173.79667692945756</v>
      </c>
      <c r="L38" s="25">
        <f>SUM($B37:K37)</f>
        <v>186.21434789566626</v>
      </c>
      <c r="M38" s="25">
        <f>SUM($B37:L37)</f>
        <v>197.7845038947379</v>
      </c>
      <c r="N38" s="25">
        <f>SUM($B37:M37)</f>
        <v>207.79290426841447</v>
      </c>
      <c r="O38" s="25">
        <f>SUM($B37:N37)*$I$15</f>
        <v>217.1179016360835</v>
      </c>
      <c r="P38" s="25">
        <f>SUM($B37:O37)</f>
        <v>224.32447838185513</v>
      </c>
      <c r="Q38" s="25">
        <f>SUM($B37:P37)</f>
        <v>232.61720849703775</v>
      </c>
      <c r="R38" s="25">
        <f>SUM($B37:Q37)</f>
        <v>238.76687617017851</v>
      </c>
      <c r="S38" s="25">
        <f>SUM($B37:R37)*$I$15</f>
        <v>244.86344222446237</v>
      </c>
      <c r="T38" s="25">
        <f>SUM($B37:S37)</f>
        <v>248.92992830792682</v>
      </c>
      <c r="U38" s="25">
        <f>SUM($B37:T37)</f>
        <v>253.0855967698264</v>
      </c>
      <c r="V38" s="25">
        <f>SUM($B37:U37)</f>
        <v>256.70470271502523</v>
      </c>
      <c r="W38" s="25">
        <f>SUM($B37:V37)*$I$15</f>
        <v>261.18768018670966</v>
      </c>
      <c r="X38" s="25">
        <f>SUM($B37:W37)</f>
        <v>263.70562966174094</v>
      </c>
      <c r="Y38" s="25">
        <f>SUM($B37:X37)</f>
        <v>266.5815810805322</v>
      </c>
      <c r="Z38" s="25">
        <f>SUM($B37:Y37)</f>
        <v>269.06217146292266</v>
      </c>
      <c r="AA38" s="25">
        <f>SUM($B37:Z37)*$I$15</f>
        <v>271.54031603957458</v>
      </c>
      <c r="AB38" s="25">
        <f>SUM($B37:AA37)</f>
        <v>272.36777706977364</v>
      </c>
      <c r="AC38" s="25">
        <f>SUM($B37:AB37)</f>
        <v>274.96544727954011</v>
      </c>
      <c r="AD38" s="25">
        <f>SUM($B37:AC37)</f>
        <v>277.11955891387066</v>
      </c>
      <c r="AE38" s="25">
        <f>SUM($B37:AD37)*$I$15</f>
        <v>280.03880389216891</v>
      </c>
      <c r="AF38" s="25">
        <f>SUM($B37:AE37)</f>
        <v>281.42778218253176</v>
      </c>
      <c r="AG38" s="25">
        <f>SUM($B37:AF37)</f>
        <v>283.5818938168623</v>
      </c>
    </row>
    <row r="39" spans="1:48" x14ac:dyDescent="0.2">
      <c r="A39" s="23" t="s">
        <v>47</v>
      </c>
    </row>
    <row r="40" spans="1:48" x14ac:dyDescent="0.2">
      <c r="A40" s="27">
        <v>1</v>
      </c>
      <c r="B40" s="25"/>
      <c r="C40" s="25">
        <f>$G$3*(C38+C37*$H$3)</f>
        <v>0.79536646692638557</v>
      </c>
      <c r="D40" s="25">
        <f t="shared" ref="D40:F51" si="16">$B3*(D$38+D$37*$C3)</f>
        <v>2.4908006739613864</v>
      </c>
      <c r="E40" s="25">
        <f t="shared" si="16"/>
        <v>4.4035307315898207</v>
      </c>
      <c r="F40" s="25">
        <f t="shared" si="16"/>
        <v>6.2726415661258779</v>
      </c>
      <c r="G40" s="25">
        <f>$G$3*(G38+G37*$H$3)</f>
        <v>8.2729865001082654</v>
      </c>
      <c r="H40" s="25">
        <f t="shared" ref="H40:J51" si="17">$B3*(H$38+H$37*$C3)</f>
        <v>10.207270074518636</v>
      </c>
      <c r="I40" s="25">
        <f t="shared" si="17"/>
        <v>11.892028034189259</v>
      </c>
      <c r="J40" s="25">
        <f t="shared" si="17"/>
        <v>13.464874826099056</v>
      </c>
      <c r="K40" s="25">
        <f>$G$3*(K38+K37*$H$3)</f>
        <v>14.812974508276367</v>
      </c>
      <c r="L40" s="25">
        <f t="shared" ref="L40:N51" si="18">$B3*(L$38+L$37*$C3)</f>
        <v>15.89892487411951</v>
      </c>
      <c r="M40" s="25">
        <f t="shared" si="18"/>
        <v>16.870330150707918</v>
      </c>
      <c r="N40" s="25">
        <f t="shared" si="18"/>
        <v>17.711149945363612</v>
      </c>
      <c r="O40" s="25">
        <f>$G$3*(O38+O37*$H$3)</f>
        <v>18.445723334617803</v>
      </c>
      <c r="P40" s="25">
        <f t="shared" ref="P40:R51" si="19">$B3*(P$38+P$37*$C3)</f>
        <v>19.112034426957262</v>
      </c>
      <c r="Q40" s="25">
        <f t="shared" si="19"/>
        <v>19.800889808803682</v>
      </c>
      <c r="R40" s="25">
        <f t="shared" si="19"/>
        <v>20.317981385261383</v>
      </c>
      <c r="S40" s="25">
        <f>$G$3*(S38+S37*$H$3)</f>
        <v>20.773772301332141</v>
      </c>
      <c r="T40" s="25">
        <f t="shared" ref="T40:V51" si="20">$B3*(T$38+T$37*$C3)</f>
        <v>21.171970247296507</v>
      </c>
      <c r="U40" s="25">
        <f t="shared" si="20"/>
        <v>21.521047012677212</v>
      </c>
      <c r="V40" s="25">
        <f t="shared" si="20"/>
        <v>21.829506898130411</v>
      </c>
      <c r="W40" s="25">
        <f>$G$3*(W38+W37*$H$3)</f>
        <v>22.145637111523847</v>
      </c>
      <c r="X40" s="25">
        <f t="shared" ref="X40:Z51" si="21">$B3*(X$38+X$37*$C3)</f>
        <v>22.417661767206283</v>
      </c>
      <c r="Y40" s="25">
        <f t="shared" si="21"/>
        <v>22.65906877300581</v>
      </c>
      <c r="Z40" s="25">
        <f t="shared" si="21"/>
        <v>22.864379720271501</v>
      </c>
      <c r="AA40" s="25">
        <f>$G$3*(AA38+AA37*$H$3)</f>
        <v>23.010575074225837</v>
      </c>
      <c r="AB40" s="25">
        <f t="shared" ref="AB40:AD51" si="22">$B3*(AB$38+AB$37*$C3)</f>
        <v>23.151343656341332</v>
      </c>
      <c r="AC40" s="25">
        <f t="shared" si="22"/>
        <v>23.368768153489121</v>
      </c>
      <c r="AD40" s="25">
        <f t="shared" si="22"/>
        <v>23.551720100514455</v>
      </c>
      <c r="AE40" s="25">
        <f>$G$3*(AE38+AE37*$H$3)</f>
        <v>23.734587254330826</v>
      </c>
      <c r="AF40" s="25">
        <f t="shared" ref="AF40:AG51" si="23">$B3*(AF$38+AF$37*$C3)</f>
        <v>23.917623994565123</v>
      </c>
      <c r="AG40" s="25">
        <f t="shared" si="23"/>
        <v>24.100575941590456</v>
      </c>
    </row>
    <row r="41" spans="1:48" x14ac:dyDescent="0.2">
      <c r="A41" s="27">
        <f t="shared" ref="A41:A51" si="24">A40+1</f>
        <v>2</v>
      </c>
      <c r="B41" s="25"/>
      <c r="C41" s="25">
        <f>$G$4*(C38+C37*$H$4)</f>
        <v>0.86779052398314405</v>
      </c>
      <c r="D41" s="25">
        <f t="shared" si="16"/>
        <v>2.3826476626146285</v>
      </c>
      <c r="E41" s="25">
        <f t="shared" si="16"/>
        <v>4.1060135737520111</v>
      </c>
      <c r="F41" s="25">
        <f t="shared" si="16"/>
        <v>5.8045688167255127</v>
      </c>
      <c r="G41" s="25">
        <f>$G$4*(G38+G37*$H$4)</f>
        <v>7.8838080230493688</v>
      </c>
      <c r="H41" s="25">
        <f t="shared" si="17"/>
        <v>9.3368040921878848</v>
      </c>
      <c r="I41" s="25">
        <f t="shared" si="17"/>
        <v>10.851457586309037</v>
      </c>
      <c r="J41" s="25">
        <f t="shared" si="17"/>
        <v>12.256896525499942</v>
      </c>
      <c r="K41" s="25">
        <f>$G$4*(K38+K37*$H$4)</f>
        <v>13.938240339419986</v>
      </c>
      <c r="L41" s="25">
        <f t="shared" si="18"/>
        <v>14.428407079783641</v>
      </c>
      <c r="M41" s="25">
        <f t="shared" si="18"/>
        <v>15.296614803689511</v>
      </c>
      <c r="N41" s="25">
        <f t="shared" si="18"/>
        <v>16.048552303439074</v>
      </c>
      <c r="O41" s="25">
        <f>$G$4*(O38+O37*$H$4)</f>
        <v>17.304645192177059</v>
      </c>
      <c r="P41" s="25">
        <f t="shared" si="19"/>
        <v>17.311283612031087</v>
      </c>
      <c r="Q41" s="25">
        <f t="shared" si="19"/>
        <v>17.920864115862297</v>
      </c>
      <c r="R41" s="25">
        <f t="shared" si="19"/>
        <v>18.383665010034896</v>
      </c>
      <c r="S41" s="25">
        <f>$G$4*(S38+S37*$H$4)</f>
        <v>19.463259327278628</v>
      </c>
      <c r="T41" s="25">
        <f t="shared" si="20"/>
        <v>19.147525101190244</v>
      </c>
      <c r="U41" s="25">
        <f t="shared" si="20"/>
        <v>19.459662691004649</v>
      </c>
      <c r="V41" s="25">
        <f t="shared" si="20"/>
        <v>19.739155772807152</v>
      </c>
      <c r="W41" s="25">
        <f>$G$4*(W38+W37*$H$4)</f>
        <v>20.737174755221787</v>
      </c>
      <c r="X41" s="25">
        <f t="shared" si="21"/>
        <v>20.265134973817492</v>
      </c>
      <c r="Y41" s="25">
        <f t="shared" si="21"/>
        <v>20.480853398046523</v>
      </c>
      <c r="Z41" s="25">
        <f t="shared" si="21"/>
        <v>20.661915152579184</v>
      </c>
      <c r="AA41" s="25">
        <f>$G$4*(AA38+AA37*$H$4)</f>
        <v>21.535874660395404</v>
      </c>
      <c r="AB41" s="25">
        <f t="shared" si="22"/>
        <v>20.926177765731815</v>
      </c>
      <c r="AC41" s="25">
        <f t="shared" si="22"/>
        <v>21.119950937262633</v>
      </c>
      <c r="AD41" s="25">
        <f t="shared" si="22"/>
        <v>21.285197857156483</v>
      </c>
      <c r="AE41" s="25">
        <f>$G$4*(AE38+AE37*$H$4)</f>
        <v>22.216847463011856</v>
      </c>
      <c r="AF41" s="25">
        <f t="shared" si="23"/>
        <v>21.615691696944182</v>
      </c>
      <c r="AG41" s="25">
        <f t="shared" si="23"/>
        <v>21.780938616838032</v>
      </c>
    </row>
    <row r="42" spans="1:48" x14ac:dyDescent="0.2">
      <c r="A42" s="27">
        <f t="shared" si="24"/>
        <v>3</v>
      </c>
      <c r="B42" s="25"/>
      <c r="C42" s="25">
        <f>$G$5*(C38+C37*$H$5)</f>
        <v>1.0690320105134685</v>
      </c>
      <c r="D42" s="25">
        <f t="shared" si="16"/>
        <v>2.8008260075557034</v>
      </c>
      <c r="E42" s="25">
        <f t="shared" si="16"/>
        <v>4.7036149889954881</v>
      </c>
      <c r="F42" s="25">
        <f t="shared" si="16"/>
        <v>6.5968156714205382</v>
      </c>
      <c r="G42" s="25">
        <f>$G$5*(G38+G37*$H$5)</f>
        <v>8.5927087506236557</v>
      </c>
      <c r="H42" s="25">
        <f t="shared" si="17"/>
        <v>10.481000331542683</v>
      </c>
      <c r="I42" s="25">
        <f t="shared" si="17"/>
        <v>12.149280091432338</v>
      </c>
      <c r="J42" s="25">
        <f t="shared" si="17"/>
        <v>13.686673974598735</v>
      </c>
      <c r="K42" s="25">
        <f>$G$5*(K38+K37*$H$5)</f>
        <v>14.991989237075764</v>
      </c>
      <c r="L42" s="25">
        <f t="shared" si="18"/>
        <v>16.057767548709879</v>
      </c>
      <c r="M42" s="25">
        <f t="shared" si="18"/>
        <v>17.007732021854132</v>
      </c>
      <c r="N42" s="25">
        <f t="shared" si="18"/>
        <v>17.831025523487813</v>
      </c>
      <c r="O42" s="25">
        <f>$G$5*(O38+O37*$H$5)</f>
        <v>18.554024708237723</v>
      </c>
      <c r="P42" s="25">
        <f t="shared" si="19"/>
        <v>19.225882453834117</v>
      </c>
      <c r="Q42" s="25">
        <f t="shared" si="19"/>
        <v>19.885316471773653</v>
      </c>
      <c r="R42" s="25">
        <f t="shared" si="19"/>
        <v>20.392494210391511</v>
      </c>
      <c r="S42" s="25">
        <f>$G$5*(S38+S37*$H$5)</f>
        <v>20.83952562406736</v>
      </c>
      <c r="T42" s="25">
        <f t="shared" si="20"/>
        <v>21.229021983958653</v>
      </c>
      <c r="U42" s="25">
        <f t="shared" si="20"/>
        <v>21.570732467912858</v>
      </c>
      <c r="V42" s="25">
        <f t="shared" si="20"/>
        <v>21.881255001131485</v>
      </c>
      <c r="W42" s="25">
        <f>$G$5*(W38+W37*$H$5)</f>
        <v>22.190508063558369</v>
      </c>
      <c r="X42" s="25">
        <f t="shared" si="21"/>
        <v>22.457144710685128</v>
      </c>
      <c r="Y42" s="25">
        <f t="shared" si="21"/>
        <v>22.693123941400575</v>
      </c>
      <c r="Z42" s="25">
        <f t="shared" si="21"/>
        <v>22.888215837846506</v>
      </c>
      <c r="AA42" s="25">
        <f>$G$5*(AA38+AA37*$H$5)</f>
        <v>23.032366083955317</v>
      </c>
      <c r="AB42" s="25">
        <f t="shared" si="22"/>
        <v>23.187006173238785</v>
      </c>
      <c r="AC42" s="25">
        <f t="shared" si="22"/>
        <v>23.39834120793979</v>
      </c>
      <c r="AD42" s="25">
        <f t="shared" si="22"/>
        <v>23.581293154965124</v>
      </c>
      <c r="AE42" s="25">
        <f>$G$5*(AE38+AE37*$H$5)</f>
        <v>23.764497431104203</v>
      </c>
      <c r="AF42" s="25">
        <f t="shared" si="23"/>
        <v>23.947197049015791</v>
      </c>
      <c r="AG42" s="25">
        <f t="shared" si="23"/>
        <v>24.130148996041129</v>
      </c>
    </row>
    <row r="43" spans="1:48" x14ac:dyDescent="0.2">
      <c r="A43" s="27">
        <f t="shared" si="24"/>
        <v>4</v>
      </c>
      <c r="B43" s="25"/>
      <c r="C43" s="25">
        <f>$G$6*(C38+C37*$H$6)</f>
        <v>1.1669659183616226</v>
      </c>
      <c r="D43" s="25">
        <f t="shared" si="16"/>
        <v>2.8630316203436199</v>
      </c>
      <c r="E43" s="25">
        <f t="shared" si="16"/>
        <v>4.6995485851214394</v>
      </c>
      <c r="F43" s="25">
        <f t="shared" si="16"/>
        <v>6.5435322215306426</v>
      </c>
      <c r="G43" s="25">
        <f>$G$6*(G38+G37*$H$6)</f>
        <v>8.4702289121432415</v>
      </c>
      <c r="H43" s="25">
        <f t="shared" si="17"/>
        <v>10.277598588382826</v>
      </c>
      <c r="I43" s="25">
        <f t="shared" si="17"/>
        <v>11.883954408613453</v>
      </c>
      <c r="J43" s="25">
        <f t="shared" si="17"/>
        <v>13.354309550951053</v>
      </c>
      <c r="K43" s="25">
        <f>$G$6*(K38+K37*$H$6)</f>
        <v>14.594996711105287</v>
      </c>
      <c r="L43" s="25">
        <f t="shared" si="18"/>
        <v>15.617937106805805</v>
      </c>
      <c r="M43" s="25">
        <f t="shared" si="18"/>
        <v>16.526707141997488</v>
      </c>
      <c r="N43" s="25">
        <f t="shared" si="18"/>
        <v>17.314818587690109</v>
      </c>
      <c r="O43" s="25">
        <f>$G$6*(O38+O37*$H$6)</f>
        <v>18.00791167262679</v>
      </c>
      <c r="P43" s="25">
        <f t="shared" si="19"/>
        <v>18.661714142960939</v>
      </c>
      <c r="Q43" s="25">
        <f t="shared" si="19"/>
        <v>19.285398661406418</v>
      </c>
      <c r="R43" s="25">
        <f t="shared" si="19"/>
        <v>19.771337504106118</v>
      </c>
      <c r="S43" s="25">
        <f>$G$6*(S38+S37*$H$6)</f>
        <v>20.199098985904808</v>
      </c>
      <c r="T43" s="25">
        <f t="shared" si="20"/>
        <v>20.572288395080779</v>
      </c>
      <c r="U43" s="25">
        <f t="shared" si="20"/>
        <v>20.899351218107071</v>
      </c>
      <c r="V43" s="25">
        <f t="shared" si="20"/>
        <v>21.200871866978513</v>
      </c>
      <c r="W43" s="25">
        <f>$G$6*(W38+W37*$H$6)</f>
        <v>21.496396973782868</v>
      </c>
      <c r="X43" s="25">
        <f t="shared" si="21"/>
        <v>21.752149145458521</v>
      </c>
      <c r="Y43" s="25">
        <f t="shared" si="21"/>
        <v>21.977845285858006</v>
      </c>
      <c r="Z43" s="25">
        <f t="shared" si="21"/>
        <v>22.161615384803618</v>
      </c>
      <c r="AA43" s="25">
        <f>$G$6*(AA38+AA37*$H$6)</f>
        <v>22.299930569825857</v>
      </c>
      <c r="AB43" s="25">
        <f t="shared" si="22"/>
        <v>22.456586764264816</v>
      </c>
      <c r="AC43" s="25">
        <f t="shared" si="22"/>
        <v>22.658108084778039</v>
      </c>
      <c r="AD43" s="25">
        <f t="shared" si="22"/>
        <v>22.835158356092876</v>
      </c>
      <c r="AE43" s="25">
        <f>$G$6*(AE38+AE37*$H$6)</f>
        <v>23.012373405958929</v>
      </c>
      <c r="AF43" s="25">
        <f t="shared" si="23"/>
        <v>23.189258898722557</v>
      </c>
      <c r="AG43" s="25">
        <f t="shared" si="23"/>
        <v>23.366309170037397</v>
      </c>
    </row>
    <row r="44" spans="1:48" x14ac:dyDescent="0.2">
      <c r="A44" s="27">
        <f t="shared" si="24"/>
        <v>5</v>
      </c>
      <c r="B44" s="25"/>
      <c r="C44" s="25">
        <f>$G$7*(C38+C37*$H$7)</f>
        <v>1.3472586464936696</v>
      </c>
      <c r="D44" s="25">
        <f t="shared" si="16"/>
        <v>3.1213606744922009</v>
      </c>
      <c r="E44" s="25">
        <f t="shared" si="16"/>
        <v>5.0138715941098217</v>
      </c>
      <c r="F44" s="25">
        <f t="shared" si="16"/>
        <v>6.9319787294370521</v>
      </c>
      <c r="G44" s="25">
        <f>$G$7*(G38+G37*$H$7)</f>
        <v>8.9177597053143014</v>
      </c>
      <c r="H44" s="25">
        <f t="shared" si="17"/>
        <v>10.764009580330255</v>
      </c>
      <c r="I44" s="25">
        <f t="shared" si="17"/>
        <v>12.415252557395519</v>
      </c>
      <c r="J44" s="25">
        <f t="shared" si="17"/>
        <v>13.915991738301795</v>
      </c>
      <c r="K44" s="25">
        <f>$G$7*(K38+K37*$H$7)</f>
        <v>15.173987544688483</v>
      </c>
      <c r="L44" s="25">
        <f t="shared" si="18"/>
        <v>16.221994720743989</v>
      </c>
      <c r="M44" s="25">
        <f t="shared" si="18"/>
        <v>17.149791583547678</v>
      </c>
      <c r="N44" s="25">
        <f t="shared" si="18"/>
        <v>17.954964680531479</v>
      </c>
      <c r="O44" s="25">
        <f>$G$7*(O38+O37*$H$7)</f>
        <v>18.664131104751306</v>
      </c>
      <c r="P44" s="25">
        <f t="shared" si="19"/>
        <v>19.343589735859339</v>
      </c>
      <c r="Q44" s="25">
        <f t="shared" si="19"/>
        <v>19.972605055522266</v>
      </c>
      <c r="R44" s="25">
        <f t="shared" si="19"/>
        <v>20.469532894000626</v>
      </c>
      <c r="S44" s="25">
        <f>$G$7*(S38+S37*$H$7)</f>
        <v>20.906374835514836</v>
      </c>
      <c r="T44" s="25">
        <f t="shared" si="20"/>
        <v>21.28800767779579</v>
      </c>
      <c r="U44" s="25">
        <f t="shared" si="20"/>
        <v>21.622102175868353</v>
      </c>
      <c r="V44" s="25">
        <f t="shared" si="20"/>
        <v>21.934757277115654</v>
      </c>
      <c r="W44" s="25">
        <f>$G$7*(W38+W37*$H$7)</f>
        <v>22.236126864793466</v>
      </c>
      <c r="X44" s="25">
        <f t="shared" si="21"/>
        <v>22.497966059027661</v>
      </c>
      <c r="Y44" s="25">
        <f t="shared" si="21"/>
        <v>22.72833352228329</v>
      </c>
      <c r="Z44" s="25">
        <f t="shared" si="21"/>
        <v>22.912859959407108</v>
      </c>
      <c r="AA44" s="25">
        <f>$G$7*(AA38+AA37*$H$7)</f>
        <v>23.054520277180288</v>
      </c>
      <c r="AB44" s="25">
        <f t="shared" si="22"/>
        <v>23.223877589014116</v>
      </c>
      <c r="AC44" s="25">
        <f t="shared" si="22"/>
        <v>23.428916738812518</v>
      </c>
      <c r="AD44" s="25">
        <f t="shared" si="22"/>
        <v>23.611868685837852</v>
      </c>
      <c r="AE44" s="25">
        <f>$G$7*(AE38+AE37*$H$7)</f>
        <v>23.794906110823806</v>
      </c>
      <c r="AF44" s="25">
        <f t="shared" si="23"/>
        <v>23.977772579888519</v>
      </c>
      <c r="AG44" s="25">
        <f t="shared" si="23"/>
        <v>24.160724526913857</v>
      </c>
    </row>
    <row r="45" spans="1:48" x14ac:dyDescent="0.2">
      <c r="A45" s="27">
        <f t="shared" si="24"/>
        <v>6</v>
      </c>
      <c r="B45" s="25"/>
      <c r="C45" s="25">
        <f>$G$8*(C38+C37*$H$8)</f>
        <v>1.4362175015682688</v>
      </c>
      <c r="D45" s="25">
        <f t="shared" si="16"/>
        <v>3.1732264593144239</v>
      </c>
      <c r="E45" s="25">
        <f t="shared" si="16"/>
        <v>4.9997969126514406</v>
      </c>
      <c r="F45" s="25">
        <f t="shared" si="16"/>
        <v>6.8678835679982377</v>
      </c>
      <c r="G45" s="25">
        <f>$G$8*(G38+G37*$H$8)</f>
        <v>8.7847943521664487</v>
      </c>
      <c r="H45" s="25">
        <f t="shared" si="17"/>
        <v>10.551478506564347</v>
      </c>
      <c r="I45" s="25">
        <f t="shared" si="17"/>
        <v>12.141347117610081</v>
      </c>
      <c r="J45" s="25">
        <f t="shared" si="17"/>
        <v>13.576229967437882</v>
      </c>
      <c r="K45" s="25">
        <f>$G$8*(K38+K37*$H$8)</f>
        <v>14.771124105569207</v>
      </c>
      <c r="L45" s="25">
        <f t="shared" si="18"/>
        <v>15.776866628129138</v>
      </c>
      <c r="M45" s="25">
        <f t="shared" si="18"/>
        <v>16.66418413718479</v>
      </c>
      <c r="N45" s="25">
        <f t="shared" si="18"/>
        <v>17.434759707409786</v>
      </c>
      <c r="O45" s="25">
        <f>$G$8*(O38+O37*$H$8)</f>
        <v>18.114466249898001</v>
      </c>
      <c r="P45" s="25">
        <f t="shared" si="19"/>
        <v>18.775624415888576</v>
      </c>
      <c r="Q45" s="25">
        <f t="shared" si="19"/>
        <v>19.369871484388948</v>
      </c>
      <c r="R45" s="25">
        <f t="shared" si="19"/>
        <v>19.845891068889131</v>
      </c>
      <c r="S45" s="25">
        <f>$G$8*(S38+S37*$H$8)</f>
        <v>20.263791771176557</v>
      </c>
      <c r="T45" s="25">
        <f t="shared" si="20"/>
        <v>20.629371324600587</v>
      </c>
      <c r="U45" s="25">
        <f t="shared" si="20"/>
        <v>20.949063838709165</v>
      </c>
      <c r="V45" s="25">
        <f t="shared" si="20"/>
        <v>21.252648263092222</v>
      </c>
      <c r="W45" s="25">
        <f>$G$8*(W38+W37*$H$8)</f>
        <v>21.540544200784577</v>
      </c>
      <c r="X45" s="25">
        <f t="shared" si="21"/>
        <v>21.791653676112588</v>
      </c>
      <c r="Y45" s="25">
        <f t="shared" si="21"/>
        <v>22.011919073809029</v>
      </c>
      <c r="Z45" s="25">
        <f t="shared" si="21"/>
        <v>22.185464534700976</v>
      </c>
      <c r="AA45" s="25">
        <f>$G$8*(AA38+AA37*$H$8)</f>
        <v>22.321370111656478</v>
      </c>
      <c r="AB45" s="25">
        <f t="shared" si="22"/>
        <v>22.492268779531269</v>
      </c>
      <c r="AC45" s="25">
        <f t="shared" si="22"/>
        <v>22.687697308203258</v>
      </c>
      <c r="AD45" s="25">
        <f t="shared" si="22"/>
        <v>22.864747579518099</v>
      </c>
      <c r="AE45" s="25">
        <f>$G$8*(AE38+AE37*$H$8)</f>
        <v>23.041801160526283</v>
      </c>
      <c r="AF45" s="25">
        <f t="shared" si="23"/>
        <v>23.218848122147776</v>
      </c>
      <c r="AG45" s="25">
        <f t="shared" si="23"/>
        <v>23.395898393462616</v>
      </c>
    </row>
    <row r="46" spans="1:48" x14ac:dyDescent="0.2">
      <c r="A46" s="27">
        <f t="shared" si="24"/>
        <v>7</v>
      </c>
      <c r="B46" s="25"/>
      <c r="C46" s="25">
        <f>$G$9*(C38+C37*$H$9)</f>
        <v>1.6254852824738708</v>
      </c>
      <c r="D46" s="25">
        <f t="shared" si="16"/>
        <v>3.4418953414286979</v>
      </c>
      <c r="E46" s="25">
        <f t="shared" si="16"/>
        <v>5.3241281992241554</v>
      </c>
      <c r="F46" s="25">
        <f t="shared" si="16"/>
        <v>7.267141787453566</v>
      </c>
      <c r="G46" s="25">
        <f>$G$9*(G38+G37*$H$9)</f>
        <v>9.2428106600049471</v>
      </c>
      <c r="H46" s="25">
        <f t="shared" si="17"/>
        <v>11.047018829117828</v>
      </c>
      <c r="I46" s="25">
        <f t="shared" si="17"/>
        <v>12.681225023358701</v>
      </c>
      <c r="J46" s="25">
        <f t="shared" si="17"/>
        <v>14.145309502004853</v>
      </c>
      <c r="K46" s="25">
        <f>$G$9*(K38+K37*$H$9)</f>
        <v>15.355985852301202</v>
      </c>
      <c r="L46" s="25">
        <f t="shared" si="18"/>
        <v>16.386221892778103</v>
      </c>
      <c r="M46" s="25">
        <f t="shared" si="18"/>
        <v>17.291851145241221</v>
      </c>
      <c r="N46" s="25">
        <f t="shared" si="18"/>
        <v>18.078903837575144</v>
      </c>
      <c r="O46" s="25">
        <f>$G$9*(O38+O37*$H$9)</f>
        <v>18.774237501264896</v>
      </c>
      <c r="P46" s="25">
        <f t="shared" si="19"/>
        <v>19.461297017884565</v>
      </c>
      <c r="Q46" s="25">
        <f t="shared" si="19"/>
        <v>20.059893639270882</v>
      </c>
      <c r="R46" s="25">
        <f t="shared" si="19"/>
        <v>20.54657157760974</v>
      </c>
      <c r="S46" s="25">
        <f>$G$9*(S38+S37*$H$9)</f>
        <v>20.973224046962308</v>
      </c>
      <c r="T46" s="25">
        <f t="shared" si="20"/>
        <v>21.346993371632919</v>
      </c>
      <c r="U46" s="25">
        <f t="shared" si="20"/>
        <v>21.673471883823851</v>
      </c>
      <c r="V46" s="25">
        <f t="shared" si="20"/>
        <v>21.988259553099819</v>
      </c>
      <c r="W46" s="25">
        <f>$G$9*(W38+W37*$H$9)</f>
        <v>22.28174566602857</v>
      </c>
      <c r="X46" s="25">
        <f t="shared" si="21"/>
        <v>22.538787407370197</v>
      </c>
      <c r="Y46" s="25">
        <f t="shared" si="21"/>
        <v>22.763543103166011</v>
      </c>
      <c r="Z46" s="25">
        <f t="shared" si="21"/>
        <v>22.937504080967706</v>
      </c>
      <c r="AA46" s="25">
        <f>$G$9*(AA38+AA37*$H$9)</f>
        <v>23.076674470405262</v>
      </c>
      <c r="AB46" s="25">
        <f t="shared" si="22"/>
        <v>23.260749004789446</v>
      </c>
      <c r="AC46" s="25">
        <f t="shared" si="22"/>
        <v>23.459492269685246</v>
      </c>
      <c r="AD46" s="25">
        <f t="shared" si="22"/>
        <v>23.642444216710579</v>
      </c>
      <c r="AE46" s="25">
        <f>$G$9*(AE38+AE37*$H$9)</f>
        <v>23.825314790543409</v>
      </c>
      <c r="AF46" s="25">
        <f t="shared" si="23"/>
        <v>24.008348110761251</v>
      </c>
      <c r="AG46" s="25">
        <f t="shared" si="23"/>
        <v>24.191300057786584</v>
      </c>
    </row>
    <row r="47" spans="1:48" x14ac:dyDescent="0.2">
      <c r="A47" s="27">
        <f t="shared" si="24"/>
        <v>8</v>
      </c>
      <c r="B47" s="25"/>
      <c r="C47" s="25">
        <f>$G$10*(C38+C37*$H$10)</f>
        <v>1.76687914666053</v>
      </c>
      <c r="D47" s="25">
        <f t="shared" si="16"/>
        <v>3.604790008232492</v>
      </c>
      <c r="E47" s="25">
        <f t="shared" si="16"/>
        <v>5.4817995887084887</v>
      </c>
      <c r="F47" s="25">
        <f t="shared" si="16"/>
        <v>7.437470554642287</v>
      </c>
      <c r="G47" s="25">
        <f>$G$10*(G38+G37*$H$10)</f>
        <v>9.4080004894378995</v>
      </c>
      <c r="H47" s="25">
        <f t="shared" si="17"/>
        <v>11.190843201452498</v>
      </c>
      <c r="I47" s="25">
        <f t="shared" si="17"/>
        <v>12.816391358520317</v>
      </c>
      <c r="J47" s="25">
        <f t="shared" si="17"/>
        <v>14.261848037657225</v>
      </c>
      <c r="K47" s="25">
        <f>$G$10*(K38+K37*$H$10)</f>
        <v>15.448476795514225</v>
      </c>
      <c r="L47" s="25">
        <f t="shared" si="18"/>
        <v>16.46968160315609</v>
      </c>
      <c r="M47" s="25">
        <f t="shared" si="18"/>
        <v>17.364045348724826</v>
      </c>
      <c r="N47" s="25">
        <f t="shared" si="18"/>
        <v>18.141889310826844</v>
      </c>
      <c r="O47" s="25">
        <f>$G$10*(O38+O37*$H$10)</f>
        <v>18.83019321096852</v>
      </c>
      <c r="P47" s="25">
        <f t="shared" si="19"/>
        <v>19.521115472684265</v>
      </c>
      <c r="Q47" s="25">
        <f t="shared" si="19"/>
        <v>20.104253411339847</v>
      </c>
      <c r="R47" s="25">
        <f t="shared" si="19"/>
        <v>20.585722384034046</v>
      </c>
      <c r="S47" s="25">
        <f>$G$10*(S38+S37*$H$10)</f>
        <v>21.007196597042171</v>
      </c>
      <c r="T47" s="25">
        <f t="shared" si="20"/>
        <v>21.376969707845234</v>
      </c>
      <c r="U47" s="25">
        <f t="shared" si="20"/>
        <v>21.699577800981562</v>
      </c>
      <c r="V47" s="25">
        <f t="shared" si="20"/>
        <v>22.015449234337673</v>
      </c>
      <c r="W47" s="25">
        <f>$G$10*(W38+W37*$H$10)</f>
        <v>22.304928991246403</v>
      </c>
      <c r="X47" s="25">
        <f t="shared" si="21"/>
        <v>22.559532682757386</v>
      </c>
      <c r="Y47" s="25">
        <f t="shared" si="21"/>
        <v>22.781436496729359</v>
      </c>
      <c r="Z47" s="25">
        <f t="shared" si="21"/>
        <v>22.950028142744404</v>
      </c>
      <c r="AA47" s="25">
        <f>$G$10*(AA38+AA37*$H$10)</f>
        <v>23.087933158765487</v>
      </c>
      <c r="AB47" s="25">
        <f t="shared" si="22"/>
        <v>23.27948693739658</v>
      </c>
      <c r="AC47" s="25">
        <f t="shared" si="22"/>
        <v>23.475030654227126</v>
      </c>
      <c r="AD47" s="25">
        <f t="shared" si="22"/>
        <v>23.65798260125246</v>
      </c>
      <c r="AE47" s="25">
        <f>$G$10*(AE38+AE37*$H$10)</f>
        <v>23.840768381876323</v>
      </c>
      <c r="AF47" s="25">
        <f t="shared" si="23"/>
        <v>24.023886495303127</v>
      </c>
      <c r="AG47" s="25">
        <f t="shared" si="23"/>
        <v>24.206838442328461</v>
      </c>
    </row>
    <row r="48" spans="1:48" x14ac:dyDescent="0.2">
      <c r="A48" s="27">
        <f t="shared" si="24"/>
        <v>9</v>
      </c>
      <c r="B48" s="25"/>
      <c r="C48" s="25">
        <f>$G$11*(C38+C37*$H$11)</f>
        <v>1.8423018565684564</v>
      </c>
      <c r="D48" s="25">
        <f t="shared" si="16"/>
        <v>3.6410612984179309</v>
      </c>
      <c r="E48" s="25">
        <f t="shared" si="16"/>
        <v>5.4526304558114402</v>
      </c>
      <c r="F48" s="25">
        <f t="shared" si="16"/>
        <v>7.3570692052936248</v>
      </c>
      <c r="G48" s="25">
        <f>$G$11*(G38+G37*$H$11)</f>
        <v>9.2592209174473492</v>
      </c>
      <c r="H48" s="25">
        <f t="shared" si="17"/>
        <v>10.964543301198775</v>
      </c>
      <c r="I48" s="25">
        <f t="shared" si="17"/>
        <v>12.529545957408274</v>
      </c>
      <c r="J48" s="25">
        <f t="shared" si="17"/>
        <v>13.910929611975398</v>
      </c>
      <c r="K48" s="25">
        <f>$G$11*(K38+K37*$H$11)</f>
        <v>15.036758864432828</v>
      </c>
      <c r="L48" s="25">
        <f t="shared" si="18"/>
        <v>16.016563611108591</v>
      </c>
      <c r="M48" s="25">
        <f t="shared" si="18"/>
        <v>16.871526490582031</v>
      </c>
      <c r="N48" s="25">
        <f t="shared" si="18"/>
        <v>17.615654510921427</v>
      </c>
      <c r="O48" s="25">
        <f>$G$11*(O38+O37*$H$11)</f>
        <v>18.275171513979174</v>
      </c>
      <c r="P48" s="25">
        <f t="shared" si="19"/>
        <v>18.947423516041727</v>
      </c>
      <c r="Q48" s="25">
        <f t="shared" si="19"/>
        <v>19.497273119051123</v>
      </c>
      <c r="R48" s="25">
        <f t="shared" si="19"/>
        <v>19.958332510856955</v>
      </c>
      <c r="S48" s="25">
        <f>$G$11*(S38+S37*$H$11)</f>
        <v>20.361361217815915</v>
      </c>
      <c r="T48" s="25">
        <f t="shared" si="20"/>
        <v>20.715463611745214</v>
      </c>
      <c r="U48" s="25">
        <f t="shared" si="20"/>
        <v>21.024040250109046</v>
      </c>
      <c r="V48" s="25">
        <f t="shared" si="20"/>
        <v>21.33073725395224</v>
      </c>
      <c r="W48" s="25">
        <f>$G$11*(W38+W37*$H$11)</f>
        <v>21.607126903803547</v>
      </c>
      <c r="X48" s="25">
        <f t="shared" si="21"/>
        <v>21.851234279722</v>
      </c>
      <c r="Y48" s="25">
        <f t="shared" si="21"/>
        <v>22.063309049079418</v>
      </c>
      <c r="Z48" s="25">
        <f t="shared" si="21"/>
        <v>22.221433744382235</v>
      </c>
      <c r="AA48" s="25">
        <f>$G$11*(AA38+AA37*$H$11)</f>
        <v>22.353705158351836</v>
      </c>
      <c r="AB48" s="25">
        <f t="shared" si="22"/>
        <v>22.546084277965914</v>
      </c>
      <c r="AC48" s="25">
        <f t="shared" si="22"/>
        <v>22.732323677959329</v>
      </c>
      <c r="AD48" s="25">
        <f t="shared" si="22"/>
        <v>22.909373949274169</v>
      </c>
      <c r="AE48" s="25">
        <f>$G$11*(AE38+AE37*$H$11)</f>
        <v>23.086184003480334</v>
      </c>
      <c r="AF48" s="25">
        <f t="shared" si="23"/>
        <v>23.26347449190385</v>
      </c>
      <c r="AG48" s="25">
        <f t="shared" si="23"/>
        <v>23.440524763218686</v>
      </c>
    </row>
    <row r="49" spans="1:33" x14ac:dyDescent="0.2">
      <c r="A49" s="27">
        <f t="shared" si="24"/>
        <v>10</v>
      </c>
      <c r="B49" s="25"/>
      <c r="C49" s="25">
        <f>$G$12*(C38+C37*$H$12)</f>
        <v>2.0451057826407308</v>
      </c>
      <c r="D49" s="25">
        <f t="shared" si="16"/>
        <v>3.9253246751689894</v>
      </c>
      <c r="E49" s="25">
        <f t="shared" si="16"/>
        <v>5.7920561938228223</v>
      </c>
      <c r="F49" s="25">
        <f t="shared" si="16"/>
        <v>7.7726336126588</v>
      </c>
      <c r="G49" s="25">
        <f>$G$12*(G38+G37*$H$12)</f>
        <v>9.7330514441285452</v>
      </c>
      <c r="H49" s="25">
        <f t="shared" si="17"/>
        <v>11.473852450240072</v>
      </c>
      <c r="I49" s="25">
        <f t="shared" si="17"/>
        <v>13.082363824483501</v>
      </c>
      <c r="J49" s="25">
        <f t="shared" si="17"/>
        <v>14.491165801360285</v>
      </c>
      <c r="K49" s="25">
        <f>$G$12*(K38+K37*$H$12)</f>
        <v>15.630475103126946</v>
      </c>
      <c r="L49" s="25">
        <f t="shared" si="18"/>
        <v>16.633908775190203</v>
      </c>
      <c r="M49" s="25">
        <f t="shared" si="18"/>
        <v>17.506104910418369</v>
      </c>
      <c r="N49" s="25">
        <f t="shared" si="18"/>
        <v>18.265828467870509</v>
      </c>
      <c r="O49" s="25">
        <f>$G$12*(O38+O37*$H$12)</f>
        <v>18.940299607482107</v>
      </c>
      <c r="P49" s="25">
        <f t="shared" si="19"/>
        <v>19.638822754709491</v>
      </c>
      <c r="Q49" s="25">
        <f t="shared" si="19"/>
        <v>20.191541995088464</v>
      </c>
      <c r="R49" s="25">
        <f t="shared" si="19"/>
        <v>20.66276106764316</v>
      </c>
      <c r="S49" s="25">
        <f>$G$12*(S38+S37*$H$12)</f>
        <v>21.074045808489643</v>
      </c>
      <c r="T49" s="25">
        <f t="shared" si="20"/>
        <v>21.435955401682367</v>
      </c>
      <c r="U49" s="25">
        <f t="shared" si="20"/>
        <v>21.750947508937056</v>
      </c>
      <c r="V49" s="25">
        <f t="shared" si="20"/>
        <v>22.068951510321838</v>
      </c>
      <c r="W49" s="25">
        <f>$G$12*(W38+W37*$H$12)</f>
        <v>22.3505477924815</v>
      </c>
      <c r="X49" s="25">
        <f t="shared" si="21"/>
        <v>22.600354031099922</v>
      </c>
      <c r="Y49" s="25">
        <f t="shared" si="21"/>
        <v>22.816646077612081</v>
      </c>
      <c r="Z49" s="25">
        <f t="shared" si="21"/>
        <v>22.974672264305006</v>
      </c>
      <c r="AA49" s="25">
        <f>$G$12*(AA38+AA37*$H$12)</f>
        <v>23.110087351990462</v>
      </c>
      <c r="AB49" s="25">
        <f t="shared" si="22"/>
        <v>23.316358353171911</v>
      </c>
      <c r="AC49" s="25">
        <f t="shared" si="22"/>
        <v>23.505606185099847</v>
      </c>
      <c r="AD49" s="25">
        <f t="shared" si="22"/>
        <v>23.688558132125184</v>
      </c>
      <c r="AE49" s="25">
        <f>$G$12*(AE38+AE37*$H$12)</f>
        <v>23.871177061595926</v>
      </c>
      <c r="AF49" s="25">
        <f t="shared" si="23"/>
        <v>24.054462026175852</v>
      </c>
      <c r="AG49" s="25">
        <f t="shared" si="23"/>
        <v>24.237413973201186</v>
      </c>
    </row>
    <row r="50" spans="1:33" x14ac:dyDescent="0.2">
      <c r="A50" s="27">
        <f t="shared" si="24"/>
        <v>11</v>
      </c>
      <c r="B50" s="25">
        <f>$B13*(B$38+B$37*$C13)</f>
        <v>0.57912553950084433</v>
      </c>
      <c r="C50" s="25">
        <f>$G$13*(C38+C37*$H$13)</f>
        <v>2.1115534397751023</v>
      </c>
      <c r="D50" s="25">
        <f t="shared" si="16"/>
        <v>3.9512561373887349</v>
      </c>
      <c r="E50" s="25">
        <f t="shared" si="16"/>
        <v>5.7528787833414414</v>
      </c>
      <c r="F50" s="25">
        <f t="shared" si="16"/>
        <v>7.6814205517612208</v>
      </c>
      <c r="G50" s="25">
        <f>$G$13*(G38+G37*$H$13)</f>
        <v>9.5737863574705528</v>
      </c>
      <c r="H50" s="25">
        <f t="shared" si="17"/>
        <v>11.238423219380298</v>
      </c>
      <c r="I50" s="25">
        <f t="shared" si="17"/>
        <v>12.7869386664049</v>
      </c>
      <c r="J50" s="25">
        <f t="shared" si="17"/>
        <v>14.132850028462229</v>
      </c>
      <c r="K50" s="25">
        <f>$G$13*(K38+K37*$H$13)</f>
        <v>15.212886258896752</v>
      </c>
      <c r="L50" s="25">
        <f t="shared" si="18"/>
        <v>16.175493132431924</v>
      </c>
      <c r="M50" s="25">
        <f t="shared" si="18"/>
        <v>17.00900348576933</v>
      </c>
      <c r="N50" s="25">
        <f t="shared" si="18"/>
        <v>17.735595630641104</v>
      </c>
      <c r="O50" s="25">
        <f>$G$13*(O38+O37*$H$13)</f>
        <v>18.381726091250385</v>
      </c>
      <c r="P50" s="25">
        <f t="shared" si="19"/>
        <v>19.061333788969364</v>
      </c>
      <c r="Q50" s="25">
        <f t="shared" si="19"/>
        <v>19.581745942033653</v>
      </c>
      <c r="R50" s="25">
        <f t="shared" si="19"/>
        <v>20.032886075639972</v>
      </c>
      <c r="S50" s="25">
        <f>$G$13*(S38+S37*$H$13)</f>
        <v>20.426054003087664</v>
      </c>
      <c r="T50" s="25">
        <f t="shared" si="20"/>
        <v>20.772546541265019</v>
      </c>
      <c r="U50" s="25">
        <f t="shared" si="20"/>
        <v>21.073752870711136</v>
      </c>
      <c r="V50" s="25">
        <f t="shared" si="20"/>
        <v>21.382513650065949</v>
      </c>
      <c r="W50" s="25">
        <f>$G$13*(W38+W37*$H$13)</f>
        <v>21.651274130805255</v>
      </c>
      <c r="X50" s="25">
        <f t="shared" si="21"/>
        <v>21.890738810376064</v>
      </c>
      <c r="Y50" s="25">
        <f t="shared" si="21"/>
        <v>22.097382837030437</v>
      </c>
      <c r="Z50" s="25">
        <f t="shared" si="21"/>
        <v>22.245282894279587</v>
      </c>
      <c r="AA50" s="25">
        <f>$G$13*(AA38+AA37*$H$13)</f>
        <v>22.375144700182449</v>
      </c>
      <c r="AB50" s="25">
        <f t="shared" si="22"/>
        <v>22.581766293232359</v>
      </c>
      <c r="AC50" s="25">
        <f t="shared" si="22"/>
        <v>22.761912901384544</v>
      </c>
      <c r="AD50" s="25">
        <f t="shared" si="22"/>
        <v>22.938963172699385</v>
      </c>
      <c r="AE50" s="25">
        <f>$G$13*(AE38+AE37*$H$13)</f>
        <v>23.115611758047692</v>
      </c>
      <c r="AF50" s="25">
        <f t="shared" si="23"/>
        <v>23.293063715329065</v>
      </c>
      <c r="AG50" s="25">
        <f t="shared" si="23"/>
        <v>23.470113986643902</v>
      </c>
    </row>
    <row r="51" spans="1:33" x14ac:dyDescent="0.2">
      <c r="A51" s="27">
        <f t="shared" si="24"/>
        <v>12</v>
      </c>
      <c r="B51" s="25">
        <f>$B14*(B$38+B$37*$C14)</f>
        <v>0.65397260273972591</v>
      </c>
      <c r="C51" s="25">
        <f>$G$14*(C38+C37*$H$14)</f>
        <v>2.3233324186209319</v>
      </c>
      <c r="D51" s="25">
        <f t="shared" si="16"/>
        <v>4.2458593421054864</v>
      </c>
      <c r="E51" s="25">
        <f t="shared" si="16"/>
        <v>6.1023127989371568</v>
      </c>
      <c r="F51" s="25">
        <f t="shared" si="16"/>
        <v>8.1077966706753148</v>
      </c>
      <c r="G51" s="25">
        <f>$G$14*(G38+G37*$H$14)</f>
        <v>10.058102398819191</v>
      </c>
      <c r="H51" s="25">
        <f t="shared" si="17"/>
        <v>11.756861699027642</v>
      </c>
      <c r="I51" s="25">
        <f t="shared" si="17"/>
        <v>13.34833629044668</v>
      </c>
      <c r="J51" s="25">
        <f t="shared" si="17"/>
        <v>14.720483565063343</v>
      </c>
      <c r="K51" s="25">
        <f>$G$14*(K38+K37*$H$14)</f>
        <v>15.812473410739667</v>
      </c>
      <c r="L51" s="25">
        <f t="shared" si="18"/>
        <v>16.798135947224313</v>
      </c>
      <c r="M51" s="25">
        <f t="shared" si="18"/>
        <v>17.648164472111915</v>
      </c>
      <c r="N51" s="25">
        <f t="shared" si="18"/>
        <v>18.389767624914175</v>
      </c>
      <c r="O51" s="25">
        <f>$G$14*(O38+O37*$H$14)</f>
        <v>19.050406003995693</v>
      </c>
      <c r="P51" s="25">
        <f t="shared" si="19"/>
        <v>19.756530036734713</v>
      </c>
      <c r="Q51" s="25">
        <f t="shared" si="19"/>
        <v>20.278830578837077</v>
      </c>
      <c r="R51" s="25">
        <f t="shared" si="19"/>
        <v>20.739799751252274</v>
      </c>
      <c r="S51" s="25">
        <f>$G$14*(S38+S37*$H$14)</f>
        <v>21.140895019937116</v>
      </c>
      <c r="T51" s="25">
        <f t="shared" si="20"/>
        <v>21.494941095519501</v>
      </c>
      <c r="U51" s="25">
        <f t="shared" si="20"/>
        <v>21.802317216892554</v>
      </c>
      <c r="V51" s="25">
        <f t="shared" si="20"/>
        <v>22.122453786306004</v>
      </c>
      <c r="W51" s="25">
        <f>$G$14*(W38+W37*$H$14)</f>
        <v>22.396166593716604</v>
      </c>
      <c r="X51" s="25">
        <f t="shared" si="21"/>
        <v>22.641175379442462</v>
      </c>
      <c r="Y51" s="25">
        <f t="shared" si="21"/>
        <v>22.851855658494802</v>
      </c>
      <c r="Z51" s="25">
        <f t="shared" si="21"/>
        <v>22.999316385865605</v>
      </c>
      <c r="AA51" s="25">
        <f>$G$14*(AA38+AA37*$H$14)</f>
        <v>23.132241545215432</v>
      </c>
      <c r="AB51" s="25">
        <f t="shared" si="22"/>
        <v>23.353229768947241</v>
      </c>
      <c r="AC51" s="25">
        <f t="shared" si="22"/>
        <v>23.536181715972575</v>
      </c>
      <c r="AD51" s="25">
        <f t="shared" si="22"/>
        <v>23.719133662997912</v>
      </c>
      <c r="AE51" s="25">
        <f>$G$14*(AE38+AE37*$H$14)</f>
        <v>23.901585741315529</v>
      </c>
      <c r="AF51" s="25">
        <f t="shared" si="23"/>
        <v>24.08503755704858</v>
      </c>
      <c r="AG51" s="25">
        <f t="shared" si="23"/>
        <v>24.267989504073913</v>
      </c>
    </row>
    <row r="52" spans="1:33" x14ac:dyDescent="0.2">
      <c r="A52" s="27" t="s">
        <v>11</v>
      </c>
      <c r="B52" s="25">
        <f t="shared" ref="B52:AG52" si="25">SUM(B40:B51)</f>
        <v>1.2330981422405702</v>
      </c>
      <c r="C52" s="25">
        <f t="shared" si="25"/>
        <v>18.39728899458618</v>
      </c>
      <c r="D52" s="25">
        <f t="shared" si="25"/>
        <v>39.642079901024289</v>
      </c>
      <c r="E52" s="25">
        <f t="shared" si="25"/>
        <v>61.832182406065527</v>
      </c>
      <c r="F52" s="25">
        <f t="shared" si="25"/>
        <v>84.640952955722668</v>
      </c>
      <c r="G52" s="25">
        <f t="shared" si="25"/>
        <v>108.19725851071378</v>
      </c>
      <c r="H52" s="25">
        <f t="shared" si="25"/>
        <v>129.28970387394375</v>
      </c>
      <c r="I52" s="25">
        <f t="shared" si="25"/>
        <v>148.57812091617205</v>
      </c>
      <c r="J52" s="25">
        <f t="shared" si="25"/>
        <v>165.9175631294118</v>
      </c>
      <c r="K52" s="25">
        <f t="shared" si="25"/>
        <v>180.78036873114672</v>
      </c>
      <c r="L52" s="25">
        <f t="shared" si="25"/>
        <v>192.48190292018117</v>
      </c>
      <c r="M52" s="25">
        <f t="shared" si="25"/>
        <v>203.20605569182922</v>
      </c>
      <c r="N52" s="25">
        <f t="shared" si="25"/>
        <v>212.52291013067108</v>
      </c>
      <c r="O52" s="25">
        <f t="shared" si="25"/>
        <v>221.34293619124946</v>
      </c>
      <c r="P52" s="25">
        <f t="shared" si="25"/>
        <v>228.81665137455545</v>
      </c>
      <c r="Q52" s="25">
        <f t="shared" si="25"/>
        <v>235.94848428337832</v>
      </c>
      <c r="R52" s="25">
        <f t="shared" si="25"/>
        <v>241.7069754397198</v>
      </c>
      <c r="S52" s="25">
        <f t="shared" si="25"/>
        <v>247.42859953860918</v>
      </c>
      <c r="T52" s="25">
        <f t="shared" si="25"/>
        <v>251.18105445961282</v>
      </c>
      <c r="U52" s="25">
        <f t="shared" si="25"/>
        <v>255.0460669357345</v>
      </c>
      <c r="V52" s="25">
        <f t="shared" si="25"/>
        <v>258.74656006733892</v>
      </c>
      <c r="W52" s="25">
        <f t="shared" si="25"/>
        <v>262.93817804774682</v>
      </c>
      <c r="X52" s="25">
        <f t="shared" si="25"/>
        <v>265.26353292307567</v>
      </c>
      <c r="Y52" s="25">
        <f t="shared" si="25"/>
        <v>267.92531721651534</v>
      </c>
      <c r="Z52" s="25">
        <f t="shared" si="25"/>
        <v>270.00268810215346</v>
      </c>
      <c r="AA52" s="25">
        <f t="shared" si="25"/>
        <v>272.39042316215011</v>
      </c>
      <c r="AB52" s="25">
        <f t="shared" si="25"/>
        <v>273.77493536362556</v>
      </c>
      <c r="AC52" s="25">
        <f t="shared" si="25"/>
        <v>276.13232983481407</v>
      </c>
      <c r="AD52" s="25">
        <f t="shared" si="25"/>
        <v>278.28644146914456</v>
      </c>
      <c r="AE52" s="25">
        <f t="shared" si="25"/>
        <v>281.20565456261511</v>
      </c>
      <c r="AF52" s="25">
        <f t="shared" si="25"/>
        <v>282.59466473780566</v>
      </c>
      <c r="AG52" s="25">
        <f t="shared" si="25"/>
        <v>284.74877637213621</v>
      </c>
    </row>
    <row r="53" spans="1:33" ht="10.5" x14ac:dyDescent="0.25">
      <c r="C53" s="36"/>
      <c r="G53" s="35"/>
      <c r="K53" s="35"/>
      <c r="O53" s="35"/>
      <c r="S53" s="35"/>
      <c r="W53" s="35"/>
      <c r="AA53" s="35"/>
      <c r="AE53" s="35"/>
    </row>
    <row r="54" spans="1:33" ht="10.5" x14ac:dyDescent="0.25">
      <c r="B54" s="33"/>
      <c r="C54" s="37"/>
      <c r="D54" s="33"/>
      <c r="E54" s="33"/>
      <c r="F54" s="33"/>
      <c r="G54" s="37"/>
      <c r="K54" s="35"/>
      <c r="O54" s="35"/>
      <c r="S54" s="35"/>
      <c r="W54" s="35"/>
      <c r="AA54" s="35"/>
      <c r="AE54" s="35"/>
    </row>
    <row r="55" spans="1:33" x14ac:dyDescent="0.2">
      <c r="C55" s="38"/>
      <c r="G55" s="40"/>
      <c r="K55" s="40"/>
      <c r="O55" s="40"/>
      <c r="S55" s="40"/>
      <c r="W55" s="40"/>
      <c r="AA55" s="40"/>
      <c r="AE55" s="40"/>
    </row>
    <row r="56" spans="1:33" x14ac:dyDescent="0.2">
      <c r="C56" s="38"/>
      <c r="G56" s="40"/>
      <c r="K56" s="40"/>
      <c r="O56" s="40"/>
      <c r="S56" s="40"/>
      <c r="W56" s="40"/>
      <c r="AA56" s="40"/>
      <c r="AE56" s="40"/>
    </row>
    <row r="57" spans="1:33" x14ac:dyDescent="0.2">
      <c r="B57" s="34"/>
      <c r="C57" s="39"/>
      <c r="D57" s="34"/>
      <c r="E57" s="34"/>
      <c r="F57" s="34"/>
      <c r="G57" s="39"/>
      <c r="H57" s="34"/>
      <c r="I57" s="34"/>
      <c r="J57" s="34"/>
      <c r="K57" s="39"/>
      <c r="L57" s="34"/>
      <c r="M57" s="34"/>
      <c r="N57" s="34"/>
      <c r="O57" s="39"/>
      <c r="P57" s="34"/>
      <c r="Q57" s="34"/>
      <c r="R57" s="34"/>
      <c r="S57" s="39"/>
      <c r="T57" s="34"/>
      <c r="U57" s="34"/>
      <c r="V57" s="34"/>
      <c r="W57" s="39"/>
      <c r="X57" s="34"/>
      <c r="Y57" s="34"/>
      <c r="Z57" s="34"/>
      <c r="AA57" s="39"/>
      <c r="AB57" s="34"/>
      <c r="AC57" s="34"/>
      <c r="AD57" s="34"/>
      <c r="AE57" s="39"/>
      <c r="AF57" s="34"/>
    </row>
    <row r="58" spans="1:33" x14ac:dyDescent="0.2">
      <c r="A58" s="28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3" x14ac:dyDescent="0.2">
      <c r="A59" s="28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3" x14ac:dyDescent="0.2">
      <c r="A60" s="28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3" x14ac:dyDescent="0.2">
      <c r="A61" s="28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</sheetData>
  <printOptions horizontalCentered="1"/>
  <pageMargins left="0.75" right="0.5" top="0.75" bottom="0.5" header="0.5" footer="0.5"/>
  <pageSetup scale="57" fitToWidth="3" orientation="landscape" r:id="rId1"/>
  <headerFooter alignWithMargins="0"/>
  <colBreaks count="1" manualBreakCount="1">
    <brk id="16" min="16" max="51" man="1"/>
  </colBreaks>
  <ignoredErrors>
    <ignoredError sqref="B4:AV6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6C0F4-BB24-4F6D-A845-602959031088}">
  <sheetPr>
    <tabColor rgb="FF7030A0"/>
  </sheetPr>
  <dimension ref="A1:AV61"/>
  <sheetViews>
    <sheetView zoomScale="90" zoomScaleNormal="90" workbookViewId="0">
      <pane ySplit="17" topLeftCell="A18" activePane="bottomLeft" state="frozen"/>
      <selection activeCell="B13" sqref="B3:J13"/>
      <selection pane="bottomLeft" activeCell="A18" sqref="A18"/>
    </sheetView>
  </sheetViews>
  <sheetFormatPr defaultColWidth="10" defaultRowHeight="10" x14ac:dyDescent="0.2"/>
  <cols>
    <col min="1" max="1" width="30.1796875" style="19" customWidth="1"/>
    <col min="2" max="4" width="10" style="20" customWidth="1"/>
    <col min="5" max="12" width="10.1796875" style="19" customWidth="1"/>
    <col min="13" max="32" width="11.1796875" style="19" customWidth="1"/>
    <col min="33" max="16384" width="10" style="19"/>
  </cols>
  <sheetData>
    <row r="1" spans="1:32" x14ac:dyDescent="0.2">
      <c r="B1" s="20" t="s">
        <v>39</v>
      </c>
      <c r="G1" s="19" t="s">
        <v>40</v>
      </c>
    </row>
    <row r="2" spans="1:32" ht="15" customHeight="1" x14ac:dyDescent="0.2">
      <c r="A2" s="21" t="s">
        <v>41</v>
      </c>
      <c r="B2" s="22" t="s">
        <v>42</v>
      </c>
      <c r="C2" s="22" t="s">
        <v>43</v>
      </c>
      <c r="D2" s="22" t="s">
        <v>44</v>
      </c>
      <c r="G2" s="22" t="s">
        <v>42</v>
      </c>
      <c r="H2" s="22" t="s">
        <v>43</v>
      </c>
      <c r="I2" s="22" t="s">
        <v>44</v>
      </c>
    </row>
    <row r="3" spans="1:32" ht="12" customHeight="1" x14ac:dyDescent="0.2">
      <c r="A3" s="23">
        <v>1</v>
      </c>
      <c r="B3" s="20">
        <f>31/365</f>
        <v>8.4931506849315067E-2</v>
      </c>
      <c r="C3" s="20">
        <f>SUM(B$3:B3)</f>
        <v>8.4931506849315067E-2</v>
      </c>
      <c r="D3" s="20">
        <f>1-C3</f>
        <v>0.91506849315068495</v>
      </c>
      <c r="E3" s="20">
        <f>B3*D3</f>
        <v>7.7718145993619814E-2</v>
      </c>
      <c r="F3" s="20"/>
      <c r="G3" s="20">
        <f>31/366</f>
        <v>8.4699453551912565E-2</v>
      </c>
      <c r="H3" s="20">
        <f>SUM(G$3:G3)</f>
        <v>8.4699453551912565E-2</v>
      </c>
      <c r="I3" s="20">
        <f>1-H3</f>
        <v>0.91530054644808745</v>
      </c>
      <c r="J3" s="20">
        <f>G3*I3</f>
        <v>7.7525456119919969E-2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2" customHeight="1" x14ac:dyDescent="0.2">
      <c r="A4" s="23">
        <f t="shared" ref="A4:A14" si="0">A3+1</f>
        <v>2</v>
      </c>
      <c r="B4" s="20">
        <f>28/365</f>
        <v>7.6712328767123292E-2</v>
      </c>
      <c r="C4" s="20">
        <f>SUM(B$3:B4)</f>
        <v>0.16164383561643836</v>
      </c>
      <c r="D4" s="20">
        <f>1-C4</f>
        <v>0.83835616438356164</v>
      </c>
      <c r="E4" s="20">
        <f t="shared" ref="E4:E14" si="1">B4*D4</f>
        <v>6.4312253706136233E-2</v>
      </c>
      <c r="G4" s="20">
        <f>29/366</f>
        <v>7.9234972677595633E-2</v>
      </c>
      <c r="H4" s="20">
        <f>SUM(G$3:G4)</f>
        <v>0.16393442622950821</v>
      </c>
      <c r="I4" s="20">
        <f>1-H4</f>
        <v>0.83606557377049184</v>
      </c>
      <c r="J4" s="20">
        <f t="shared" ref="J4:J14" si="2">G4*I4</f>
        <v>6.6245632894383233E-2</v>
      </c>
    </row>
    <row r="5" spans="1:32" ht="12" customHeight="1" x14ac:dyDescent="0.2">
      <c r="A5" s="23">
        <f t="shared" si="0"/>
        <v>3</v>
      </c>
      <c r="B5" s="20">
        <f>31/365</f>
        <v>8.4931506849315067E-2</v>
      </c>
      <c r="C5" s="20">
        <f>SUM(B$3:B5)</f>
        <v>0.24657534246575341</v>
      </c>
      <c r="D5" s="20">
        <f>1-C5</f>
        <v>0.75342465753424659</v>
      </c>
      <c r="E5" s="20">
        <f t="shared" si="1"/>
        <v>6.3989491461812723E-2</v>
      </c>
      <c r="G5" s="20">
        <f>31/366</f>
        <v>8.4699453551912565E-2</v>
      </c>
      <c r="H5" s="20">
        <f>SUM(G$3:G5)</f>
        <v>0.24863387978142076</v>
      </c>
      <c r="I5" s="20">
        <f>1-H5</f>
        <v>0.75136612021857929</v>
      </c>
      <c r="J5" s="20">
        <f t="shared" si="2"/>
        <v>6.3640299799934311E-2</v>
      </c>
    </row>
    <row r="6" spans="1:32" ht="12" customHeight="1" x14ac:dyDescent="0.2">
      <c r="A6" s="23">
        <f t="shared" si="0"/>
        <v>4</v>
      </c>
      <c r="B6" s="20">
        <f>30/365</f>
        <v>8.2191780821917804E-2</v>
      </c>
      <c r="C6" s="20">
        <f>SUM(B$3:B6)</f>
        <v>0.32876712328767121</v>
      </c>
      <c r="D6" s="20">
        <f>1-C6</f>
        <v>0.67123287671232879</v>
      </c>
      <c r="E6" s="20">
        <f t="shared" si="1"/>
        <v>5.51698254832051E-2</v>
      </c>
      <c r="G6" s="20">
        <f>30/366</f>
        <v>8.1967213114754092E-2</v>
      </c>
      <c r="H6" s="20">
        <f>SUM(G$3:G6)</f>
        <v>0.33060109289617484</v>
      </c>
      <c r="I6" s="20">
        <f>1-H6</f>
        <v>0.6693989071038251</v>
      </c>
      <c r="J6" s="20">
        <f t="shared" si="2"/>
        <v>5.4868762877362712E-2</v>
      </c>
    </row>
    <row r="7" spans="1:32" ht="12" customHeight="1" x14ac:dyDescent="0.2">
      <c r="A7" s="23">
        <f t="shared" si="0"/>
        <v>5</v>
      </c>
      <c r="B7" s="20">
        <f>31/365</f>
        <v>8.4931506849315067E-2</v>
      </c>
      <c r="C7" s="20">
        <f>SUM(B$3:B7)</f>
        <v>0.41369863013698627</v>
      </c>
      <c r="D7" s="20">
        <f t="shared" ref="D7:D14" si="3">1-C7</f>
        <v>0.58630136986301373</v>
      </c>
      <c r="E7" s="20">
        <f t="shared" si="1"/>
        <v>4.9795458810283355E-2</v>
      </c>
      <c r="G7" s="20">
        <f>31/366</f>
        <v>8.4699453551912565E-2</v>
      </c>
      <c r="H7" s="20">
        <f>SUM(G$3:G7)</f>
        <v>0.41530054644808739</v>
      </c>
      <c r="I7" s="20">
        <f t="shared" ref="I7:I14" si="4">1-H7</f>
        <v>0.58469945355191255</v>
      </c>
      <c r="J7" s="20">
        <f t="shared" si="2"/>
        <v>4.9523724207948878E-2</v>
      </c>
    </row>
    <row r="8" spans="1:32" ht="12" customHeight="1" x14ac:dyDescent="0.2">
      <c r="A8" s="23">
        <f t="shared" si="0"/>
        <v>6</v>
      </c>
      <c r="B8" s="20">
        <f>30/365</f>
        <v>8.2191780821917804E-2</v>
      </c>
      <c r="C8" s="20">
        <f>SUM(B$3:B8)</f>
        <v>0.49589041095890407</v>
      </c>
      <c r="D8" s="20">
        <f t="shared" si="3"/>
        <v>0.50410958904109593</v>
      </c>
      <c r="E8" s="20">
        <f t="shared" si="1"/>
        <v>4.1433664852692814E-2</v>
      </c>
      <c r="G8" s="20">
        <f>30/366</f>
        <v>8.1967213114754092E-2</v>
      </c>
      <c r="H8" s="20">
        <f>SUM(G$3:G8)</f>
        <v>0.49726775956284147</v>
      </c>
      <c r="I8" s="20">
        <f t="shared" si="4"/>
        <v>0.50273224043715858</v>
      </c>
      <c r="J8" s="20">
        <f t="shared" si="2"/>
        <v>4.1207560691570375E-2</v>
      </c>
    </row>
    <row r="9" spans="1:32" ht="12" customHeight="1" x14ac:dyDescent="0.2">
      <c r="A9" s="23">
        <f t="shared" si="0"/>
        <v>7</v>
      </c>
      <c r="B9" s="20">
        <f>31/365</f>
        <v>8.4931506849315067E-2</v>
      </c>
      <c r="C9" s="20">
        <f>SUM(B$3:B9)</f>
        <v>0.58082191780821912</v>
      </c>
      <c r="D9" s="20">
        <f t="shared" si="3"/>
        <v>0.41917808219178088</v>
      </c>
      <c r="E9" s="20">
        <f t="shared" si="1"/>
        <v>3.5601426158753995E-2</v>
      </c>
      <c r="G9" s="20">
        <f>31/366</f>
        <v>8.4699453551912565E-2</v>
      </c>
      <c r="H9" s="20">
        <f>SUM(G$3:G9)</f>
        <v>0.58196721311475408</v>
      </c>
      <c r="I9" s="20">
        <f t="shared" si="4"/>
        <v>0.41803278688524592</v>
      </c>
      <c r="J9" s="20">
        <f t="shared" si="2"/>
        <v>3.5407148615963453E-2</v>
      </c>
    </row>
    <row r="10" spans="1:32" ht="12" customHeight="1" x14ac:dyDescent="0.2">
      <c r="A10" s="23">
        <f t="shared" si="0"/>
        <v>8</v>
      </c>
      <c r="B10" s="20">
        <f>31/365</f>
        <v>8.4931506849315067E-2</v>
      </c>
      <c r="C10" s="20">
        <f>SUM(B$3:B10)</f>
        <v>0.66575342465753418</v>
      </c>
      <c r="D10" s="20">
        <f t="shared" si="3"/>
        <v>0.33424657534246582</v>
      </c>
      <c r="E10" s="20">
        <f t="shared" si="1"/>
        <v>2.8388065303058742E-2</v>
      </c>
      <c r="G10" s="20">
        <f>31/366</f>
        <v>8.4699453551912565E-2</v>
      </c>
      <c r="H10" s="20">
        <f>SUM(G$3:G10)</f>
        <v>0.66666666666666663</v>
      </c>
      <c r="I10" s="20">
        <f t="shared" si="4"/>
        <v>0.33333333333333337</v>
      </c>
      <c r="J10" s="20">
        <f t="shared" si="2"/>
        <v>2.8233151183970857E-2</v>
      </c>
    </row>
    <row r="11" spans="1:32" ht="12" customHeight="1" x14ac:dyDescent="0.2">
      <c r="A11" s="23">
        <f t="shared" si="0"/>
        <v>9</v>
      </c>
      <c r="B11" s="20">
        <f>30/365</f>
        <v>8.2191780821917804E-2</v>
      </c>
      <c r="C11" s="20">
        <f>SUM(B$3:B11)</f>
        <v>0.74794520547945198</v>
      </c>
      <c r="D11" s="20">
        <f t="shared" si="3"/>
        <v>0.25205479452054802</v>
      </c>
      <c r="E11" s="20">
        <f t="shared" si="1"/>
        <v>2.0716832426346411E-2</v>
      </c>
      <c r="G11" s="20">
        <f>30/366</f>
        <v>8.1967213114754092E-2</v>
      </c>
      <c r="H11" s="20">
        <f>SUM(G$3:G11)</f>
        <v>0.74863387978142071</v>
      </c>
      <c r="I11" s="20">
        <f t="shared" si="4"/>
        <v>0.25136612021857929</v>
      </c>
      <c r="J11" s="20">
        <f t="shared" si="2"/>
        <v>2.0603780345785187E-2</v>
      </c>
    </row>
    <row r="12" spans="1:32" ht="12" customHeight="1" x14ac:dyDescent="0.2">
      <c r="A12" s="23">
        <f t="shared" si="0"/>
        <v>10</v>
      </c>
      <c r="B12" s="20">
        <f>31/365</f>
        <v>8.4931506849315067E-2</v>
      </c>
      <c r="C12" s="20">
        <f>SUM(B$3:B12)</f>
        <v>0.83287671232876703</v>
      </c>
      <c r="D12" s="20">
        <f t="shared" si="3"/>
        <v>0.16712328767123297</v>
      </c>
      <c r="E12" s="20">
        <f t="shared" si="1"/>
        <v>1.4194032651529374E-2</v>
      </c>
      <c r="G12" s="20">
        <f>31/366</f>
        <v>8.4699453551912565E-2</v>
      </c>
      <c r="H12" s="20">
        <f>SUM(G$3:G12)</f>
        <v>0.83333333333333326</v>
      </c>
      <c r="I12" s="20">
        <f t="shared" si="4"/>
        <v>0.16666666666666674</v>
      </c>
      <c r="J12" s="20">
        <f t="shared" si="2"/>
        <v>1.4116575591985434E-2</v>
      </c>
    </row>
    <row r="13" spans="1:32" ht="12" customHeight="1" x14ac:dyDescent="0.2">
      <c r="A13" s="23">
        <f t="shared" si="0"/>
        <v>11</v>
      </c>
      <c r="B13" s="20">
        <f>30/365</f>
        <v>8.2191780821917804E-2</v>
      </c>
      <c r="C13" s="20">
        <f>SUM(B$3:B13)</f>
        <v>0.91506849315068484</v>
      </c>
      <c r="D13" s="20">
        <f t="shared" si="3"/>
        <v>8.4931506849315164E-2</v>
      </c>
      <c r="E13" s="20">
        <f t="shared" si="1"/>
        <v>6.9806717958341225E-3</v>
      </c>
      <c r="G13" s="20">
        <f>30/366</f>
        <v>8.1967213114754092E-2</v>
      </c>
      <c r="H13" s="20">
        <f>SUM(G$3:G13)</f>
        <v>0.91530054644808734</v>
      </c>
      <c r="I13" s="20">
        <f t="shared" si="4"/>
        <v>8.4699453551912662E-2</v>
      </c>
      <c r="J13" s="20">
        <f t="shared" si="2"/>
        <v>6.9425781599928406E-3</v>
      </c>
    </row>
    <row r="14" spans="1:32" ht="12" customHeight="1" x14ac:dyDescent="0.2">
      <c r="A14" s="23">
        <f t="shared" si="0"/>
        <v>12</v>
      </c>
      <c r="B14" s="20">
        <f>31/365</f>
        <v>8.4931506849315067E-2</v>
      </c>
      <c r="C14" s="20">
        <f>SUM(B$3:B14)</f>
        <v>0.99999999999999989</v>
      </c>
      <c r="D14" s="20">
        <f t="shared" si="3"/>
        <v>0</v>
      </c>
      <c r="E14" s="20">
        <f t="shared" si="1"/>
        <v>0</v>
      </c>
      <c r="G14" s="20">
        <f>31/366</f>
        <v>8.4699453551912565E-2</v>
      </c>
      <c r="H14" s="20">
        <f>SUM(G$3:G14)</f>
        <v>0.99999999999999989</v>
      </c>
      <c r="I14" s="20">
        <f t="shared" si="4"/>
        <v>0</v>
      </c>
      <c r="J14" s="20">
        <f t="shared" si="2"/>
        <v>0</v>
      </c>
    </row>
    <row r="15" spans="1:32" ht="12" customHeight="1" x14ac:dyDescent="0.2">
      <c r="G15" s="19" t="s">
        <v>45</v>
      </c>
      <c r="I15" s="19">
        <f>366/365</f>
        <v>1.0027397260273974</v>
      </c>
    </row>
    <row r="16" spans="1:32" ht="12" customHeight="1" x14ac:dyDescent="0.25">
      <c r="G16" s="35"/>
      <c r="H16" s="35"/>
      <c r="I16" s="35"/>
    </row>
    <row r="17" spans="1:48" ht="12" customHeight="1" x14ac:dyDescent="0.2">
      <c r="A17" s="24" t="s">
        <v>46</v>
      </c>
      <c r="B17" s="24">
        <v>2019</v>
      </c>
      <c r="C17" s="24">
        <f>B17+1</f>
        <v>2020</v>
      </c>
      <c r="D17" s="24">
        <f t="shared" ref="D17:AG17" si="5">C17+1</f>
        <v>2021</v>
      </c>
      <c r="E17" s="24">
        <f t="shared" si="5"/>
        <v>2022</v>
      </c>
      <c r="F17" s="24">
        <f t="shared" si="5"/>
        <v>2023</v>
      </c>
      <c r="G17" s="24">
        <f t="shared" si="5"/>
        <v>2024</v>
      </c>
      <c r="H17" s="24">
        <f t="shared" si="5"/>
        <v>2025</v>
      </c>
      <c r="I17" s="24">
        <f t="shared" si="5"/>
        <v>2026</v>
      </c>
      <c r="J17" s="24">
        <f t="shared" si="5"/>
        <v>2027</v>
      </c>
      <c r="K17" s="24">
        <f t="shared" si="5"/>
        <v>2028</v>
      </c>
      <c r="L17" s="24">
        <f t="shared" si="5"/>
        <v>2029</v>
      </c>
      <c r="M17" s="24">
        <f t="shared" si="5"/>
        <v>2030</v>
      </c>
      <c r="N17" s="24">
        <f t="shared" si="5"/>
        <v>2031</v>
      </c>
      <c r="O17" s="24">
        <f t="shared" si="5"/>
        <v>2032</v>
      </c>
      <c r="P17" s="24">
        <f t="shared" si="5"/>
        <v>2033</v>
      </c>
      <c r="Q17" s="24">
        <f t="shared" si="5"/>
        <v>2034</v>
      </c>
      <c r="R17" s="24">
        <f t="shared" si="5"/>
        <v>2035</v>
      </c>
      <c r="S17" s="24">
        <f t="shared" si="5"/>
        <v>2036</v>
      </c>
      <c r="T17" s="24">
        <f t="shared" si="5"/>
        <v>2037</v>
      </c>
      <c r="U17" s="24">
        <f t="shared" si="5"/>
        <v>2038</v>
      </c>
      <c r="V17" s="24">
        <f t="shared" si="5"/>
        <v>2039</v>
      </c>
      <c r="W17" s="24">
        <f t="shared" si="5"/>
        <v>2040</v>
      </c>
      <c r="X17" s="24">
        <f t="shared" si="5"/>
        <v>2041</v>
      </c>
      <c r="Y17" s="24">
        <f t="shared" si="5"/>
        <v>2042</v>
      </c>
      <c r="Z17" s="24">
        <f t="shared" si="5"/>
        <v>2043</v>
      </c>
      <c r="AA17" s="24">
        <f t="shared" si="5"/>
        <v>2044</v>
      </c>
      <c r="AB17" s="24">
        <f t="shared" si="5"/>
        <v>2045</v>
      </c>
      <c r="AC17" s="24">
        <f t="shared" si="5"/>
        <v>2046</v>
      </c>
      <c r="AD17" s="24">
        <f t="shared" si="5"/>
        <v>2047</v>
      </c>
      <c r="AE17" s="24">
        <f t="shared" si="5"/>
        <v>2048</v>
      </c>
      <c r="AF17" s="24">
        <f t="shared" si="5"/>
        <v>2049</v>
      </c>
      <c r="AG17" s="24">
        <f t="shared" si="5"/>
        <v>2050</v>
      </c>
    </row>
    <row r="19" spans="1:48" ht="11.25" customHeight="1" x14ac:dyDescent="0.2">
      <c r="A19" s="28" t="s">
        <v>48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48" ht="11.25" customHeight="1" x14ac:dyDescent="0.2">
      <c r="A20" s="28" t="s">
        <v>50</v>
      </c>
      <c r="B20" s="25">
        <v>4.2253310726436064</v>
      </c>
      <c r="C20" s="25">
        <f>'Extended Potential Incremental'!D37</f>
        <v>2.0736044908114941</v>
      </c>
      <c r="D20" s="25">
        <f>'Extended Potential Incremental'!E37</f>
        <v>6.458828817588059</v>
      </c>
      <c r="E20" s="25">
        <f>'Extended Potential Incremental'!F37</f>
        <v>6.3410964582457954</v>
      </c>
      <c r="F20" s="25">
        <f>'Extended Potential Incremental'!G37</f>
        <v>14.512285333776722</v>
      </c>
      <c r="G20" s="25">
        <f>'Extended Potential Incremental'!H37</f>
        <v>14.517820477930798</v>
      </c>
      <c r="H20" s="25">
        <f>'Extended Potential Incremental'!I37</f>
        <v>15.753953781703013</v>
      </c>
      <c r="I20" s="25">
        <f>'Extended Potential Incremental'!J37</f>
        <v>15.733570709014991</v>
      </c>
      <c r="J20" s="25">
        <f>'Extended Potential Incremental'!K37</f>
        <v>7.1723176038664853</v>
      </c>
      <c r="K20" s="25">
        <f>'Extended Potential Incremental'!L37</f>
        <v>6.4360811608054256</v>
      </c>
      <c r="L20" s="25">
        <f>'Extended Potential Incremental'!M37</f>
        <v>6.2208862249535315</v>
      </c>
      <c r="M20" s="25">
        <f>'Extended Potential Incremental'!N37</f>
        <v>6.0545435343428542</v>
      </c>
      <c r="N20" s="25">
        <f>'Extended Potential Incremental'!O37</f>
        <v>5.9177612892148082</v>
      </c>
      <c r="O20" s="25">
        <f>'Extended Potential Incremental'!P37</f>
        <v>6.1951332767369358</v>
      </c>
      <c r="P20" s="25">
        <f>'Extended Potential Incremental'!Q37</f>
        <v>6.0734172863577713</v>
      </c>
      <c r="Q20" s="25">
        <f>'Extended Potential Incremental'!R37</f>
        <v>6.5082670271656919</v>
      </c>
      <c r="R20" s="25">
        <f>'Extended Potential Incremental'!S37</f>
        <v>6.35063826793722</v>
      </c>
      <c r="S20" s="25">
        <f>'Extended Potential Incremental'!T37</f>
        <v>5.6784942160018943</v>
      </c>
      <c r="T20" s="25">
        <f>'Extended Potential Incremental'!U37</f>
        <v>5.6308355271693324</v>
      </c>
      <c r="U20" s="25">
        <f>'Extended Potential Incremental'!V37</f>
        <v>6.420809291749153</v>
      </c>
      <c r="V20" s="25">
        <f>'Extended Potential Incremental'!W37</f>
        <v>6.5340408373106769</v>
      </c>
      <c r="W20" s="25">
        <f>'Extended Potential Incremental'!X37</f>
        <v>6.442309974845684</v>
      </c>
      <c r="X20" s="25">
        <f>'Extended Potential Incremental'!Y37</f>
        <v>7.4074736793020213</v>
      </c>
      <c r="Y20" s="25">
        <f>'Extended Potential Incremental'!Z37</f>
        <v>6.3413644373283375</v>
      </c>
      <c r="Z20" s="25">
        <f>'Extended Potential Incremental'!AA37</f>
        <v>6.3009123047948608</v>
      </c>
      <c r="AA20" s="25">
        <f>'Extended Potential Incremental'!AB37</f>
        <v>6.3439622036808121</v>
      </c>
      <c r="AB20" s="25">
        <f>'Extended Potential Incremental'!AC37</f>
        <v>6.7551529410872879</v>
      </c>
      <c r="AC20" s="25">
        <f>'Extended Potential Incremental'!AD37</f>
        <v>6.5429701992335207</v>
      </c>
      <c r="AD20" s="25">
        <f>'Extended Potential Incremental'!AE37</f>
        <v>6.5429701992335465</v>
      </c>
      <c r="AE20" s="25">
        <f>'Extended Potential Incremental'!AF37</f>
        <v>6.5429701992335207</v>
      </c>
      <c r="AF20" s="25">
        <f>'Extended Potential Incremental'!AG37</f>
        <v>6.5429701992335207</v>
      </c>
      <c r="AG20" s="25">
        <f>'Extended Potential Incremental'!AH37</f>
        <v>6.5429701992335465</v>
      </c>
    </row>
    <row r="21" spans="1:48" ht="11.25" customHeight="1" x14ac:dyDescent="0.2">
      <c r="A21" s="26" t="s">
        <v>49</v>
      </c>
      <c r="B21" s="25"/>
      <c r="C21" s="25">
        <f>SUM($B20:B20)*$I$15</f>
        <v>4.2369073221576992</v>
      </c>
      <c r="D21" s="25">
        <f>SUM($B20:C20)</f>
        <v>6.2989355634551005</v>
      </c>
      <c r="E21" s="25">
        <f>SUM($B20:D20)</f>
        <v>12.75776438104316</v>
      </c>
      <c r="F21" s="25">
        <f>SUM($B20:E20)</f>
        <v>19.098860839288953</v>
      </c>
      <c r="G21" s="25">
        <f>SUM($B20:F20)*$I$15</f>
        <v>33.703231505046681</v>
      </c>
      <c r="H21" s="25">
        <f>SUM($B20:G20)</f>
        <v>48.128966650996475</v>
      </c>
      <c r="I21" s="25">
        <f>SUM($B20:H20)</f>
        <v>63.882920432699486</v>
      </c>
      <c r="J21" s="25">
        <f>SUM($B20:I20)</f>
        <v>79.616491141714476</v>
      </c>
      <c r="K21" s="25">
        <f>SUM($B20:J20)*$I$15</f>
        <v>87.026586303788051</v>
      </c>
      <c r="L21" s="25">
        <f>SUM($B20:K20)</f>
        <v>93.224889906386395</v>
      </c>
      <c r="M21" s="25">
        <f>SUM($B20:L20)</f>
        <v>99.445776131339926</v>
      </c>
      <c r="N21" s="25">
        <f>SUM($B20:M20)</f>
        <v>105.50031966568278</v>
      </c>
      <c r="O21" s="25">
        <f>SUM($B20:N20)*$I$15</f>
        <v>111.72333597121239</v>
      </c>
      <c r="P21" s="25">
        <f>SUM($B20:O20)</f>
        <v>117.61321423163453</v>
      </c>
      <c r="Q21" s="25">
        <f>SUM($B20:P20)</f>
        <v>123.6866315179923</v>
      </c>
      <c r="R21" s="25">
        <f>SUM($B20:Q20)</f>
        <v>130.194898545158</v>
      </c>
      <c r="S21" s="25">
        <f>SUM($B20:R20)*$I$15</f>
        <v>136.91963417422701</v>
      </c>
      <c r="T21" s="25">
        <f>SUM($B20:S20)</f>
        <v>142.22403102909712</v>
      </c>
      <c r="U21" s="25">
        <f>SUM($B20:T20)</f>
        <v>147.85486655626644</v>
      </c>
      <c r="V21" s="25">
        <f>SUM($B20:U20)</f>
        <v>154.2756758480156</v>
      </c>
      <c r="W21" s="25">
        <f>SUM($B20:V20)*$I$15</f>
        <v>161.25029125158744</v>
      </c>
      <c r="X21" s="25">
        <f>SUM($B20:W20)</f>
        <v>167.25202666017194</v>
      </c>
      <c r="Y21" s="25">
        <f>SUM($B20:X20)</f>
        <v>174.65950033947396</v>
      </c>
      <c r="Z21" s="25">
        <f>SUM($B20:Y20)</f>
        <v>181.0008647768023</v>
      </c>
      <c r="AA21" s="25">
        <f>SUM($B20:Z20)*$I$15</f>
        <v>187.81493263524538</v>
      </c>
      <c r="AB21" s="25">
        <f>SUM($B20:AA20)</f>
        <v>193.64573928527795</v>
      </c>
      <c r="AC21" s="25">
        <f>SUM($B20:AB20)</f>
        <v>200.40089222636524</v>
      </c>
      <c r="AD21" s="25">
        <f>SUM($B20:AC20)</f>
        <v>206.94386242559875</v>
      </c>
      <c r="AE21" s="25">
        <f>SUM($B20:AD20)*$I$15</f>
        <v>214.07172805668117</v>
      </c>
      <c r="AF21" s="25">
        <f>SUM($B20:AE20)</f>
        <v>220.0298028240658</v>
      </c>
      <c r="AG21" s="25">
        <f>SUM($B20:AF20)</f>
        <v>226.57277302329931</v>
      </c>
    </row>
    <row r="22" spans="1:48" x14ac:dyDescent="0.2">
      <c r="A22" s="23" t="s">
        <v>47</v>
      </c>
      <c r="B22" s="19"/>
      <c r="C22" s="19"/>
      <c r="AI22" s="29"/>
      <c r="AK22" s="29"/>
    </row>
    <row r="23" spans="1:48" x14ac:dyDescent="0.2">
      <c r="A23" s="27">
        <v>1</v>
      </c>
      <c r="B23" s="25"/>
      <c r="C23" s="25">
        <f>$G$3*(C21+C20*$H$3)</f>
        <v>0.37373976822890426</v>
      </c>
      <c r="D23" s="25">
        <f t="shared" ref="D23:F34" si="6">$B3*(D$21+D$20*$C3)</f>
        <v>0.58156795191740729</v>
      </c>
      <c r="E23" s="25">
        <f t="shared" si="6"/>
        <v>1.1292767698846129</v>
      </c>
      <c r="F23" s="25">
        <f t="shared" si="6"/>
        <v>1.7267773811395304</v>
      </c>
      <c r="G23" s="25">
        <f>$G$3*(G21+G20*$H$3)</f>
        <v>2.9587960982378623</v>
      </c>
      <c r="H23" s="25">
        <f t="shared" ref="H23:J34" si="7">$B3*(H$21+H$20*$C3)</f>
        <v>4.2013046143009323</v>
      </c>
      <c r="I23" s="25">
        <f t="shared" si="7"/>
        <v>5.5391646173567883</v>
      </c>
      <c r="J23" s="25">
        <f t="shared" si="7"/>
        <v>6.8136850777692999</v>
      </c>
      <c r="K23" s="25">
        <f>$G$3*(K21+K20*$H$3)</f>
        <v>7.4172767341389196</v>
      </c>
      <c r="L23" s="25">
        <f t="shared" ref="L23:N34" si="8">$B3*(L$21+L$20*$C3)</f>
        <v>7.9626038727937125</v>
      </c>
      <c r="M23" s="25">
        <f t="shared" si="8"/>
        <v>8.4897532239640814</v>
      </c>
      <c r="N23" s="25">
        <f t="shared" si="8"/>
        <v>9.0029880699278362</v>
      </c>
      <c r="O23" s="25">
        <f>$G$3*(O21+O20*$H$3)</f>
        <v>9.5073493759765881</v>
      </c>
      <c r="P23" s="25">
        <f t="shared" ref="P23:R34" si="9">$B3*(P$21+P$20*$C3)</f>
        <v>10.032877260597745</v>
      </c>
      <c r="Q23" s="25">
        <f t="shared" si="9"/>
        <v>10.551838470551241</v>
      </c>
      <c r="R23" s="25">
        <f t="shared" si="9"/>
        <v>11.103458363024584</v>
      </c>
      <c r="S23" s="25">
        <f>$G$3*(S21+S20*$H$3)</f>
        <v>11.637755698007984</v>
      </c>
      <c r="T23" s="25">
        <f t="shared" ref="T23:V34" si="10">$B3*(T$21+T$20*$C3)</f>
        <v>12.119918514061503</v>
      </c>
      <c r="U23" s="25">
        <f t="shared" si="10"/>
        <v>12.603852226035096</v>
      </c>
      <c r="V23" s="25">
        <f t="shared" si="10"/>
        <v>13.149998014373818</v>
      </c>
      <c r="W23" s="25">
        <f>$G$3*(W21+W20*$H$3)</f>
        <v>13.704028669311846</v>
      </c>
      <c r="X23" s="25">
        <f t="shared" ref="X23:Z34" si="11">$B3*(X$21+X$20*$C3)</f>
        <v>14.258399428528088</v>
      </c>
      <c r="Y23" s="25">
        <f t="shared" si="11"/>
        <v>14.879837099383902</v>
      </c>
      <c r="Z23" s="25">
        <f t="shared" si="11"/>
        <v>15.41812694069751</v>
      </c>
      <c r="AA23" s="25">
        <f>$G$3*(AA21+AA20*$H$3)</f>
        <v>15.953333731652419</v>
      </c>
      <c r="AB23" s="25">
        <f t="shared" ref="AB23:AD34" si="12">$B3*(AB$21+AB$20*$C3)</f>
        <v>16.495351788247739</v>
      </c>
      <c r="AC23" s="25">
        <f t="shared" si="12"/>
        <v>17.067546555847521</v>
      </c>
      <c r="AD23" s="25">
        <f t="shared" si="12"/>
        <v>17.623250874138588</v>
      </c>
      <c r="AE23" s="25">
        <f>$G$3*(AE21+AE20*$H$3)</f>
        <v>18.178697638721431</v>
      </c>
      <c r="AF23" s="25">
        <f t="shared" ref="AF23:AG34" si="13">$B3*(AF$21+AF$20*$C3)</f>
        <v>18.734659510720721</v>
      </c>
      <c r="AG23" s="25">
        <f t="shared" si="13"/>
        <v>19.290363829011785</v>
      </c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1:48" x14ac:dyDescent="0.2">
      <c r="A24" s="27">
        <f t="shared" ref="A24:A34" si="14">A23+1</f>
        <v>2</v>
      </c>
      <c r="B24" s="25"/>
      <c r="C24" s="25">
        <f>$G$4*(C21+C20*$H$4)</f>
        <v>0.36264598921581581</v>
      </c>
      <c r="D24" s="25">
        <f t="shared" si="6"/>
        <v>0.56329597797085085</v>
      </c>
      <c r="E24" s="25">
        <f t="shared" si="6"/>
        <v>1.0573078875832851</v>
      </c>
      <c r="F24" s="25">
        <f t="shared" si="6"/>
        <v>1.6450715192263634</v>
      </c>
      <c r="G24" s="25">
        <f>$G$4*(G21+G20*$H$4)</f>
        <v>2.8590515305485762</v>
      </c>
      <c r="H24" s="25">
        <f t="shared" si="7"/>
        <v>3.8874353223535927</v>
      </c>
      <c r="I24" s="25">
        <f t="shared" si="7"/>
        <v>5.0957050526063536</v>
      </c>
      <c r="J24" s="25">
        <f t="shared" si="7"/>
        <v>6.1965037203971436</v>
      </c>
      <c r="K24" s="25">
        <f>$G$4*(K21+K20*$H$4)</f>
        <v>6.9791496330750986</v>
      </c>
      <c r="L24" s="25">
        <f t="shared" si="8"/>
        <v>7.2286378599128716</v>
      </c>
      <c r="M24" s="25">
        <f t="shared" si="8"/>
        <v>7.703793867374956</v>
      </c>
      <c r="N24" s="25">
        <f t="shared" si="8"/>
        <v>8.1665558914097272</v>
      </c>
      <c r="O24" s="25">
        <f>$G$4*(O21+O20*$H$4)</f>
        <v>8.9328661642626734</v>
      </c>
      <c r="P24" s="25">
        <f t="shared" si="9"/>
        <v>9.097694387722786</v>
      </c>
      <c r="Q24" s="25">
        <f t="shared" si="9"/>
        <v>9.5689925407600605</v>
      </c>
      <c r="R24" s="25">
        <f t="shared" si="9"/>
        <v>10.06630225220602</v>
      </c>
      <c r="S24" s="25">
        <f>$G$4*(S21+S20*$H$4)</f>
        <v>10.922583363649922</v>
      </c>
      <c r="T24" s="25">
        <f t="shared" si="10"/>
        <v>10.980159410082615</v>
      </c>
      <c r="U24" s="25">
        <f t="shared" si="10"/>
        <v>11.421909650253426</v>
      </c>
      <c r="V24" s="25">
        <f t="shared" si="10"/>
        <v>11.915868963257322</v>
      </c>
      <c r="W24" s="25">
        <f>$G$4*(W21+W20*$H$4)</f>
        <v>12.860343774825918</v>
      </c>
      <c r="X24" s="25">
        <f t="shared" si="11"/>
        <v>12.92214568575841</v>
      </c>
      <c r="Y24" s="25">
        <f t="shared" si="11"/>
        <v>13.477170407355155</v>
      </c>
      <c r="Z24" s="25">
        <f t="shared" si="11"/>
        <v>13.963129631423838</v>
      </c>
      <c r="AA24" s="25">
        <f>$G$4*(AA21+AA20*$H$4)</f>
        <v>14.9639149364336</v>
      </c>
      <c r="AB24" s="25">
        <f t="shared" si="12"/>
        <v>14.938780019922813</v>
      </c>
      <c r="AC24" s="25">
        <f t="shared" si="12"/>
        <v>15.45435245128607</v>
      </c>
      <c r="AD24" s="25">
        <f t="shared" si="12"/>
        <v>15.956278932323162</v>
      </c>
      <c r="AE24" s="25">
        <f>$G$4*(AE21+AE20*$H$4)</f>
        <v>17.046956386726091</v>
      </c>
      <c r="AF24" s="25">
        <f t="shared" si="13"/>
        <v>16.960131894397346</v>
      </c>
      <c r="AG24" s="25">
        <f t="shared" si="13"/>
        <v>17.462058375434438</v>
      </c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1:48" x14ac:dyDescent="0.2">
      <c r="A25" s="27">
        <f t="shared" si="14"/>
        <v>3</v>
      </c>
      <c r="B25" s="25"/>
      <c r="C25" s="25">
        <f>$G$5*(C21+C20*$H$5)</f>
        <v>0.40253209072964613</v>
      </c>
      <c r="D25" s="25">
        <f t="shared" si="6"/>
        <v>0.67023898143415384</v>
      </c>
      <c r="E25" s="25">
        <f t="shared" si="6"/>
        <v>1.2163314925127351</v>
      </c>
      <c r="F25" s="25">
        <f t="shared" si="6"/>
        <v>1.9260115329539618</v>
      </c>
      <c r="G25" s="25">
        <f>$G$5*(G21+G20*$H$5)</f>
        <v>3.160378304999421</v>
      </c>
      <c r="H25" s="25">
        <f t="shared" si="7"/>
        <v>4.4175852032799883</v>
      </c>
      <c r="I25" s="25">
        <f t="shared" si="7"/>
        <v>5.7551653741726145</v>
      </c>
      <c r="J25" s="25">
        <f t="shared" si="7"/>
        <v>6.9121513483451809</v>
      </c>
      <c r="K25" s="25">
        <f>$G$5*(K21+K20*$H$5)</f>
        <v>7.5066427271448184</v>
      </c>
      <c r="L25" s="25">
        <f t="shared" si="8"/>
        <v>8.0480082706577782</v>
      </c>
      <c r="M25" s="25">
        <f t="shared" si="8"/>
        <v>8.5728739604948601</v>
      </c>
      <c r="N25" s="25">
        <f t="shared" si="8"/>
        <v>9.0842309702691679</v>
      </c>
      <c r="O25" s="25">
        <f>$G$5*(O21+O20*$H$5)</f>
        <v>9.5933697699472269</v>
      </c>
      <c r="P25" s="25">
        <f t="shared" si="9"/>
        <v>10.116257108349656</v>
      </c>
      <c r="Q25" s="25">
        <f t="shared" si="9"/>
        <v>10.641188220167949</v>
      </c>
      <c r="R25" s="25">
        <f t="shared" si="9"/>
        <v>11.190644081861567</v>
      </c>
      <c r="S25" s="25">
        <f>$G$5*(S21+S20*$H$5)</f>
        <v>11.716602477859304</v>
      </c>
      <c r="T25" s="25">
        <f t="shared" si="10"/>
        <v>12.197222309739436</v>
      </c>
      <c r="U25" s="25">
        <f t="shared" si="10"/>
        <v>12.692001298616139</v>
      </c>
      <c r="V25" s="25">
        <f t="shared" si="10"/>
        <v>13.239701603725976</v>
      </c>
      <c r="W25" s="25">
        <f>$G$5*(W21+W20*$H$5)</f>
        <v>13.793481150374381</v>
      </c>
      <c r="X25" s="25">
        <f t="shared" si="11"/>
        <v>14.36009407562468</v>
      </c>
      <c r="Y25" s="25">
        <f t="shared" si="11"/>
        <v>14.96689550100427</v>
      </c>
      <c r="Z25" s="25">
        <f t="shared" si="11"/>
        <v>15.504629988965252</v>
      </c>
      <c r="AA25" s="25">
        <f>$G$5*(AA21+AA20*$H$5)</f>
        <v>16.041420638538607</v>
      </c>
      <c r="AB25" s="25">
        <f t="shared" si="12"/>
        <v>16.588090949285448</v>
      </c>
      <c r="AC25" s="25">
        <f t="shared" si="12"/>
        <v>17.157372733324706</v>
      </c>
      <c r="AD25" s="25">
        <f t="shared" si="12"/>
        <v>17.713077051615773</v>
      </c>
      <c r="AE25" s="25">
        <f>$G$5*(AE21+AE20*$H$5)</f>
        <v>18.269547802734795</v>
      </c>
      <c r="AF25" s="25">
        <f t="shared" si="13"/>
        <v>18.824485688197903</v>
      </c>
      <c r="AG25" s="25">
        <f t="shared" si="13"/>
        <v>19.380190006488974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1:48" x14ac:dyDescent="0.2">
      <c r="A26" s="27">
        <f t="shared" si="14"/>
        <v>4</v>
      </c>
      <c r="B26" s="25"/>
      <c r="C26" s="25">
        <f>$G$6*(C21+C20*$H$6)</f>
        <v>0.40347895352904872</v>
      </c>
      <c r="D26" s="25">
        <f t="shared" si="6"/>
        <v>0.69225091509213998</v>
      </c>
      <c r="E26" s="25">
        <f t="shared" si="6"/>
        <v>1.2199321990775565</v>
      </c>
      <c r="F26" s="25">
        <f t="shared" si="6"/>
        <v>1.9619197102031167</v>
      </c>
      <c r="G26" s="25">
        <f>$G$6*(G21+G20*$H$6)</f>
        <v>3.1559703952066447</v>
      </c>
      <c r="H26" s="25">
        <f t="shared" si="7"/>
        <v>4.3815081136614165</v>
      </c>
      <c r="I26" s="25">
        <f t="shared" si="7"/>
        <v>5.6758028394859315</v>
      </c>
      <c r="J26" s="25">
        <f t="shared" si="7"/>
        <v>6.7376312356966999</v>
      </c>
      <c r="K26" s="25">
        <f>$G$6*(K21+K20*$H$6)</f>
        <v>7.3077345712720323</v>
      </c>
      <c r="L26" s="25">
        <f t="shared" si="8"/>
        <v>7.830420228071036</v>
      </c>
      <c r="M26" s="25">
        <f t="shared" si="8"/>
        <v>8.3372310404339007</v>
      </c>
      <c r="N26" s="25">
        <f t="shared" si="8"/>
        <v>8.8311686318663902</v>
      </c>
      <c r="O26" s="25">
        <f>$G$6*(O21+O20*$H$6)</f>
        <v>9.3255290002573012</v>
      </c>
      <c r="P26" s="25">
        <f t="shared" si="9"/>
        <v>9.8309551365530954</v>
      </c>
      <c r="Q26" s="25">
        <f t="shared" si="9"/>
        <v>10.341890609268621</v>
      </c>
      <c r="R26" s="25">
        <f t="shared" si="9"/>
        <v>10.87255722900397</v>
      </c>
      <c r="S26" s="25">
        <f>$G$6*(S21+S20*$H$6)</f>
        <v>11.376799226888675</v>
      </c>
      <c r="T26" s="25">
        <f t="shared" si="10"/>
        <v>11.841802572087994</v>
      </c>
      <c r="U26" s="25">
        <f t="shared" si="10"/>
        <v>12.325957607366593</v>
      </c>
      <c r="V26" s="25">
        <f t="shared" si="10"/>
        <v>12.856755095140469</v>
      </c>
      <c r="W26" s="25">
        <f>$G$6*(W21+W20*$H$6)</f>
        <v>13.391813604102241</v>
      </c>
      <c r="X26" s="25">
        <f t="shared" si="11"/>
        <v>13.946906340209194</v>
      </c>
      <c r="Y26" s="25">
        <f t="shared" si="11"/>
        <v>14.52693143697971</v>
      </c>
      <c r="Z26" s="25">
        <f t="shared" si="11"/>
        <v>15.047046377205831</v>
      </c>
      <c r="AA26" s="25">
        <f>$G$6*(AA21+AA20*$H$6)</f>
        <v>15.566578153530678</v>
      </c>
      <c r="AB26" s="25">
        <f t="shared" si="12"/>
        <v>16.098625601514037</v>
      </c>
      <c r="AC26" s="25">
        <f t="shared" si="12"/>
        <v>16.648110058892399</v>
      </c>
      <c r="AD26" s="25">
        <f t="shared" si="12"/>
        <v>17.18588843143214</v>
      </c>
      <c r="AE26" s="25">
        <f>$G$6*(AE21+AE20*$H$6)</f>
        <v>17.72416730781433</v>
      </c>
      <c r="AF26" s="25">
        <f t="shared" si="13"/>
        <v>18.261445176511621</v>
      </c>
      <c r="AG26" s="25">
        <f t="shared" si="13"/>
        <v>18.799223549051362</v>
      </c>
      <c r="AI26" s="29"/>
      <c r="AJ26" s="29"/>
      <c r="AK26" s="29"/>
      <c r="AL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48" x14ac:dyDescent="0.2">
      <c r="A27" s="27">
        <f t="shared" si="14"/>
        <v>5</v>
      </c>
      <c r="B27" s="25"/>
      <c r="C27" s="25">
        <f>$G$7*(C21+C20*$H$7)</f>
        <v>0.43180428527206705</v>
      </c>
      <c r="D27" s="25">
        <f t="shared" si="6"/>
        <v>0.76191580856163754</v>
      </c>
      <c r="E27" s="25">
        <f t="shared" si="6"/>
        <v>1.3063372226875729</v>
      </c>
      <c r="F27" s="25">
        <f t="shared" si="6"/>
        <v>2.1319993848298995</v>
      </c>
      <c r="G27" s="25">
        <f>$G$7*(G21+G20*$H$7)</f>
        <v>3.3653202152070052</v>
      </c>
      <c r="H27" s="25">
        <f t="shared" si="7"/>
        <v>4.6411973376481663</v>
      </c>
      <c r="I27" s="25">
        <f t="shared" si="7"/>
        <v>5.978488190541519</v>
      </c>
      <c r="J27" s="25">
        <f t="shared" si="7"/>
        <v>7.0139554586016004</v>
      </c>
      <c r="K27" s="25">
        <f>$G$7*(K21+K20*$H$7)</f>
        <v>7.5974981533674821</v>
      </c>
      <c r="L27" s="25">
        <f t="shared" si="8"/>
        <v>8.136307732856217</v>
      </c>
      <c r="M27" s="25">
        <f t="shared" si="8"/>
        <v>8.6588123491114288</v>
      </c>
      <c r="N27" s="25">
        <f t="shared" si="8"/>
        <v>9.1682278672322397</v>
      </c>
      <c r="O27" s="25">
        <f>$G$7*(O21+O20*$H$7)</f>
        <v>9.680823837150708</v>
      </c>
      <c r="P27" s="25">
        <f t="shared" si="9"/>
        <v>10.202463391618581</v>
      </c>
      <c r="Q27" s="25">
        <f t="shared" si="9"/>
        <v>10.733566774856412</v>
      </c>
      <c r="R27" s="25">
        <f t="shared" si="9"/>
        <v>11.280785248794722</v>
      </c>
      <c r="S27" s="25">
        <f>$G$7*(S21+S20*$H$7)</f>
        <v>11.796763370708145</v>
      </c>
      <c r="T27" s="25">
        <f t="shared" si="10"/>
        <v>12.277146573067469</v>
      </c>
      <c r="U27" s="25">
        <f t="shared" si="10"/>
        <v>12.783138475352468</v>
      </c>
      <c r="V27" s="25">
        <f t="shared" si="10"/>
        <v>13.33244599271719</v>
      </c>
      <c r="W27" s="25">
        <f>$G$7*(W21+W20*$H$7)</f>
        <v>13.884424506121292</v>
      </c>
      <c r="X27" s="25">
        <f t="shared" si="11"/>
        <v>14.465235998894038</v>
      </c>
      <c r="Y27" s="25">
        <f t="shared" si="11"/>
        <v>15.056905034882956</v>
      </c>
      <c r="Z27" s="25">
        <f t="shared" si="11"/>
        <v>15.594065343953934</v>
      </c>
      <c r="AA27" s="25">
        <f>$G$7*(AA21+AA20*$H$7)</f>
        <v>16.130975660539566</v>
      </c>
      <c r="AB27" s="25">
        <f t="shared" si="12"/>
        <v>16.683973810697314</v>
      </c>
      <c r="AC27" s="25">
        <f t="shared" si="12"/>
        <v>17.250243865970614</v>
      </c>
      <c r="AD27" s="25">
        <f t="shared" si="12"/>
        <v>17.805948184261677</v>
      </c>
      <c r="AE27" s="25">
        <f>$G$7*(AE21+AE20*$H$7)</f>
        <v>18.361912136148383</v>
      </c>
      <c r="AF27" s="25">
        <f t="shared" si="13"/>
        <v>18.917356820843811</v>
      </c>
      <c r="AG27" s="25">
        <f t="shared" si="13"/>
        <v>19.473061139134874</v>
      </c>
      <c r="AH27" s="29"/>
      <c r="AI27" s="29"/>
      <c r="AJ27" s="29"/>
      <c r="AK27" s="29"/>
      <c r="AL27" s="29"/>
      <c r="AO27" s="29"/>
      <c r="AP27" s="29"/>
    </row>
    <row r="28" spans="1:48" x14ac:dyDescent="0.2">
      <c r="A28" s="27">
        <f t="shared" si="14"/>
        <v>6</v>
      </c>
      <c r="B28" s="25"/>
      <c r="C28" s="25">
        <f>$G$8*(C21+C20*$H$8)</f>
        <v>0.43180688373139153</v>
      </c>
      <c r="D28" s="25">
        <f t="shared" si="6"/>
        <v>0.78097042521551141</v>
      </c>
      <c r="E28" s="25">
        <f t="shared" si="6"/>
        <v>1.3070345186015933</v>
      </c>
      <c r="F28" s="25">
        <f t="shared" si="6"/>
        <v>2.1612627926637011</v>
      </c>
      <c r="G28" s="25">
        <f>$G$8*(G21+G20*$H$8)</f>
        <v>3.3543012760526936</v>
      </c>
      <c r="H28" s="25">
        <f t="shared" si="7"/>
        <v>4.5979069533725561</v>
      </c>
      <c r="I28" s="25">
        <f t="shared" si="7"/>
        <v>5.8919216940364842</v>
      </c>
      <c r="J28" s="25">
        <f t="shared" si="7"/>
        <v>6.8361513423964606</v>
      </c>
      <c r="K28" s="25">
        <f>$G$8*(K21+K20*$H$8)</f>
        <v>7.3956591772939646</v>
      </c>
      <c r="L28" s="25">
        <f t="shared" si="8"/>
        <v>7.9158713205211386</v>
      </c>
      <c r="M28" s="25">
        <f t="shared" si="8"/>
        <v>8.4203972229660629</v>
      </c>
      <c r="N28" s="25">
        <f t="shared" si="8"/>
        <v>8.9124559515080701</v>
      </c>
      <c r="O28" s="25">
        <f>$G$8*(O21+O20*$H$8)</f>
        <v>9.4101619685187341</v>
      </c>
      <c r="P28" s="25">
        <f t="shared" si="9"/>
        <v>9.9143805719746343</v>
      </c>
      <c r="Q28" s="25">
        <f t="shared" si="9"/>
        <v>10.431289210580037</v>
      </c>
      <c r="R28" s="25">
        <f t="shared" si="9"/>
        <v>10.959790616358635</v>
      </c>
      <c r="S28" s="25">
        <f>$G$8*(S21+S20*$H$8)</f>
        <v>11.454374284484329</v>
      </c>
      <c r="T28" s="25">
        <f t="shared" si="10"/>
        <v>11.919148633373188</v>
      </c>
      <c r="U28" s="25">
        <f t="shared" si="10"/>
        <v>12.414154875175946</v>
      </c>
      <c r="V28" s="25">
        <f t="shared" si="10"/>
        <v>12.946507729648097</v>
      </c>
      <c r="W28" s="25">
        <f>$G$8*(W21+W20*$H$8)</f>
        <v>13.479823303212154</v>
      </c>
      <c r="X28" s="25">
        <f t="shared" si="11"/>
        <v>14.04865658853438</v>
      </c>
      <c r="Y28" s="25">
        <f t="shared" si="11"/>
        <v>14.61403743750747</v>
      </c>
      <c r="Z28" s="25">
        <f t="shared" si="11"/>
        <v>15.133596720743261</v>
      </c>
      <c r="AA28" s="25">
        <f>$G$8*(AA21+AA20*$H$8)</f>
        <v>15.653244303854185</v>
      </c>
      <c r="AB28" s="25">
        <f t="shared" si="12"/>
        <v>16.191415467396489</v>
      </c>
      <c r="AC28" s="25">
        <f t="shared" si="12"/>
        <v>16.737985348549724</v>
      </c>
      <c r="AD28" s="25">
        <f t="shared" si="12"/>
        <v>17.275763721089469</v>
      </c>
      <c r="AE28" s="25">
        <f>$G$8*(AE21+AE20*$H$8)</f>
        <v>17.813552146601676</v>
      </c>
      <c r="AF28" s="25">
        <f t="shared" si="13"/>
        <v>18.35132046616895</v>
      </c>
      <c r="AG28" s="25">
        <f t="shared" si="13"/>
        <v>18.889098838708691</v>
      </c>
      <c r="AH28" s="29"/>
      <c r="AI28" s="29"/>
      <c r="AJ28" s="29"/>
      <c r="AK28" s="29"/>
      <c r="AL28" s="29"/>
      <c r="AP28" s="29"/>
      <c r="AQ28" s="29"/>
    </row>
    <row r="29" spans="1:48" x14ac:dyDescent="0.2">
      <c r="A29" s="27">
        <f t="shared" si="14"/>
        <v>7</v>
      </c>
      <c r="B29" s="25"/>
      <c r="C29" s="25">
        <f>$G$9*(C21+C20*$H$9)</f>
        <v>0.46107647981448796</v>
      </c>
      <c r="D29" s="25">
        <f t="shared" si="6"/>
        <v>0.85359263568912136</v>
      </c>
      <c r="E29" s="25">
        <f t="shared" si="6"/>
        <v>1.3963429528624112</v>
      </c>
      <c r="F29" s="25">
        <f t="shared" si="6"/>
        <v>2.3379872367058367</v>
      </c>
      <c r="G29" s="25">
        <f>$G$9*(G21+G20*$H$9)</f>
        <v>3.570262125414589</v>
      </c>
      <c r="H29" s="25">
        <f t="shared" si="7"/>
        <v>4.8648094720163426</v>
      </c>
      <c r="I29" s="25">
        <f t="shared" si="7"/>
        <v>6.2018110069104235</v>
      </c>
      <c r="J29" s="25">
        <f t="shared" si="7"/>
        <v>7.11575956885802</v>
      </c>
      <c r="K29" s="25">
        <f>$G$9*(K21+K20*$H$9)</f>
        <v>7.6883535795901441</v>
      </c>
      <c r="L29" s="25">
        <f t="shared" si="8"/>
        <v>8.2246071950546575</v>
      </c>
      <c r="M29" s="25">
        <f t="shared" si="8"/>
        <v>8.7447507377279976</v>
      </c>
      <c r="N29" s="25">
        <f t="shared" si="8"/>
        <v>9.2522247641953115</v>
      </c>
      <c r="O29" s="25">
        <f>$G$9*(O21+O20*$H$9)</f>
        <v>9.7682779043541892</v>
      </c>
      <c r="P29" s="25">
        <f t="shared" si="9"/>
        <v>10.288669674887506</v>
      </c>
      <c r="Q29" s="25">
        <f t="shared" si="9"/>
        <v>10.825945329544872</v>
      </c>
      <c r="R29" s="25">
        <f t="shared" si="9"/>
        <v>11.370926415727874</v>
      </c>
      <c r="S29" s="25">
        <f>$G$9*(S21+S20*$H$9)</f>
        <v>11.87692426355699</v>
      </c>
      <c r="T29" s="25">
        <f t="shared" si="10"/>
        <v>12.357070836395501</v>
      </c>
      <c r="U29" s="25">
        <f t="shared" si="10"/>
        <v>12.874275652088798</v>
      </c>
      <c r="V29" s="25">
        <f t="shared" si="10"/>
        <v>13.425190381708406</v>
      </c>
      <c r="W29" s="25">
        <f>$G$9*(W21+W20*$H$9)</f>
        <v>13.975367861868202</v>
      </c>
      <c r="X29" s="25">
        <f t="shared" si="11"/>
        <v>14.570377922163395</v>
      </c>
      <c r="Y29" s="25">
        <f t="shared" si="11"/>
        <v>15.146914568761641</v>
      </c>
      <c r="Z29" s="25">
        <f t="shared" si="11"/>
        <v>15.683500698942616</v>
      </c>
      <c r="AA29" s="25">
        <f>$G$9*(AA21+AA20*$H$9)</f>
        <v>16.220530682540524</v>
      </c>
      <c r="AB29" s="25">
        <f t="shared" si="12"/>
        <v>16.779856672109183</v>
      </c>
      <c r="AC29" s="25">
        <f t="shared" si="12"/>
        <v>17.343114998616517</v>
      </c>
      <c r="AD29" s="25">
        <f t="shared" si="12"/>
        <v>17.898819316907584</v>
      </c>
      <c r="AE29" s="25">
        <f>$G$9*(AE21+AE20*$H$9)</f>
        <v>18.454276469561972</v>
      </c>
      <c r="AF29" s="25">
        <f t="shared" si="13"/>
        <v>19.010227953489714</v>
      </c>
      <c r="AG29" s="25">
        <f t="shared" si="13"/>
        <v>19.565932271780781</v>
      </c>
      <c r="AI29" s="29"/>
      <c r="AJ29" s="29"/>
      <c r="AK29" s="29"/>
      <c r="AL29" s="29"/>
      <c r="AQ29" s="29"/>
    </row>
    <row r="30" spans="1:48" x14ac:dyDescent="0.2">
      <c r="A30" s="27">
        <f t="shared" si="14"/>
        <v>8</v>
      </c>
      <c r="B30" s="25"/>
      <c r="C30" s="25">
        <f>$G$10*(C21+C20*$H$10)</f>
        <v>0.47595251310653791</v>
      </c>
      <c r="D30" s="25">
        <f t="shared" si="6"/>
        <v>0.90018249865554745</v>
      </c>
      <c r="E30" s="25">
        <f t="shared" si="6"/>
        <v>1.4420835698365091</v>
      </c>
      <c r="F30" s="25">
        <f t="shared" si="6"/>
        <v>2.4426695876591822</v>
      </c>
      <c r="G30" s="25">
        <f>$G$10*(G21+G20*$H$10)</f>
        <v>3.6744129322413941</v>
      </c>
      <c r="H30" s="25">
        <f t="shared" si="7"/>
        <v>4.9784484255477111</v>
      </c>
      <c r="I30" s="25">
        <f t="shared" si="7"/>
        <v>6.3153029299831456</v>
      </c>
      <c r="J30" s="25">
        <f t="shared" si="7"/>
        <v>7.1674960839063653</v>
      </c>
      <c r="K30" s="25">
        <f>$G$10*(K21+K20*$H$10)</f>
        <v>7.7345260093098593</v>
      </c>
      <c r="L30" s="25">
        <f t="shared" si="8"/>
        <v>8.2694806922374706</v>
      </c>
      <c r="M30" s="25">
        <f t="shared" si="8"/>
        <v>8.7884243450577291</v>
      </c>
      <c r="N30" s="25">
        <f t="shared" si="8"/>
        <v>9.2949117118322828</v>
      </c>
      <c r="O30" s="25">
        <f>$G$10*(O21+O20*$H$10)</f>
        <v>9.8127217745723527</v>
      </c>
      <c r="P30" s="25">
        <f t="shared" si="9"/>
        <v>10.332479425401223</v>
      </c>
      <c r="Q30" s="25">
        <f t="shared" si="9"/>
        <v>10.872891808157043</v>
      </c>
      <c r="R30" s="25">
        <f t="shared" si="9"/>
        <v>11.416735861218493</v>
      </c>
      <c r="S30" s="25">
        <f>$G$10*(S21+S20*$H$10)</f>
        <v>11.917661766480173</v>
      </c>
      <c r="T30" s="25">
        <f t="shared" si="10"/>
        <v>12.397688084972042</v>
      </c>
      <c r="U30" s="25">
        <f t="shared" si="10"/>
        <v>12.920591266495785</v>
      </c>
      <c r="V30" s="25">
        <f t="shared" si="10"/>
        <v>13.472322776113776</v>
      </c>
      <c r="W30" s="25">
        <f>$G$10*(W21+W20*$H$10)</f>
        <v>14.021584977083846</v>
      </c>
      <c r="X30" s="25">
        <f t="shared" si="11"/>
        <v>14.623810702841265</v>
      </c>
      <c r="Y30" s="25">
        <f t="shared" si="11"/>
        <v>15.192657118765563</v>
      </c>
      <c r="Z30" s="25">
        <f t="shared" si="11"/>
        <v>15.72895145311719</v>
      </c>
      <c r="AA30" s="25">
        <f>$G$10*(AA21+AA20*$H$10)</f>
        <v>16.266042251098391</v>
      </c>
      <c r="AB30" s="25">
        <f t="shared" si="12"/>
        <v>16.828584027908654</v>
      </c>
      <c r="AC30" s="25">
        <f t="shared" si="12"/>
        <v>17.390311803731649</v>
      </c>
      <c r="AD30" s="25">
        <f t="shared" si="12"/>
        <v>17.946016122022712</v>
      </c>
      <c r="AE30" s="25">
        <f>$G$10*(AE21+AE20*$H$10)</f>
        <v>18.501215720968876</v>
      </c>
      <c r="AF30" s="25">
        <f t="shared" si="13"/>
        <v>19.057424758604846</v>
      </c>
      <c r="AG30" s="25">
        <f t="shared" si="13"/>
        <v>19.613129076895913</v>
      </c>
      <c r="AI30" s="29"/>
      <c r="AJ30" s="29"/>
      <c r="AK30" s="29"/>
      <c r="AL30" s="29"/>
      <c r="AR30" s="29"/>
    </row>
    <row r="31" spans="1:48" x14ac:dyDescent="0.2">
      <c r="A31" s="27">
        <f t="shared" si="14"/>
        <v>9</v>
      </c>
      <c r="B31" s="25"/>
      <c r="C31" s="25">
        <f>$G$11*(C21+C20*$H$11)</f>
        <v>0.47453097518410536</v>
      </c>
      <c r="D31" s="25">
        <f t="shared" si="6"/>
        <v>0.91477689949994034</v>
      </c>
      <c r="E31" s="25">
        <f t="shared" si="6"/>
        <v>1.4384019513263702</v>
      </c>
      <c r="F31" s="25">
        <f t="shared" si="6"/>
        <v>2.4619113760468783</v>
      </c>
      <c r="G31" s="25">
        <f>$G$11*(G21+G20*$H$11)</f>
        <v>3.6534232602795225</v>
      </c>
      <c r="H31" s="25">
        <f t="shared" si="7"/>
        <v>4.9242789739205035</v>
      </c>
      <c r="I31" s="25">
        <f t="shared" si="7"/>
        <v>6.2178714418832213</v>
      </c>
      <c r="J31" s="25">
        <f t="shared" si="7"/>
        <v>6.9847390443042965</v>
      </c>
      <c r="K31" s="25">
        <f>$G$11*(K21+K20*$H$11)</f>
        <v>7.5282667798188463</v>
      </c>
      <c r="L31" s="25">
        <f t="shared" si="8"/>
        <v>8.0447483779868669</v>
      </c>
      <c r="M31" s="25">
        <f t="shared" si="8"/>
        <v>8.5458281867850641</v>
      </c>
      <c r="N31" s="25">
        <f t="shared" si="8"/>
        <v>9.035053220475854</v>
      </c>
      <c r="O31" s="25">
        <f>$G$11*(O21+O20*$H$11)</f>
        <v>9.5378051337654863</v>
      </c>
      <c r="P31" s="25">
        <f t="shared" si="9"/>
        <v>10.040202540151384</v>
      </c>
      <c r="Q31" s="25">
        <f t="shared" si="9"/>
        <v>10.566119887967744</v>
      </c>
      <c r="R31" s="25">
        <f t="shared" si="9"/>
        <v>11.091355725155832</v>
      </c>
      <c r="S31" s="25">
        <f>$G$11*(S21+S20*$H$11)</f>
        <v>11.571372732005644</v>
      </c>
      <c r="T31" s="25">
        <f t="shared" si="10"/>
        <v>12.035801709409872</v>
      </c>
      <c r="U31" s="25">
        <f t="shared" si="10"/>
        <v>12.547173705314641</v>
      </c>
      <c r="V31" s="25">
        <f t="shared" si="10"/>
        <v>13.081872358741567</v>
      </c>
      <c r="W31" s="25">
        <f>$G$11*(W21+W20*$H$11)</f>
        <v>13.612559242853335</v>
      </c>
      <c r="X31" s="25">
        <f t="shared" si="11"/>
        <v>14.202115979451051</v>
      </c>
      <c r="Y31" s="25">
        <f t="shared" si="11"/>
        <v>14.745410421909993</v>
      </c>
      <c r="Z31" s="25">
        <f t="shared" si="11"/>
        <v>15.264131665094801</v>
      </c>
      <c r="AA31" s="25">
        <f>$G$11*(AA21+AA20*$H$11)</f>
        <v>15.783953907620788</v>
      </c>
      <c r="AB31" s="25">
        <f t="shared" si="12"/>
        <v>16.331360838891335</v>
      </c>
      <c r="AC31" s="25">
        <f t="shared" si="12"/>
        <v>16.873534965737825</v>
      </c>
      <c r="AD31" s="25">
        <f t="shared" si="12"/>
        <v>17.411313338277566</v>
      </c>
      <c r="AE31" s="25">
        <f>$G$11*(AE21+AE20*$H$11)</f>
        <v>17.948362067395703</v>
      </c>
      <c r="AF31" s="25">
        <f t="shared" si="13"/>
        <v>18.486870083357047</v>
      </c>
      <c r="AG31" s="25">
        <f t="shared" si="13"/>
        <v>19.024648455896791</v>
      </c>
      <c r="AH31" s="29"/>
      <c r="AI31" s="29"/>
      <c r="AJ31" s="29"/>
      <c r="AK31" s="29"/>
      <c r="AL31" s="29"/>
      <c r="AS31" s="29"/>
    </row>
    <row r="32" spans="1:48" x14ac:dyDescent="0.2">
      <c r="A32" s="27">
        <f t="shared" si="14"/>
        <v>10</v>
      </c>
      <c r="B32" s="25"/>
      <c r="C32" s="25">
        <f>$G$12*(C21+C20*$H$12)</f>
        <v>0.50522470764895888</v>
      </c>
      <c r="D32" s="25">
        <f t="shared" si="6"/>
        <v>0.99185932578303115</v>
      </c>
      <c r="E32" s="25">
        <f t="shared" si="6"/>
        <v>1.5320893000113471</v>
      </c>
      <c r="F32" s="25">
        <f t="shared" si="6"/>
        <v>2.6486574395351195</v>
      </c>
      <c r="G32" s="25">
        <f>$G$12*(G21+G20*$H$12)</f>
        <v>3.8793548424489779</v>
      </c>
      <c r="H32" s="25">
        <f t="shared" si="7"/>
        <v>5.2020605599158891</v>
      </c>
      <c r="I32" s="25">
        <f t="shared" si="7"/>
        <v>6.538625746352051</v>
      </c>
      <c r="J32" s="25">
        <f t="shared" si="7"/>
        <v>7.2693001941627857</v>
      </c>
      <c r="K32" s="25">
        <f>$G$12*(K21+K20*$H$12)</f>
        <v>7.8253814355325213</v>
      </c>
      <c r="L32" s="25">
        <f t="shared" si="8"/>
        <v>8.3577801544359094</v>
      </c>
      <c r="M32" s="25">
        <f t="shared" si="8"/>
        <v>8.8743627336742978</v>
      </c>
      <c r="N32" s="25">
        <f t="shared" si="8"/>
        <v>9.3789086087953528</v>
      </c>
      <c r="O32" s="25">
        <f>$G$12*(O21+O20*$H$12)</f>
        <v>9.9001758417758339</v>
      </c>
      <c r="P32" s="25">
        <f t="shared" si="9"/>
        <v>10.418685708670147</v>
      </c>
      <c r="Q32" s="25">
        <f t="shared" si="9"/>
        <v>10.965270362845503</v>
      </c>
      <c r="R32" s="25">
        <f t="shared" si="9"/>
        <v>11.506877028151646</v>
      </c>
      <c r="S32" s="25">
        <f>$G$12*(S21+S20*$H$12)</f>
        <v>11.997822659329016</v>
      </c>
      <c r="T32" s="25">
        <f t="shared" si="10"/>
        <v>12.477612348300077</v>
      </c>
      <c r="U32" s="25">
        <f t="shared" si="10"/>
        <v>13.011728443232116</v>
      </c>
      <c r="V32" s="25">
        <f t="shared" si="10"/>
        <v>13.56506716510499</v>
      </c>
      <c r="W32" s="25">
        <f>$G$12*(W21+W20*$H$12)</f>
        <v>14.112528332830756</v>
      </c>
      <c r="X32" s="25">
        <f t="shared" si="11"/>
        <v>14.728952626110623</v>
      </c>
      <c r="Y32" s="25">
        <f t="shared" si="11"/>
        <v>15.282666652644249</v>
      </c>
      <c r="Z32" s="25">
        <f t="shared" si="11"/>
        <v>15.818386808105872</v>
      </c>
      <c r="AA32" s="25">
        <f>$G$12*(AA21+AA20*$H$12)</f>
        <v>16.355597273099349</v>
      </c>
      <c r="AB32" s="25">
        <f t="shared" si="12"/>
        <v>16.92446688932052</v>
      </c>
      <c r="AC32" s="25">
        <f t="shared" si="12"/>
        <v>17.483182936377553</v>
      </c>
      <c r="AD32" s="25">
        <f t="shared" si="12"/>
        <v>18.038887254668619</v>
      </c>
      <c r="AE32" s="25">
        <f>$G$12*(AE21+AE20*$H$12)</f>
        <v>18.593580054382464</v>
      </c>
      <c r="AF32" s="25">
        <f t="shared" si="13"/>
        <v>19.150295891250749</v>
      </c>
      <c r="AG32" s="25">
        <f t="shared" si="13"/>
        <v>19.706000209541816</v>
      </c>
      <c r="AH32" s="29"/>
      <c r="AI32" s="29"/>
      <c r="AJ32" s="29"/>
      <c r="AK32" s="29"/>
      <c r="AL32" s="29"/>
      <c r="AT32" s="29"/>
    </row>
    <row r="33" spans="1:48" x14ac:dyDescent="0.2">
      <c r="A33" s="27">
        <f t="shared" si="14"/>
        <v>11</v>
      </c>
      <c r="B33" s="25">
        <f>$B13*(B$21+B$20*$C13)</f>
        <v>0.31779183597589739</v>
      </c>
      <c r="C33" s="25">
        <f>$G$13*(C21+C20*$H$13)</f>
        <v>0.50285890538644817</v>
      </c>
      <c r="D33" s="25">
        <f t="shared" si="6"/>
        <v>1.0034964096233117</v>
      </c>
      <c r="E33" s="25">
        <f t="shared" si="6"/>
        <v>1.5255042708504067</v>
      </c>
      <c r="F33" s="25">
        <f t="shared" si="6"/>
        <v>2.6612544585074631</v>
      </c>
      <c r="G33" s="25">
        <f>$G$13*(G21+G20*$H$13)</f>
        <v>3.8517541411255714</v>
      </c>
      <c r="H33" s="25">
        <f t="shared" si="7"/>
        <v>5.1406778136316422</v>
      </c>
      <c r="I33" s="25">
        <f t="shared" si="7"/>
        <v>6.4339902964337741</v>
      </c>
      <c r="J33" s="25">
        <f t="shared" si="7"/>
        <v>7.0832591510040572</v>
      </c>
      <c r="K33" s="25">
        <f>$G$13*(K21+K20*$H$13)</f>
        <v>7.6161913858407786</v>
      </c>
      <c r="L33" s="25">
        <f t="shared" si="8"/>
        <v>8.1301994704369704</v>
      </c>
      <c r="M33" s="25">
        <f t="shared" si="8"/>
        <v>8.6289943693172262</v>
      </c>
      <c r="N33" s="25">
        <f t="shared" si="8"/>
        <v>9.1163405401175357</v>
      </c>
      <c r="O33" s="25">
        <f>$G$13*(O21+O20*$H$13)</f>
        <v>9.622438102026921</v>
      </c>
      <c r="P33" s="25">
        <f t="shared" si="9"/>
        <v>10.123627975572925</v>
      </c>
      <c r="Q33" s="25">
        <f t="shared" si="9"/>
        <v>10.655518489279158</v>
      </c>
      <c r="R33" s="25">
        <f t="shared" si="9"/>
        <v>11.178589112510497</v>
      </c>
      <c r="S33" s="25">
        <f>$G$13*(S21+S20*$H$13)</f>
        <v>11.648947789601298</v>
      </c>
      <c r="T33" s="25">
        <f t="shared" si="10"/>
        <v>12.113147770695065</v>
      </c>
      <c r="U33" s="25">
        <f t="shared" si="10"/>
        <v>12.635370973123994</v>
      </c>
      <c r="V33" s="25">
        <f t="shared" si="10"/>
        <v>13.171624993249193</v>
      </c>
      <c r="W33" s="25">
        <f>$G$13*(W21+W20*$H$13)</f>
        <v>13.700568941963249</v>
      </c>
      <c r="X33" s="25">
        <f t="shared" si="11"/>
        <v>14.303866227776236</v>
      </c>
      <c r="Y33" s="25">
        <f t="shared" si="11"/>
        <v>14.832516422437754</v>
      </c>
      <c r="Z33" s="25">
        <f t="shared" si="11"/>
        <v>15.350682008632235</v>
      </c>
      <c r="AA33" s="25">
        <f>$G$13*(AA21+AA20*$H$13)</f>
        <v>15.870620057944299</v>
      </c>
      <c r="AB33" s="25">
        <f t="shared" si="12"/>
        <v>16.42415070477379</v>
      </c>
      <c r="AC33" s="25">
        <f t="shared" si="12"/>
        <v>16.963410255395154</v>
      </c>
      <c r="AD33" s="25">
        <f t="shared" si="12"/>
        <v>17.501188627934894</v>
      </c>
      <c r="AE33" s="25">
        <f>$G$13*(AE21+AE20*$H$13)</f>
        <v>18.037746906183045</v>
      </c>
      <c r="AF33" s="25">
        <f t="shared" si="13"/>
        <v>18.576745373014376</v>
      </c>
      <c r="AG33" s="25">
        <f t="shared" si="13"/>
        <v>19.11452374555412</v>
      </c>
      <c r="AH33" s="29"/>
      <c r="AI33" s="29"/>
      <c r="AJ33" s="29"/>
      <c r="AK33" s="29"/>
      <c r="AL33" s="29"/>
      <c r="AU33" s="29"/>
    </row>
    <row r="34" spans="1:48" x14ac:dyDescent="0.2">
      <c r="A34" s="27">
        <f t="shared" si="14"/>
        <v>12</v>
      </c>
      <c r="B34" s="25">
        <f>$B14*(B$21+B$20*$C14)</f>
        <v>0.35886373493685414</v>
      </c>
      <c r="C34" s="25">
        <f>$G$14*(C21+C20*$H$14)</f>
        <v>0.53449690219137969</v>
      </c>
      <c r="D34" s="25">
        <f t="shared" si="6"/>
        <v>1.083536152910515</v>
      </c>
      <c r="E34" s="25">
        <f t="shared" si="6"/>
        <v>1.6220950301861849</v>
      </c>
      <c r="F34" s="25">
        <f t="shared" si="6"/>
        <v>2.8546452914110576</v>
      </c>
      <c r="G34" s="25">
        <f>$G$14*(G21+G20*$H$14)</f>
        <v>4.0842967526565621</v>
      </c>
      <c r="H34" s="25">
        <f t="shared" si="7"/>
        <v>5.4256726942840654</v>
      </c>
      <c r="I34" s="25">
        <f t="shared" si="7"/>
        <v>6.7619485627209555</v>
      </c>
      <c r="J34" s="25">
        <f t="shared" si="7"/>
        <v>7.3711043044192053</v>
      </c>
      <c r="K34" s="25">
        <f>$G$14*(K21+K20*$H$14)</f>
        <v>7.916236861755185</v>
      </c>
      <c r="L34" s="25">
        <f t="shared" si="8"/>
        <v>8.4460796166343499</v>
      </c>
      <c r="M34" s="25">
        <f t="shared" si="8"/>
        <v>8.9603011222908666</v>
      </c>
      <c r="N34" s="25">
        <f t="shared" si="8"/>
        <v>9.4629055057584246</v>
      </c>
      <c r="O34" s="25">
        <f>$G$14*(O21+O20*$H$14)</f>
        <v>9.987629908979315</v>
      </c>
      <c r="P34" s="25">
        <f t="shared" si="9"/>
        <v>10.504891991939072</v>
      </c>
      <c r="Q34" s="25">
        <f t="shared" si="9"/>
        <v>11.057648917533967</v>
      </c>
      <c r="R34" s="25">
        <f t="shared" si="9"/>
        <v>11.5970181950848</v>
      </c>
      <c r="S34" s="25">
        <f>$G$14*(S21+S20*$H$14)</f>
        <v>12.077983552177859</v>
      </c>
      <c r="T34" s="25">
        <f t="shared" si="10"/>
        <v>12.557536611628109</v>
      </c>
      <c r="U34" s="25">
        <f t="shared" si="10"/>
        <v>13.102865619968448</v>
      </c>
      <c r="V34" s="25">
        <f t="shared" si="10"/>
        <v>13.657811554096202</v>
      </c>
      <c r="W34" s="25">
        <f>$G$14*(W21+W20*$H$14)</f>
        <v>14.203471688577668</v>
      </c>
      <c r="X34" s="25">
        <f t="shared" si="11"/>
        <v>14.83409454937998</v>
      </c>
      <c r="Y34" s="25">
        <f t="shared" si="11"/>
        <v>15.372676186522934</v>
      </c>
      <c r="Z34" s="25">
        <f t="shared" si="11"/>
        <v>15.907822163094552</v>
      </c>
      <c r="AA34" s="25">
        <f>$G$14*(AA21+AA20*$H$14)</f>
        <v>16.445152295100304</v>
      </c>
      <c r="AB34" s="25">
        <f t="shared" si="12"/>
        <v>17.02034975073239</v>
      </c>
      <c r="AC34" s="25">
        <f t="shared" si="12"/>
        <v>17.576054069023456</v>
      </c>
      <c r="AD34" s="25">
        <f t="shared" si="12"/>
        <v>18.131758387314523</v>
      </c>
      <c r="AE34" s="25">
        <f>$G$14*(AE21+AE20*$H$14)</f>
        <v>18.685944387796052</v>
      </c>
      <c r="AF34" s="25">
        <f t="shared" si="13"/>
        <v>19.243167023896653</v>
      </c>
      <c r="AG34" s="25">
        <f t="shared" si="13"/>
        <v>19.79887134218772</v>
      </c>
      <c r="AH34" s="29"/>
      <c r="AI34" s="29"/>
      <c r="AJ34" s="29"/>
      <c r="AK34" s="29"/>
      <c r="AL34" s="29"/>
      <c r="AV34" s="29"/>
    </row>
    <row r="35" spans="1:48" x14ac:dyDescent="0.2">
      <c r="A35" s="27" t="s">
        <v>11</v>
      </c>
      <c r="B35" s="25">
        <f>SUM(B23:B34)</f>
        <v>0.67665557091275153</v>
      </c>
      <c r="C35" s="25">
        <f>SUM(C23:C34)</f>
        <v>5.3601484540387911</v>
      </c>
      <c r="D35" s="25">
        <f t="shared" ref="D35:AG35" si="15">SUM(D23:D34)</f>
        <v>9.7976839823531687</v>
      </c>
      <c r="E35" s="25">
        <f t="shared" si="15"/>
        <v>16.192737165420585</v>
      </c>
      <c r="F35" s="25">
        <f t="shared" si="15"/>
        <v>26.960167710882114</v>
      </c>
      <c r="G35" s="25">
        <f t="shared" si="15"/>
        <v>41.567321874418816</v>
      </c>
      <c r="H35" s="25">
        <f t="shared" si="15"/>
        <v>56.662885483932804</v>
      </c>
      <c r="I35" s="25">
        <f t="shared" si="15"/>
        <v>72.405797752483267</v>
      </c>
      <c r="J35" s="25">
        <f t="shared" si="15"/>
        <v>83.50173652986112</v>
      </c>
      <c r="K35" s="25">
        <f t="shared" si="15"/>
        <v>90.512917048139641</v>
      </c>
      <c r="L35" s="25">
        <f t="shared" si="15"/>
        <v>96.594744791598984</v>
      </c>
      <c r="M35" s="25">
        <f t="shared" si="15"/>
        <v>102.72552315919849</v>
      </c>
      <c r="N35" s="25">
        <f t="shared" si="15"/>
        <v>108.7059717333882</v>
      </c>
      <c r="O35" s="25">
        <f t="shared" si="15"/>
        <v>115.07914878158734</v>
      </c>
      <c r="P35" s="25">
        <f t="shared" si="15"/>
        <v>120.90318517343874</v>
      </c>
      <c r="Q35" s="25">
        <f t="shared" si="15"/>
        <v>127.21216062151261</v>
      </c>
      <c r="R35" s="25">
        <f t="shared" si="15"/>
        <v>133.63504012909866</v>
      </c>
      <c r="S35" s="25">
        <f t="shared" si="15"/>
        <v>139.99559118474934</v>
      </c>
      <c r="T35" s="25">
        <f t="shared" si="15"/>
        <v>145.27425537381285</v>
      </c>
      <c r="U35" s="25">
        <f t="shared" si="15"/>
        <v>151.33301979302342</v>
      </c>
      <c r="V35" s="25">
        <f t="shared" si="15"/>
        <v>157.81516662787701</v>
      </c>
      <c r="W35" s="25">
        <f t="shared" si="15"/>
        <v>164.73999605312491</v>
      </c>
      <c r="X35" s="25">
        <f t="shared" si="15"/>
        <v>171.26465612527136</v>
      </c>
      <c r="Y35" s="25">
        <f t="shared" si="15"/>
        <v>178.0946182881556</v>
      </c>
      <c r="Z35" s="25">
        <f t="shared" si="15"/>
        <v>184.41406979997691</v>
      </c>
      <c r="AA35" s="25">
        <f t="shared" si="15"/>
        <v>191.25136389195274</v>
      </c>
      <c r="AB35" s="25">
        <f t="shared" si="15"/>
        <v>197.30500652079968</v>
      </c>
      <c r="AC35" s="25">
        <f t="shared" si="15"/>
        <v>203.94522004275319</v>
      </c>
      <c r="AD35" s="25">
        <f t="shared" si="15"/>
        <v>210.4881902419867</v>
      </c>
      <c r="AE35" s="25">
        <f t="shared" si="15"/>
        <v>217.61595902503478</v>
      </c>
      <c r="AF35" s="25">
        <f t="shared" si="15"/>
        <v>223.57413064045372</v>
      </c>
      <c r="AG35" s="25">
        <f t="shared" si="15"/>
        <v>230.11710083968725</v>
      </c>
      <c r="AL35" s="29"/>
    </row>
    <row r="36" spans="1:48" x14ac:dyDescent="0.2">
      <c r="B36" s="30"/>
      <c r="C36" s="30"/>
      <c r="D36" s="30"/>
      <c r="E36" s="31"/>
      <c r="F36" s="32"/>
    </row>
    <row r="37" spans="1:48" x14ac:dyDescent="0.2">
      <c r="A37" s="28" t="s">
        <v>51</v>
      </c>
      <c r="B37" s="25">
        <v>12.075897463586184</v>
      </c>
      <c r="C37" s="25">
        <f>'Extended Potential Incremental'!D38</f>
        <v>24.768396598015052</v>
      </c>
      <c r="D37" s="25">
        <f>'Extended Potential Incremental'!E38</f>
        <v>27.302892474392255</v>
      </c>
      <c r="E37" s="25">
        <f>'Extended Potential Incremental'!F38</f>
        <v>26.52849023700869</v>
      </c>
      <c r="F37" s="25">
        <f>'Extended Potential Incremental'!G38</f>
        <v>27.431884690139118</v>
      </c>
      <c r="G37" s="25">
        <f>'Extended Potential Incremental'!H38</f>
        <v>28.136153719564636</v>
      </c>
      <c r="H37" s="25">
        <f>'Extended Potential Incremental'!I38</f>
        <v>27.398610832257191</v>
      </c>
      <c r="I37" s="25">
        <f>'Extended Potential Incremental'!J38</f>
        <v>24.382388711037873</v>
      </c>
      <c r="J37" s="25">
        <f>'Extended Potential Incremental'!K38</f>
        <v>20.809491111393193</v>
      </c>
      <c r="K37" s="25">
        <f>'Extended Potential Incremental'!L38</f>
        <v>17.229011546322255</v>
      </c>
      <c r="L37" s="25">
        <f>'Extended Potential Incremental'!M38</f>
        <v>15.808170582956985</v>
      </c>
      <c r="M37" s="25">
        <f>'Extended Potential Incremental'!N38</f>
        <v>14.115229245924487</v>
      </c>
      <c r="N37" s="25">
        <f>'Extended Potential Incremental'!O38</f>
        <v>12.733307006477823</v>
      </c>
      <c r="O37" s="25">
        <f>'Extended Potential Incremental'!P38</f>
        <v>11.794567474978619</v>
      </c>
      <c r="P37" s="25">
        <f>'Extended Potential Incremental'!Q38</f>
        <v>12.53936866046898</v>
      </c>
      <c r="Q37" s="25">
        <f>'Extended Potential Incremental'!R38</f>
        <v>10.086907689088688</v>
      </c>
      <c r="R37" s="25">
        <f>'Extended Potential Incremental'!S38</f>
        <v>9.3182203398366532</v>
      </c>
      <c r="S37" s="25">
        <f>'Extended Potential Incremental'!T38</f>
        <v>8.5525500223398492</v>
      </c>
      <c r="T37" s="25">
        <f>'Extended Potential Incremental'!U38</f>
        <v>7.9120110336105176</v>
      </c>
      <c r="U37" s="25">
        <f>'Extended Potential Incremental'!V38</f>
        <v>7.385479911423551</v>
      </c>
      <c r="V37" s="25">
        <f>'Extended Potential Incremental'!W38</f>
        <v>7.6336486887618085</v>
      </c>
      <c r="W37" s="25">
        <f>'Extended Potential Incremental'!X38</f>
        <v>7.0422606690059641</v>
      </c>
      <c r="X37" s="25">
        <f>'Extended Potential Incremental'!Y38</f>
        <v>6.6951920174767601</v>
      </c>
      <c r="Y37" s="25">
        <f>'Extended Potential Incremental'!Z38</f>
        <v>6.1813333736705838</v>
      </c>
      <c r="Z37" s="25">
        <f>'Extended Potential Incremental'!AA38</f>
        <v>5.2476286907404281</v>
      </c>
      <c r="AA37" s="25">
        <f>'Extended Potential Incremental'!AB38</f>
        <v>5.0693317395686348</v>
      </c>
      <c r="AB37" s="25">
        <f>'Extended Potential Incremental'!AC38</f>
        <v>6.3291657531343972</v>
      </c>
      <c r="AC37" s="25">
        <f>'Extended Potential Incremental'!AD38</f>
        <v>5.781593370732403</v>
      </c>
      <c r="AD37" s="25">
        <f>'Extended Potential Incremental'!AE38</f>
        <v>5.781593370732403</v>
      </c>
      <c r="AE37" s="25">
        <f>'Extended Potential Incremental'!AF38</f>
        <v>5.7815933707323524</v>
      </c>
      <c r="AF37" s="25">
        <f>'Extended Potential Incremental'!AG38</f>
        <v>5.7815933707323524</v>
      </c>
      <c r="AG37" s="25">
        <f>'Extended Potential Incremental'!AH38</f>
        <v>5.781593370732403</v>
      </c>
    </row>
    <row r="38" spans="1:48" x14ac:dyDescent="0.2">
      <c r="A38" s="26" t="s">
        <v>49</v>
      </c>
      <c r="B38" s="25"/>
      <c r="C38" s="25">
        <f>SUM($B37:B37)*$I$15</f>
        <v>12.108982114171353</v>
      </c>
      <c r="D38" s="25">
        <f>SUM($B37:C37)</f>
        <v>36.844294061601232</v>
      </c>
      <c r="E38" s="25">
        <f>SUM($B37:D37)</f>
        <v>64.147186535993484</v>
      </c>
      <c r="F38" s="25">
        <f>SUM($B37:E37)</f>
        <v>90.675676773002181</v>
      </c>
      <c r="G38" s="25">
        <f>SUM($B37:F37)*$I$15</f>
        <v>118.4311438233143</v>
      </c>
      <c r="H38" s="25">
        <f>SUM($B37:G37)</f>
        <v>146.24371518270593</v>
      </c>
      <c r="I38" s="25">
        <f>SUM($B37:H37)</f>
        <v>173.64232601496312</v>
      </c>
      <c r="J38" s="25">
        <f>SUM($B37:I37)</f>
        <v>198.02471472600098</v>
      </c>
      <c r="K38" s="25">
        <f>SUM($B37:J37)*$I$15</f>
        <v>219.43375160681171</v>
      </c>
      <c r="L38" s="25">
        <f>SUM($B37:K37)</f>
        <v>236.06321738371642</v>
      </c>
      <c r="M38" s="25">
        <f>SUM($B37:L37)</f>
        <v>251.87138796667341</v>
      </c>
      <c r="N38" s="25">
        <f>SUM($B37:M37)</f>
        <v>265.98661721259788</v>
      </c>
      <c r="O38" s="25">
        <f>SUM($B37:N37)*$I$15</f>
        <v>279.48354044981295</v>
      </c>
      <c r="P38" s="25">
        <f>SUM($B37:O37)</f>
        <v>290.51449169405436</v>
      </c>
      <c r="Q38" s="25">
        <f>SUM($B37:P37)</f>
        <v>303.05386035452335</v>
      </c>
      <c r="R38" s="25">
        <f>SUM($B37:Q37)</f>
        <v>313.14076804361201</v>
      </c>
      <c r="S38" s="25">
        <f>SUM($B37:R37)*$I$15</f>
        <v>323.34243766669107</v>
      </c>
      <c r="T38" s="25">
        <f>SUM($B37:S37)</f>
        <v>331.01153840578854</v>
      </c>
      <c r="U38" s="25">
        <f>SUM($B37:T37)</f>
        <v>338.92354943939904</v>
      </c>
      <c r="V38" s="25">
        <f>SUM($B37:U37)</f>
        <v>346.30902935082258</v>
      </c>
      <c r="W38" s="25">
        <f>SUM($B37:V37)*$I$15</f>
        <v>354.91238400681618</v>
      </c>
      <c r="X38" s="25">
        <f>SUM($B37:W37)</f>
        <v>360.98493870859033</v>
      </c>
      <c r="Y38" s="25">
        <f>SUM($B37:X37)</f>
        <v>367.68013072606709</v>
      </c>
      <c r="Z38" s="25">
        <f>SUM($B37:Y37)</f>
        <v>373.8614640997377</v>
      </c>
      <c r="AA38" s="25">
        <f>SUM($B37:Z37)*$I$15</f>
        <v>380.14774783921922</v>
      </c>
      <c r="AB38" s="25">
        <f>SUM($B37:AA37)</f>
        <v>384.17842453004675</v>
      </c>
      <c r="AC38" s="25">
        <f>SUM($B37:AB37)</f>
        <v>390.50759028318117</v>
      </c>
      <c r="AD38" s="25">
        <f>SUM($B37:AC37)</f>
        <v>396.2891836539136</v>
      </c>
      <c r="AE38" s="25">
        <f>SUM($B37:AD37)*$I$15</f>
        <v>403.17234079731634</v>
      </c>
      <c r="AF38" s="25">
        <f>SUM($B37:AE37)</f>
        <v>407.85237039537839</v>
      </c>
      <c r="AG38" s="25">
        <f>SUM($B37:AF37)</f>
        <v>413.63396376611075</v>
      </c>
    </row>
    <row r="39" spans="1:48" x14ac:dyDescent="0.2">
      <c r="A39" s="23" t="s">
        <v>47</v>
      </c>
    </row>
    <row r="40" spans="1:48" x14ac:dyDescent="0.2">
      <c r="A40" s="27">
        <v>1</v>
      </c>
      <c r="B40" s="25"/>
      <c r="C40" s="25">
        <f>$G$3*(C38+C37*$H$3)</f>
        <v>1.2033125817289305</v>
      </c>
      <c r="D40" s="25">
        <f t="shared" ref="D40:F51" si="16">$B3*(D$38+D$37*$C3)</f>
        <v>3.3261870292731008</v>
      </c>
      <c r="E40" s="25">
        <f t="shared" si="16"/>
        <v>5.639476785682354</v>
      </c>
      <c r="F40" s="25">
        <f t="shared" si="16"/>
        <v>7.8990979461343089</v>
      </c>
      <c r="G40" s="25">
        <f>$G$3*(G38+G37*$H$3)</f>
        <v>10.232901859892992</v>
      </c>
      <c r="H40" s="25">
        <f t="shared" ref="H40:J51" si="17">$B3*(H$38+H$37*$C3)</f>
        <v>12.618335164587103</v>
      </c>
      <c r="I40" s="25">
        <f t="shared" si="17"/>
        <v>14.923583369567385</v>
      </c>
      <c r="J40" s="25">
        <f t="shared" si="17"/>
        <v>16.968643783694876</v>
      </c>
      <c r="K40" s="25">
        <f>$G$3*(K38+K37*$H$3)</f>
        <v>18.709519736532155</v>
      </c>
      <c r="L40" s="25">
        <f t="shared" ref="L40:N51" si="18">$B3*(L$38+L$37*$C3)</f>
        <v>20.163234802979719</v>
      </c>
      <c r="M40" s="25">
        <f t="shared" si="18"/>
        <v>21.493634754349731</v>
      </c>
      <c r="N40" s="25">
        <f t="shared" si="18"/>
        <v>22.68249413994198</v>
      </c>
      <c r="O40" s="25">
        <f>$G$3*(O38+O37*$H$3)</f>
        <v>23.75671734962997</v>
      </c>
      <c r="P40" s="25">
        <f t="shared" ref="P40:R51" si="19">$B3*(P$38+P$37*$C3)</f>
        <v>24.764284532189421</v>
      </c>
      <c r="Q40" s="25">
        <f t="shared" si="19"/>
        <v>25.811581521491057</v>
      </c>
      <c r="R40" s="25">
        <f t="shared" si="19"/>
        <v>26.662732971739938</v>
      </c>
      <c r="S40" s="25">
        <f>$G$3*(S38+S37*$H$3)</f>
        <v>27.448283752409342</v>
      </c>
      <c r="T40" s="25">
        <f t="shared" ref="T40:V51" si="20">$B3*(T$38+T$37*$C3)</f>
        <v>28.170380931993222</v>
      </c>
      <c r="U40" s="25">
        <f t="shared" si="20"/>
        <v>28.838561892300078</v>
      </c>
      <c r="V40" s="25">
        <f t="shared" si="20"/>
        <v>29.467611960926686</v>
      </c>
      <c r="W40" s="25">
        <f>$G$3*(W38+W37*$H$3)</f>
        <v>30.111406144138755</v>
      </c>
      <c r="X40" s="25">
        <f t="shared" ref="X40:Z51" si="21">$B3*(X$38+X$37*$C3)</f>
        <v>30.707289630448447</v>
      </c>
      <c r="Y40" s="25">
        <f t="shared" si="21"/>
        <v>31.272215729311664</v>
      </c>
      <c r="Z40" s="25">
        <f t="shared" si="21"/>
        <v>31.790470538264842</v>
      </c>
      <c r="AA40" s="25">
        <f>$G$3*(AA38+AA37*$H$3)</f>
        <v>32.234673883853702</v>
      </c>
      <c r="AB40" s="25">
        <f t="shared" ref="AB40:AD51" si="22">$B3*(AB$38+AB$37*$C3)</f>
        <v>32.674507050825603</v>
      </c>
      <c r="AC40" s="25">
        <f t="shared" si="22"/>
        <v>33.208102798149511</v>
      </c>
      <c r="AD40" s="25">
        <f t="shared" si="22"/>
        <v>33.699142235115829</v>
      </c>
      <c r="AE40" s="25">
        <f>$G$3*(AE38+AE37*$H$3)</f>
        <v>34.189954088772616</v>
      </c>
      <c r="AF40" s="25">
        <f t="shared" ref="AF40:AG51" si="23">$B3*(AF$38+AF$37*$C3)</f>
        <v>34.681221109048458</v>
      </c>
      <c r="AG40" s="25">
        <f t="shared" si="23"/>
        <v>35.172260546014762</v>
      </c>
    </row>
    <row r="41" spans="1:48" x14ac:dyDescent="0.2">
      <c r="A41" s="27">
        <f t="shared" ref="A41:A51" si="24">A40+1</f>
        <v>2</v>
      </c>
      <c r="B41" s="25"/>
      <c r="C41" s="25">
        <f>$G$4*(C38+C37*$H$4)</f>
        <v>1.2811799862668409</v>
      </c>
      <c r="D41" s="25">
        <f t="shared" si="16"/>
        <v>3.1649695153106445</v>
      </c>
      <c r="E41" s="25">
        <f t="shared" si="16"/>
        <v>5.2498353332286873</v>
      </c>
      <c r="F41" s="25">
        <f t="shared" si="16"/>
        <v>7.2960997570140158</v>
      </c>
      <c r="G41" s="25">
        <f>$G$4*(G38+G37*$H$4)</f>
        <v>9.7493585058728289</v>
      </c>
      <c r="H41" s="25">
        <f t="shared" si="17"/>
        <v>11.55844079010804</v>
      </c>
      <c r="I41" s="25">
        <f t="shared" si="17"/>
        <v>13.622850651330889</v>
      </c>
      <c r="J41" s="25">
        <f t="shared" si="17"/>
        <v>15.448976271839006</v>
      </c>
      <c r="K41" s="25">
        <f>$G$4*(K38+K37*$H$4)</f>
        <v>17.610620798212103</v>
      </c>
      <c r="L41" s="25">
        <f t="shared" si="18"/>
        <v>18.304981643570102</v>
      </c>
      <c r="M41" s="25">
        <f t="shared" si="18"/>
        <v>19.496670622883617</v>
      </c>
      <c r="N41" s="25">
        <f t="shared" si="18"/>
        <v>20.562346789922699</v>
      </c>
      <c r="O41" s="25">
        <f>$G$4*(O38+O37*$H$4)</f>
        <v>22.298074335907145</v>
      </c>
      <c r="P41" s="25">
        <f t="shared" si="19"/>
        <v>22.441532311055212</v>
      </c>
      <c r="Q41" s="25">
        <f t="shared" si="19"/>
        <v>23.373045782140014</v>
      </c>
      <c r="R41" s="25">
        <f t="shared" si="19"/>
        <v>24.137304180199852</v>
      </c>
      <c r="S41" s="25">
        <f>$G$4*(S38+S37*$H$4)</f>
        <v>25.731121192280526</v>
      </c>
      <c r="T41" s="25">
        <f t="shared" si="20"/>
        <v>25.490775490596235</v>
      </c>
      <c r="U41" s="25">
        <f t="shared" si="20"/>
        <v>26.091195256778608</v>
      </c>
      <c r="V41" s="25">
        <f t="shared" si="20"/>
        <v>26.660829931313504</v>
      </c>
      <c r="W41" s="25">
        <f>$G$4*(W38+W37*$H$4)</f>
        <v>28.212947366392079</v>
      </c>
      <c r="X41" s="25">
        <f t="shared" si="21"/>
        <v>27.775016181757664</v>
      </c>
      <c r="Y41" s="25">
        <f t="shared" si="21"/>
        <v>28.28224806720743</v>
      </c>
      <c r="Z41" s="25">
        <f t="shared" si="21"/>
        <v>28.744854537034509</v>
      </c>
      <c r="AA41" s="25">
        <f>$G$4*(AA38+AA37*$H$4)</f>
        <v>30.186843685929126</v>
      </c>
      <c r="AB41" s="25">
        <f t="shared" si="22"/>
        <v>29.549703738196708</v>
      </c>
      <c r="AC41" s="25">
        <f t="shared" si="22"/>
        <v>30.028438843629662</v>
      </c>
      <c r="AD41" s="25">
        <f t="shared" si="22"/>
        <v>30.471958335083105</v>
      </c>
      <c r="AE41" s="25">
        <f>$G$4*(AE38+AE37*$H$4)</f>
        <v>32.020448488218449</v>
      </c>
      <c r="AF41" s="25">
        <f t="shared" si="23"/>
        <v>31.358997317989996</v>
      </c>
      <c r="AG41" s="25">
        <f t="shared" si="23"/>
        <v>31.802516809443436</v>
      </c>
    </row>
    <row r="42" spans="1:48" x14ac:dyDescent="0.2">
      <c r="A42" s="27">
        <f t="shared" si="24"/>
        <v>3</v>
      </c>
      <c r="B42" s="25"/>
      <c r="C42" s="25">
        <f>$G$5*(C38+C37*$H$5)</f>
        <v>1.5472256402877709</v>
      </c>
      <c r="D42" s="25">
        <f t="shared" si="16"/>
        <v>3.701019007773108</v>
      </c>
      <c r="E42" s="25">
        <f t="shared" si="16"/>
        <v>6.0036772633966642</v>
      </c>
      <c r="F42" s="25">
        <f t="shared" si="16"/>
        <v>8.2757008142015973</v>
      </c>
      <c r="G42" s="25">
        <f>$G$5*(G38+G37*$H$5)</f>
        <v>10.623576752532292</v>
      </c>
      <c r="H42" s="25">
        <f t="shared" si="17"/>
        <v>12.994481227354589</v>
      </c>
      <c r="I42" s="25">
        <f t="shared" si="17"/>
        <v>15.258320760841459</v>
      </c>
      <c r="J42" s="25">
        <f t="shared" si="17"/>
        <v>17.254330098145903</v>
      </c>
      <c r="K42" s="25">
        <f>$G$5*(K38+K37*$H$5)</f>
        <v>18.948747255091678</v>
      </c>
      <c r="L42" s="25">
        <f t="shared" si="18"/>
        <v>20.380259715693011</v>
      </c>
      <c r="M42" s="25">
        <f t="shared" si="18"/>
        <v>21.68741786030429</v>
      </c>
      <c r="N42" s="25">
        <f t="shared" si="18"/>
        <v>22.857305312881351</v>
      </c>
      <c r="O42" s="25">
        <f>$G$5*(O38+O37*$H$5)</f>
        <v>23.920486762746666</v>
      </c>
      <c r="P42" s="25">
        <f t="shared" si="19"/>
        <v>24.936433192575969</v>
      </c>
      <c r="Q42" s="25">
        <f t="shared" si="19"/>
        <v>25.950061192448782</v>
      </c>
      <c r="R42" s="25">
        <f t="shared" si="19"/>
        <v>26.790659599636811</v>
      </c>
      <c r="S42" s="25">
        <f>$G$5*(S38+S37*$H$5)</f>
        <v>27.567037246404023</v>
      </c>
      <c r="T42" s="25">
        <f t="shared" si="20"/>
        <v>28.279002198125507</v>
      </c>
      <c r="U42" s="25">
        <f t="shared" si="20"/>
        <v>28.939954594555612</v>
      </c>
      <c r="V42" s="25">
        <f t="shared" si="20"/>
        <v>29.572411686591877</v>
      </c>
      <c r="W42" s="25">
        <f>$G$5*(W38+W37*$H$5)</f>
        <v>30.209189034373988</v>
      </c>
      <c r="X42" s="25">
        <f t="shared" si="21"/>
        <v>30.799205608680502</v>
      </c>
      <c r="Y42" s="25">
        <f t="shared" si="21"/>
        <v>31.357077119744716</v>
      </c>
      <c r="Z42" s="25">
        <f t="shared" si="21"/>
        <v>31.862513419671213</v>
      </c>
      <c r="AA42" s="25">
        <f>$G$5*(AA38+AA37*$H$5)</f>
        <v>32.305062347495479</v>
      </c>
      <c r="AB42" s="25">
        <f t="shared" si="22"/>
        <v>32.761397980924933</v>
      </c>
      <c r="AC42" s="25">
        <f t="shared" si="22"/>
        <v>33.287476296179683</v>
      </c>
      <c r="AD42" s="25">
        <f t="shared" si="22"/>
        <v>33.778515733146001</v>
      </c>
      <c r="AE42" s="25">
        <f>$G$5*(AE38+AE37*$H$5)</f>
        <v>34.270232416503831</v>
      </c>
      <c r="AF42" s="25">
        <f t="shared" si="23"/>
        <v>34.760594607078623</v>
      </c>
      <c r="AG42" s="25">
        <f t="shared" si="23"/>
        <v>35.251634044044934</v>
      </c>
    </row>
    <row r="43" spans="1:48" x14ac:dyDescent="0.2">
      <c r="A43" s="27">
        <f t="shared" si="24"/>
        <v>4</v>
      </c>
      <c r="B43" s="25"/>
      <c r="C43" s="25">
        <f>$G$6*(C38+C37*$H$6)</f>
        <v>1.6637246802263135</v>
      </c>
      <c r="D43" s="25">
        <f t="shared" si="16"/>
        <v>3.7660756831101185</v>
      </c>
      <c r="E43" s="25">
        <f t="shared" si="16"/>
        <v>5.9892231744969786</v>
      </c>
      <c r="F43" s="25">
        <f t="shared" si="16"/>
        <v>8.1940585141593143</v>
      </c>
      <c r="G43" s="25">
        <f>$G$6*(G38+G37*$H$6)</f>
        <v>10.469916966630912</v>
      </c>
      <c r="H43" s="25">
        <f t="shared" si="17"/>
        <v>12.760395423131962</v>
      </c>
      <c r="I43" s="25">
        <f t="shared" si="17"/>
        <v>14.930831820030644</v>
      </c>
      <c r="J43" s="25">
        <f t="shared" si="17"/>
        <v>16.838317089515677</v>
      </c>
      <c r="K43" s="25">
        <f>$G$6*(K38+K37*$H$6)</f>
        <v>18.453252594553003</v>
      </c>
      <c r="L43" s="25">
        <f t="shared" si="18"/>
        <v>19.829623902798573</v>
      </c>
      <c r="M43" s="25">
        <f t="shared" si="18"/>
        <v>21.083179009348111</v>
      </c>
      <c r="N43" s="25">
        <f t="shared" si="18"/>
        <v>22.205992596744359</v>
      </c>
      <c r="O43" s="25">
        <f>$G$6*(O38+O37*$H$6)</f>
        <v>23.228101421908075</v>
      </c>
      <c r="P43" s="25">
        <f t="shared" si="19"/>
        <v>24.216741686827422</v>
      </c>
      <c r="Q43" s="25">
        <f t="shared" si="19"/>
        <v>25.181104436575339</v>
      </c>
      <c r="R43" s="25">
        <f t="shared" si="19"/>
        <v>25.989393907306912</v>
      </c>
      <c r="S43" s="25">
        <f>$G$6*(S38+S37*$H$6)</f>
        <v>26.735239348452932</v>
      </c>
      <c r="T43" s="25">
        <f t="shared" si="20"/>
        <v>27.420225822964021</v>
      </c>
      <c r="U43" s="25">
        <f t="shared" si="20"/>
        <v>28.056300199230957</v>
      </c>
      <c r="V43" s="25">
        <f t="shared" si="20"/>
        <v>28.670031950993053</v>
      </c>
      <c r="W43" s="25">
        <f>$G$6*(W38+W37*$H$6)</f>
        <v>29.282013367249942</v>
      </c>
      <c r="X43" s="25">
        <f t="shared" si="21"/>
        <v>29.85091214203025</v>
      </c>
      <c r="Y43" s="25">
        <f t="shared" si="21"/>
        <v>30.387316431568014</v>
      </c>
      <c r="Z43" s="25">
        <f t="shared" si="21"/>
        <v>30.870140703162267</v>
      </c>
      <c r="AA43" s="25">
        <f>$G$6*(AA38+AA37*$H$6)</f>
        <v>31.297022496112611</v>
      </c>
      <c r="AB43" s="25">
        <f t="shared" si="22"/>
        <v>31.747335299795804</v>
      </c>
      <c r="AC43" s="25">
        <f t="shared" si="22"/>
        <v>32.252744227701037</v>
      </c>
      <c r="AD43" s="25">
        <f t="shared" si="22"/>
        <v>32.727943682829725</v>
      </c>
      <c r="AE43" s="25">
        <f>$G$6*(AE38+AE37*$H$6)</f>
        <v>33.203585400357518</v>
      </c>
      <c r="AF43" s="25">
        <f t="shared" si="23"/>
        <v>33.678342593087109</v>
      </c>
      <c r="AG43" s="25">
        <f t="shared" si="23"/>
        <v>34.15354204821579</v>
      </c>
    </row>
    <row r="44" spans="1:48" x14ac:dyDescent="0.2">
      <c r="A44" s="27">
        <f t="shared" si="24"/>
        <v>5</v>
      </c>
      <c r="B44" s="25"/>
      <c r="C44" s="25">
        <f>$G$7*(C38+C37*$H$7)</f>
        <v>1.8968705831559247</v>
      </c>
      <c r="D44" s="25">
        <f t="shared" si="16"/>
        <v>4.0885571550358266</v>
      </c>
      <c r="E44" s="25">
        <f t="shared" si="16"/>
        <v>6.3802235200165427</v>
      </c>
      <c r="F44" s="25">
        <f t="shared" si="16"/>
        <v>8.6650698811864206</v>
      </c>
      <c r="G44" s="25">
        <f>$G$7*(G38+G37*$H$7)</f>
        <v>11.020762893382249</v>
      </c>
      <c r="H44" s="25">
        <f t="shared" si="17"/>
        <v>13.383378004114194</v>
      </c>
      <c r="I44" s="25">
        <f t="shared" si="17"/>
        <v>15.604405182328211</v>
      </c>
      <c r="J44" s="25">
        <f t="shared" si="17"/>
        <v>17.549700694442727</v>
      </c>
      <c r="K44" s="25">
        <f>$G$7*(K38+K37*$H$7)</f>
        <v>19.191961898960525</v>
      </c>
      <c r="L44" s="25">
        <f t="shared" si="18"/>
        <v>20.604641405108449</v>
      </c>
      <c r="M44" s="25">
        <f t="shared" si="18"/>
        <v>21.887769885104763</v>
      </c>
      <c r="N44" s="25">
        <f t="shared" si="18"/>
        <v>23.038042288293244</v>
      </c>
      <c r="O44" s="25">
        <f>$G$7*(O38+O37*$H$7)</f>
        <v>24.086985666081972</v>
      </c>
      <c r="P44" s="25">
        <f t="shared" si="19"/>
        <v>25.114417400772229</v>
      </c>
      <c r="Q44" s="25">
        <f t="shared" si="19"/>
        <v>26.093235089540666</v>
      </c>
      <c r="R44" s="25">
        <f t="shared" si="19"/>
        <v>26.922922723394596</v>
      </c>
      <c r="S44" s="25">
        <f>$G$7*(S38+S37*$H$7)</f>
        <v>27.687769965298621</v>
      </c>
      <c r="T44" s="25">
        <f t="shared" si="20"/>
        <v>28.391305541075834</v>
      </c>
      <c r="U44" s="25">
        <f t="shared" si="20"/>
        <v>29.044784337565574</v>
      </c>
      <c r="V44" s="25">
        <f t="shared" si="20"/>
        <v>29.680763945330469</v>
      </c>
      <c r="W44" s="25">
        <f>$G$7*(W38+W37*$H$7)</f>
        <v>30.308601639446479</v>
      </c>
      <c r="X44" s="25">
        <f t="shared" si="21"/>
        <v>30.894237382784826</v>
      </c>
      <c r="Y44" s="25">
        <f t="shared" si="21"/>
        <v>31.444815167480588</v>
      </c>
      <c r="Z44" s="25">
        <f t="shared" si="21"/>
        <v>31.936998432650686</v>
      </c>
      <c r="AA44" s="25">
        <f>$G$7*(AA38+AA37*$H$7)</f>
        <v>32.376623952197946</v>
      </c>
      <c r="AB44" s="25">
        <f t="shared" si="22"/>
        <v>32.851234366281865</v>
      </c>
      <c r="AC44" s="25">
        <f t="shared" si="22"/>
        <v>33.369540421261725</v>
      </c>
      <c r="AD44" s="25">
        <f t="shared" si="22"/>
        <v>33.860579858228043</v>
      </c>
      <c r="AE44" s="25">
        <f>$G$7*(AE38+AE37*$H$7)</f>
        <v>34.351848716363897</v>
      </c>
      <c r="AF44" s="25">
        <f t="shared" si="23"/>
        <v>34.842658732160665</v>
      </c>
      <c r="AG44" s="25">
        <f t="shared" si="23"/>
        <v>35.333698169126976</v>
      </c>
    </row>
    <row r="45" spans="1:48" x14ac:dyDescent="0.2">
      <c r="A45" s="27">
        <f t="shared" si="24"/>
        <v>6</v>
      </c>
      <c r="B45" s="25"/>
      <c r="C45" s="25">
        <f>$G$8*(C38+C37*$H$8)</f>
        <v>2.0020907539696888</v>
      </c>
      <c r="D45" s="25">
        <f t="shared" si="16"/>
        <v>4.1411125998159752</v>
      </c>
      <c r="E45" s="25">
        <f t="shared" si="16"/>
        <v>6.3536227776775061</v>
      </c>
      <c r="F45" s="25">
        <f t="shared" si="16"/>
        <v>8.5708672886607573</v>
      </c>
      <c r="G45" s="25">
        <f>$G$8*(G38+G37*$H$8)</f>
        <v>10.854290651324419</v>
      </c>
      <c r="H45" s="25">
        <f t="shared" si="17"/>
        <v>13.136747142576739</v>
      </c>
      <c r="I45" s="25">
        <f t="shared" si="17"/>
        <v>15.265752227921048</v>
      </c>
      <c r="J45" s="25">
        <f t="shared" si="17"/>
        <v>17.124159602060992</v>
      </c>
      <c r="K45" s="25">
        <f>$G$8*(K38+K37*$H$8)</f>
        <v>18.688621604748665</v>
      </c>
      <c r="L45" s="25">
        <f t="shared" si="18"/>
        <v>20.04676747320061</v>
      </c>
      <c r="M45" s="25">
        <f t="shared" si="18"/>
        <v>21.277068065606631</v>
      </c>
      <c r="N45" s="25">
        <f t="shared" si="18"/>
        <v>22.380899347142964</v>
      </c>
      <c r="O45" s="25">
        <f>$G$8*(O38+O37*$H$8)</f>
        <v>23.389229392877727</v>
      </c>
      <c r="P45" s="25">
        <f t="shared" si="19"/>
        <v>24.388984468952838</v>
      </c>
      <c r="Q45" s="25">
        <f t="shared" si="19"/>
        <v>25.319659820857815</v>
      </c>
      <c r="R45" s="25">
        <f t="shared" si="19"/>
        <v>26.117390478685415</v>
      </c>
      <c r="S45" s="25">
        <f>$G$8*(S38+S37*$H$8)</f>
        <v>26.852077463512224</v>
      </c>
      <c r="T45" s="25">
        <f t="shared" si="20"/>
        <v>27.528906477432088</v>
      </c>
      <c r="U45" s="25">
        <f t="shared" si="20"/>
        <v>28.157748337627691</v>
      </c>
      <c r="V45" s="25">
        <f t="shared" si="20"/>
        <v>28.774888975578786</v>
      </c>
      <c r="W45" s="25">
        <f>$G$8*(W38+W37*$H$8)</f>
        <v>29.378219114094286</v>
      </c>
      <c r="X45" s="25">
        <f t="shared" si="21"/>
        <v>29.942878375034436</v>
      </c>
      <c r="Y45" s="25">
        <f t="shared" si="21"/>
        <v>30.472224219699498</v>
      </c>
      <c r="Z45" s="25">
        <f t="shared" si="21"/>
        <v>30.942222973787562</v>
      </c>
      <c r="AA45" s="25">
        <f>$G$8*(AA38+AA37*$H$8)</f>
        <v>31.366275661953711</v>
      </c>
      <c r="AB45" s="25">
        <f t="shared" si="22"/>
        <v>31.834273737237989</v>
      </c>
      <c r="AC45" s="25">
        <f t="shared" si="22"/>
        <v>32.33216112294172</v>
      </c>
      <c r="AD45" s="25">
        <f t="shared" si="22"/>
        <v>32.807360578070416</v>
      </c>
      <c r="AE45" s="25">
        <f>$G$8*(AE38+AE37*$H$8)</f>
        <v>33.282568916351131</v>
      </c>
      <c r="AF45" s="25">
        <f t="shared" si="23"/>
        <v>33.757759488327785</v>
      </c>
      <c r="AG45" s="25">
        <f t="shared" si="23"/>
        <v>34.232958943456481</v>
      </c>
    </row>
    <row r="46" spans="1:48" x14ac:dyDescent="0.2">
      <c r="A46" s="27">
        <f t="shared" si="24"/>
        <v>7</v>
      </c>
      <c r="B46" s="25"/>
      <c r="C46" s="25">
        <f>$G$9*(C38+C37*$H$9)</f>
        <v>2.246515526024079</v>
      </c>
      <c r="D46" s="25">
        <f t="shared" si="16"/>
        <v>4.4760953022985461</v>
      </c>
      <c r="E46" s="25">
        <f t="shared" si="16"/>
        <v>6.7567697766364221</v>
      </c>
      <c r="F46" s="25">
        <f t="shared" si="16"/>
        <v>9.054438948171244</v>
      </c>
      <c r="G46" s="25">
        <f>$G$9*(G38+G37*$H$9)</f>
        <v>11.417949034232205</v>
      </c>
      <c r="H46" s="25">
        <f t="shared" si="17"/>
        <v>13.772274780873797</v>
      </c>
      <c r="I46" s="25">
        <f t="shared" si="17"/>
        <v>15.950489603814962</v>
      </c>
      <c r="J46" s="25">
        <f t="shared" si="17"/>
        <v>17.845071290739554</v>
      </c>
      <c r="K46" s="25">
        <f>$G$9*(K38+K37*$H$9)</f>
        <v>19.435176542829375</v>
      </c>
      <c r="L46" s="25">
        <f t="shared" si="18"/>
        <v>20.829023094523883</v>
      </c>
      <c r="M46" s="25">
        <f t="shared" si="18"/>
        <v>22.088121909905237</v>
      </c>
      <c r="N46" s="25">
        <f t="shared" si="18"/>
        <v>23.218779263705141</v>
      </c>
      <c r="O46" s="25">
        <f>$G$9*(O38+O37*$H$9)</f>
        <v>24.253484569417282</v>
      </c>
      <c r="P46" s="25">
        <f t="shared" si="19"/>
        <v>25.29240160896849</v>
      </c>
      <c r="Q46" s="25">
        <f t="shared" si="19"/>
        <v>26.236408986632558</v>
      </c>
      <c r="R46" s="25">
        <f t="shared" si="19"/>
        <v>27.055185847152384</v>
      </c>
      <c r="S46" s="25">
        <f>$G$9*(S38+S37*$H$9)</f>
        <v>27.808502684193218</v>
      </c>
      <c r="T46" s="25">
        <f t="shared" si="20"/>
        <v>28.503608884026161</v>
      </c>
      <c r="U46" s="25">
        <f t="shared" si="20"/>
        <v>29.149614080575535</v>
      </c>
      <c r="V46" s="25">
        <f t="shared" si="20"/>
        <v>29.789116204069057</v>
      </c>
      <c r="W46" s="25">
        <f>$G$9*(W38+W37*$H$9)</f>
        <v>30.408014244518967</v>
      </c>
      <c r="X46" s="25">
        <f t="shared" si="21"/>
        <v>30.989269156889151</v>
      </c>
      <c r="Y46" s="25">
        <f t="shared" si="21"/>
        <v>31.532553215216456</v>
      </c>
      <c r="Z46" s="25">
        <f t="shared" si="21"/>
        <v>32.011483445630155</v>
      </c>
      <c r="AA46" s="25">
        <f>$G$9*(AA38+AA37*$H$9)</f>
        <v>32.44818555690042</v>
      </c>
      <c r="AB46" s="25">
        <f t="shared" si="22"/>
        <v>32.941070751638797</v>
      </c>
      <c r="AC46" s="25">
        <f t="shared" si="22"/>
        <v>33.451604546343766</v>
      </c>
      <c r="AD46" s="25">
        <f t="shared" si="22"/>
        <v>33.942643983310084</v>
      </c>
      <c r="AE46" s="25">
        <f>$G$9*(AE38+AE37*$H$9)</f>
        <v>34.433465016223956</v>
      </c>
      <c r="AF46" s="25">
        <f t="shared" si="23"/>
        <v>34.924722857242706</v>
      </c>
      <c r="AG46" s="25">
        <f t="shared" si="23"/>
        <v>35.415762294209017</v>
      </c>
    </row>
    <row r="47" spans="1:48" x14ac:dyDescent="0.2">
      <c r="A47" s="27">
        <f t="shared" si="24"/>
        <v>8</v>
      </c>
      <c r="B47" s="25"/>
      <c r="C47" s="25">
        <f>$G$10*(C38+C37*$H$10)</f>
        <v>2.4242039396128132</v>
      </c>
      <c r="D47" s="25">
        <f t="shared" si="16"/>
        <v>4.6730409181205843</v>
      </c>
      <c r="E47" s="25">
        <f t="shared" si="16"/>
        <v>6.9481293496727545</v>
      </c>
      <c r="F47" s="25">
        <f t="shared" si="16"/>
        <v>9.2523150313930387</v>
      </c>
      <c r="G47" s="25">
        <f>$G$10*(G38+G37*$H$10)</f>
        <v>11.61979772876251</v>
      </c>
      <c r="H47" s="25">
        <f t="shared" si="17"/>
        <v>13.969910847751629</v>
      </c>
      <c r="I47" s="25">
        <f t="shared" si="17"/>
        <v>16.12636857211151</v>
      </c>
      <c r="J47" s="25">
        <f t="shared" si="17"/>
        <v>17.995177659349416</v>
      </c>
      <c r="K47" s="25">
        <f>$G$10*(K38+K37*$H$10)</f>
        <v>19.558777427418459</v>
      </c>
      <c r="L47" s="25">
        <f t="shared" si="18"/>
        <v>20.94305313340714</v>
      </c>
      <c r="M47" s="25">
        <f t="shared" si="18"/>
        <v>22.189940152016955</v>
      </c>
      <c r="N47" s="25">
        <f t="shared" si="18"/>
        <v>23.310629202029215</v>
      </c>
      <c r="O47" s="25">
        <f>$G$10*(O38+O37*$H$10)</f>
        <v>24.338098766194243</v>
      </c>
      <c r="P47" s="25">
        <f t="shared" si="19"/>
        <v>25.382852600019049</v>
      </c>
      <c r="Q47" s="25">
        <f t="shared" si="19"/>
        <v>26.309169491712044</v>
      </c>
      <c r="R47" s="25">
        <f t="shared" si="19"/>
        <v>27.122401532996506</v>
      </c>
      <c r="S47" s="25">
        <f>$G$10*(S38+S37*$H$10)</f>
        <v>27.869858656090472</v>
      </c>
      <c r="T47" s="25">
        <f t="shared" si="20"/>
        <v>28.560681074705837</v>
      </c>
      <c r="U47" s="25">
        <f t="shared" si="20"/>
        <v>29.202888212269119</v>
      </c>
      <c r="V47" s="25">
        <f t="shared" si="20"/>
        <v>29.8441804667067</v>
      </c>
      <c r="W47" s="25">
        <f>$G$10*(W38+W37*$H$10)</f>
        <v>30.458535404473839</v>
      </c>
      <c r="X47" s="25">
        <f t="shared" si="21"/>
        <v>31.037563992909377</v>
      </c>
      <c r="Y47" s="25">
        <f t="shared" si="21"/>
        <v>31.577141403410092</v>
      </c>
      <c r="Z47" s="25">
        <f t="shared" si="21"/>
        <v>32.049336485013171</v>
      </c>
      <c r="AA47" s="25">
        <f>$G$10*(AA38+AA37*$H$10)</f>
        <v>32.484552929782005</v>
      </c>
      <c r="AB47" s="25">
        <f t="shared" si="22"/>
        <v>32.98672530813166</v>
      </c>
      <c r="AC47" s="25">
        <f t="shared" si="22"/>
        <v>33.493309265647753</v>
      </c>
      <c r="AD47" s="25">
        <f t="shared" si="22"/>
        <v>33.984348702614071</v>
      </c>
      <c r="AE47" s="25">
        <f>$G$10*(AE38+AE37*$H$10)</f>
        <v>34.474942152218418</v>
      </c>
      <c r="AF47" s="25">
        <f t="shared" si="23"/>
        <v>34.966427576546693</v>
      </c>
      <c r="AG47" s="25">
        <f t="shared" si="23"/>
        <v>35.457467013513003</v>
      </c>
    </row>
    <row r="48" spans="1:48" x14ac:dyDescent="0.2">
      <c r="A48" s="27">
        <f t="shared" si="24"/>
        <v>9</v>
      </c>
      <c r="B48" s="25"/>
      <c r="C48" s="25">
        <f>$G$11*(C38+C37*$H$11)</f>
        <v>2.512413356992484</v>
      </c>
      <c r="D48" s="25">
        <f t="shared" si="16"/>
        <v>4.7067420479625151</v>
      </c>
      <c r="E48" s="25">
        <f t="shared" si="16"/>
        <v>6.9032090644415822</v>
      </c>
      <c r="F48" s="25">
        <f t="shared" si="16"/>
        <v>9.1391690469252254</v>
      </c>
      <c r="G48" s="25">
        <f>$G$11*(G38+G37*$H$11)</f>
        <v>11.434001782337575</v>
      </c>
      <c r="H48" s="25">
        <f t="shared" si="17"/>
        <v>13.704359571903293</v>
      </c>
      <c r="I48" s="25">
        <f t="shared" si="17"/>
        <v>15.770878089001661</v>
      </c>
      <c r="J48" s="25">
        <f t="shared" si="17"/>
        <v>17.555266342293269</v>
      </c>
      <c r="K48" s="25">
        <f>$G$11*(K38+K37*$H$11)</f>
        <v>19.043604374224081</v>
      </c>
      <c r="L48" s="25">
        <f t="shared" si="18"/>
        <v>20.374262694134828</v>
      </c>
      <c r="M48" s="25">
        <f t="shared" si="18"/>
        <v>21.569490904553916</v>
      </c>
      <c r="N48" s="25">
        <f t="shared" si="18"/>
        <v>22.644693134629389</v>
      </c>
      <c r="O48" s="25">
        <f>$G$11*(O38+O37*$H$11)</f>
        <v>23.632242070405734</v>
      </c>
      <c r="P48" s="25">
        <f t="shared" si="19"/>
        <v>24.648760468223951</v>
      </c>
      <c r="Q48" s="25">
        <f t="shared" si="19"/>
        <v>25.528628597152686</v>
      </c>
      <c r="R48" s="25">
        <f t="shared" si="19"/>
        <v>26.310434487977584</v>
      </c>
      <c r="S48" s="25">
        <f>$G$11*(S38+S37*$H$11)</f>
        <v>27.028292325568852</v>
      </c>
      <c r="T48" s="25">
        <f t="shared" si="20"/>
        <v>27.692818284170794</v>
      </c>
      <c r="U48" s="25">
        <f t="shared" si="20"/>
        <v>28.310752087340802</v>
      </c>
      <c r="V48" s="25">
        <f t="shared" si="20"/>
        <v>28.933033996265465</v>
      </c>
      <c r="W48" s="25">
        <f>$G$11*(W38+W37*$H$11)</f>
        <v>29.523316306056245</v>
      </c>
      <c r="X48" s="25">
        <f t="shared" si="21"/>
        <v>30.081581546122717</v>
      </c>
      <c r="Y48" s="25">
        <f t="shared" si="21"/>
        <v>30.600281867373216</v>
      </c>
      <c r="Z48" s="25">
        <f t="shared" si="21"/>
        <v>31.050937218009317</v>
      </c>
      <c r="AA48" s="25">
        <f>$G$11*(AA38+AA37*$H$11)</f>
        <v>31.470723059615704</v>
      </c>
      <c r="AB48" s="25">
        <f t="shared" si="22"/>
        <v>31.965394003544251</v>
      </c>
      <c r="AC48" s="25">
        <f t="shared" si="22"/>
        <v>32.451937423960459</v>
      </c>
      <c r="AD48" s="25">
        <f t="shared" si="22"/>
        <v>32.927136879089147</v>
      </c>
      <c r="AE48" s="25">
        <f>$G$11*(AE38+AE37*$H$11)</f>
        <v>33.401691596210341</v>
      </c>
      <c r="AF48" s="25">
        <f t="shared" si="23"/>
        <v>33.877535789346531</v>
      </c>
      <c r="AG48" s="25">
        <f t="shared" si="23"/>
        <v>34.35273524447522</v>
      </c>
    </row>
    <row r="49" spans="1:33" x14ac:dyDescent="0.2">
      <c r="A49" s="27">
        <f t="shared" si="24"/>
        <v>10</v>
      </c>
      <c r="B49" s="25"/>
      <c r="C49" s="25">
        <f>$G$12*(C38+C37*$H$12)</f>
        <v>2.7738488824809675</v>
      </c>
      <c r="D49" s="25">
        <f t="shared" si="16"/>
        <v>5.0605790653833029</v>
      </c>
      <c r="E49" s="25">
        <f t="shared" si="16"/>
        <v>7.324675606292633</v>
      </c>
      <c r="F49" s="25">
        <f t="shared" si="16"/>
        <v>9.641684098377862</v>
      </c>
      <c r="G49" s="25">
        <f>$G$12*(G38+G37*$H$12)</f>
        <v>12.016983869612467</v>
      </c>
      <c r="H49" s="25">
        <f t="shared" si="17"/>
        <v>14.358807624511234</v>
      </c>
      <c r="I49" s="25">
        <f t="shared" si="17"/>
        <v>16.472452993598264</v>
      </c>
      <c r="J49" s="25">
        <f t="shared" si="17"/>
        <v>18.29054825564624</v>
      </c>
      <c r="K49" s="25">
        <f>$G$12*(K38+K37*$H$12)</f>
        <v>19.801992071287305</v>
      </c>
      <c r="L49" s="25">
        <f t="shared" si="18"/>
        <v>21.167434822822578</v>
      </c>
      <c r="M49" s="25">
        <f t="shared" si="18"/>
        <v>22.390292176817429</v>
      </c>
      <c r="N49" s="25">
        <f t="shared" si="18"/>
        <v>23.491366177441112</v>
      </c>
      <c r="O49" s="25">
        <f>$G$12*(O38+O37*$H$12)</f>
        <v>24.504597669529549</v>
      </c>
      <c r="P49" s="25">
        <f t="shared" si="19"/>
        <v>25.56083680821531</v>
      </c>
      <c r="Q49" s="25">
        <f t="shared" si="19"/>
        <v>26.452343388803929</v>
      </c>
      <c r="R49" s="25">
        <f t="shared" si="19"/>
        <v>27.254664656754294</v>
      </c>
      <c r="S49" s="25">
        <f>$G$12*(S38+S37*$H$12)</f>
        <v>27.990591374985069</v>
      </c>
      <c r="T49" s="25">
        <f t="shared" si="20"/>
        <v>28.672984417656167</v>
      </c>
      <c r="U49" s="25">
        <f t="shared" si="20"/>
        <v>29.307717955279081</v>
      </c>
      <c r="V49" s="25">
        <f t="shared" si="20"/>
        <v>29.952532725445288</v>
      </c>
      <c r="W49" s="25">
        <f>$G$12*(W38+W37*$H$12)</f>
        <v>30.557948009546326</v>
      </c>
      <c r="X49" s="25">
        <f t="shared" si="21"/>
        <v>31.132595767013701</v>
      </c>
      <c r="Y49" s="25">
        <f t="shared" si="21"/>
        <v>31.664879451145964</v>
      </c>
      <c r="Z49" s="25">
        <f t="shared" si="21"/>
        <v>32.123821497992644</v>
      </c>
      <c r="AA49" s="25">
        <f>$G$12*(AA38+AA37*$H$12)</f>
        <v>32.556114534484479</v>
      </c>
      <c r="AB49" s="25">
        <f t="shared" si="22"/>
        <v>33.076561693488593</v>
      </c>
      <c r="AC49" s="25">
        <f t="shared" si="22"/>
        <v>33.575373390729794</v>
      </c>
      <c r="AD49" s="25">
        <f t="shared" si="22"/>
        <v>34.066412827696112</v>
      </c>
      <c r="AE49" s="25">
        <f>$G$12*(AE38+AE37*$H$12)</f>
        <v>34.556558452078484</v>
      </c>
      <c r="AF49" s="25">
        <f t="shared" si="23"/>
        <v>35.048491701628734</v>
      </c>
      <c r="AG49" s="25">
        <f t="shared" si="23"/>
        <v>35.539531138595045</v>
      </c>
    </row>
    <row r="50" spans="1:33" x14ac:dyDescent="0.2">
      <c r="A50" s="27">
        <f t="shared" si="24"/>
        <v>11</v>
      </c>
      <c r="B50" s="25">
        <f>$B13*(B$38+B$37*$C13)</f>
        <v>0.90824164072158786</v>
      </c>
      <c r="C50" s="25">
        <f>$G$13*(C38+C37*$H$13)</f>
        <v>2.8507794307358583</v>
      </c>
      <c r="D50" s="25">
        <f t="shared" si="16"/>
        <v>5.0817789646683718</v>
      </c>
      <c r="E50" s="25">
        <f t="shared" si="16"/>
        <v>7.2676086676221106</v>
      </c>
      <c r="F50" s="25">
        <f t="shared" si="16"/>
        <v>9.5159778214266666</v>
      </c>
      <c r="G50" s="25">
        <f>$G$13*(G38+G37*$H$13)</f>
        <v>11.81837546703108</v>
      </c>
      <c r="H50" s="25">
        <f t="shared" si="17"/>
        <v>14.080711291348072</v>
      </c>
      <c r="I50" s="25">
        <f t="shared" si="17"/>
        <v>16.105798496892067</v>
      </c>
      <c r="J50" s="25">
        <f t="shared" si="17"/>
        <v>17.841108854838584</v>
      </c>
      <c r="K50" s="25">
        <f>$G$13*(K38+K37*$H$13)</f>
        <v>19.278973384419743</v>
      </c>
      <c r="L50" s="25">
        <f t="shared" si="18"/>
        <v>20.591406264536865</v>
      </c>
      <c r="M50" s="25">
        <f t="shared" si="18"/>
        <v>21.763379960812436</v>
      </c>
      <c r="N50" s="25">
        <f t="shared" si="18"/>
        <v>22.819599885027994</v>
      </c>
      <c r="O50" s="25">
        <f>$G$13*(O38+O37*$H$13)</f>
        <v>23.793370041375386</v>
      </c>
      <c r="P50" s="25">
        <f t="shared" si="19"/>
        <v>24.821003250349364</v>
      </c>
      <c r="Q50" s="25">
        <f t="shared" si="19"/>
        <v>25.667183981435159</v>
      </c>
      <c r="R50" s="25">
        <f t="shared" si="19"/>
        <v>26.438431059356088</v>
      </c>
      <c r="S50" s="25">
        <f>$G$13*(S38+S37*$H$13)</f>
        <v>27.14513044062814</v>
      </c>
      <c r="T50" s="25">
        <f t="shared" si="20"/>
        <v>27.801498938638858</v>
      </c>
      <c r="U50" s="25">
        <f t="shared" si="20"/>
        <v>28.412200225737536</v>
      </c>
      <c r="V50" s="25">
        <f t="shared" si="20"/>
        <v>29.037891020851195</v>
      </c>
      <c r="W50" s="25">
        <f>$G$13*(W38+W37*$H$13)</f>
        <v>29.619522052900589</v>
      </c>
      <c r="X50" s="25">
        <f t="shared" si="21"/>
        <v>30.173547779126899</v>
      </c>
      <c r="Y50" s="25">
        <f t="shared" si="21"/>
        <v>30.685189655504701</v>
      </c>
      <c r="Z50" s="25">
        <f t="shared" si="21"/>
        <v>31.123019488634618</v>
      </c>
      <c r="AA50" s="25">
        <f>$G$13*(AA38+AA37*$H$13)</f>
        <v>31.539976225456801</v>
      </c>
      <c r="AB50" s="25">
        <f t="shared" si="22"/>
        <v>32.05233244098644</v>
      </c>
      <c r="AC50" s="25">
        <f t="shared" si="22"/>
        <v>32.531354319201142</v>
      </c>
      <c r="AD50" s="25">
        <f t="shared" si="22"/>
        <v>33.006553774329838</v>
      </c>
      <c r="AE50" s="25">
        <f>$G$13*(AE38+AE37*$H$13)</f>
        <v>33.480675112203954</v>
      </c>
      <c r="AF50" s="25">
        <f t="shared" si="23"/>
        <v>33.956952684587208</v>
      </c>
      <c r="AG50" s="25">
        <f t="shared" si="23"/>
        <v>34.432152139715903</v>
      </c>
    </row>
    <row r="51" spans="1:33" x14ac:dyDescent="0.2">
      <c r="A51" s="27">
        <f t="shared" si="24"/>
        <v>12</v>
      </c>
      <c r="B51" s="25">
        <f>$B14*(B$38+B$37*$C14)</f>
        <v>1.0256241681401963</v>
      </c>
      <c r="C51" s="25">
        <f>$G$14*(C38+C37*$H$14)</f>
        <v>3.1234938253491209</v>
      </c>
      <c r="D51" s="25">
        <f t="shared" si="16"/>
        <v>5.4481172126460216</v>
      </c>
      <c r="E51" s="25">
        <f t="shared" si="16"/>
        <v>7.7012218629125124</v>
      </c>
      <c r="F51" s="25">
        <f t="shared" si="16"/>
        <v>10.031053165362685</v>
      </c>
      <c r="G51" s="25">
        <f>$G$14*(G38+G37*$H$14)</f>
        <v>12.414170010462422</v>
      </c>
      <c r="H51" s="25">
        <f t="shared" si="17"/>
        <v>14.747704401270839</v>
      </c>
      <c r="I51" s="25">
        <f t="shared" si="17"/>
        <v>16.818537415085014</v>
      </c>
      <c r="J51" s="25">
        <f t="shared" si="17"/>
        <v>18.585918851943067</v>
      </c>
      <c r="K51" s="25">
        <f>$G$14*(K38+K37*$H$14)</f>
        <v>20.045206715156155</v>
      </c>
      <c r="L51" s="25">
        <f t="shared" si="18"/>
        <v>21.391816512238016</v>
      </c>
      <c r="M51" s="25">
        <f t="shared" si="18"/>
        <v>22.590644201617902</v>
      </c>
      <c r="N51" s="25">
        <f t="shared" si="18"/>
        <v>23.672103152853005</v>
      </c>
      <c r="O51" s="25">
        <f>$G$14*(O38+O37*$H$14)</f>
        <v>24.671096572864862</v>
      </c>
      <c r="P51" s="25">
        <f t="shared" si="19"/>
        <v>25.73882101641157</v>
      </c>
      <c r="Q51" s="25">
        <f t="shared" si="19"/>
        <v>26.595517285895813</v>
      </c>
      <c r="R51" s="25">
        <f t="shared" si="19"/>
        <v>27.386927780512078</v>
      </c>
      <c r="S51" s="25">
        <f>$G$14*(S38+S37*$H$14)</f>
        <v>28.111324093879666</v>
      </c>
      <c r="T51" s="25">
        <f t="shared" si="20"/>
        <v>28.785287760606494</v>
      </c>
      <c r="U51" s="25">
        <f t="shared" si="20"/>
        <v>29.412547698289039</v>
      </c>
      <c r="V51" s="25">
        <f t="shared" si="20"/>
        <v>30.060884984183879</v>
      </c>
      <c r="W51" s="25">
        <f>$G$14*(W38+W37*$H$14)</f>
        <v>30.657360614618813</v>
      </c>
      <c r="X51" s="25">
        <f t="shared" si="21"/>
        <v>31.227627541118025</v>
      </c>
      <c r="Y51" s="25">
        <f t="shared" si="21"/>
        <v>31.752617498881825</v>
      </c>
      <c r="Z51" s="25">
        <f t="shared" si="21"/>
        <v>32.198306510972117</v>
      </c>
      <c r="AA51" s="25">
        <f>$G$14*(AA38+AA37*$H$14)</f>
        <v>32.627676139186946</v>
      </c>
      <c r="AB51" s="25">
        <f t="shared" si="22"/>
        <v>33.166398078845525</v>
      </c>
      <c r="AC51" s="25">
        <f t="shared" si="22"/>
        <v>33.657437515811836</v>
      </c>
      <c r="AD51" s="25">
        <f t="shared" si="22"/>
        <v>34.148476952778154</v>
      </c>
      <c r="AE51" s="25">
        <f>$G$14*(AE38+AE37*$H$14)</f>
        <v>34.63817475193855</v>
      </c>
      <c r="AF51" s="25">
        <f t="shared" si="23"/>
        <v>35.130555826710776</v>
      </c>
      <c r="AG51" s="25">
        <f t="shared" si="23"/>
        <v>35.621595263677094</v>
      </c>
    </row>
    <row r="52" spans="1:33" x14ac:dyDescent="0.2">
      <c r="A52" s="27" t="s">
        <v>11</v>
      </c>
      <c r="B52" s="25">
        <f t="shared" ref="B52:AG52" si="25">SUM(B40:B51)</f>
        <v>1.9338658088617842</v>
      </c>
      <c r="C52" s="25">
        <f t="shared" si="25"/>
        <v>25.525659186830797</v>
      </c>
      <c r="D52" s="25">
        <f t="shared" si="25"/>
        <v>51.634274501398124</v>
      </c>
      <c r="E52" s="25">
        <f t="shared" si="25"/>
        <v>78.517673182076763</v>
      </c>
      <c r="F52" s="25">
        <f t="shared" si="25"/>
        <v>105.53553231301314</v>
      </c>
      <c r="G52" s="25">
        <f t="shared" si="25"/>
        <v>133.67208552207393</v>
      </c>
      <c r="H52" s="25">
        <f t="shared" si="25"/>
        <v>161.08554626953153</v>
      </c>
      <c r="I52" s="25">
        <f t="shared" si="25"/>
        <v>186.85026918252314</v>
      </c>
      <c r="J52" s="25">
        <f t="shared" si="25"/>
        <v>209.29721879450929</v>
      </c>
      <c r="K52" s="25">
        <f t="shared" si="25"/>
        <v>228.76645440343324</v>
      </c>
      <c r="L52" s="25">
        <f t="shared" si="25"/>
        <v>244.62650546501376</v>
      </c>
      <c r="M52" s="25">
        <f t="shared" si="25"/>
        <v>259.51760950332107</v>
      </c>
      <c r="N52" s="25">
        <f t="shared" si="25"/>
        <v>272.88425129061244</v>
      </c>
      <c r="O52" s="25">
        <f t="shared" si="25"/>
        <v>285.87248461893864</v>
      </c>
      <c r="P52" s="25">
        <f t="shared" si="25"/>
        <v>297.30706934456083</v>
      </c>
      <c r="Q52" s="25">
        <f t="shared" si="25"/>
        <v>308.51793957468584</v>
      </c>
      <c r="R52" s="25">
        <f t="shared" si="25"/>
        <v>318.18844922571242</v>
      </c>
      <c r="S52" s="25">
        <f t="shared" si="25"/>
        <v>327.97522854370311</v>
      </c>
      <c r="T52" s="25">
        <f t="shared" si="25"/>
        <v>335.29747582199121</v>
      </c>
      <c r="U52" s="25">
        <f t="shared" si="25"/>
        <v>342.9242648775496</v>
      </c>
      <c r="V52" s="25">
        <f t="shared" si="25"/>
        <v>350.44417784825595</v>
      </c>
      <c r="W52" s="25">
        <f t="shared" si="25"/>
        <v>358.72707329781036</v>
      </c>
      <c r="X52" s="25">
        <f t="shared" si="25"/>
        <v>364.611725103916</v>
      </c>
      <c r="Y52" s="25">
        <f t="shared" si="25"/>
        <v>371.02855982654421</v>
      </c>
      <c r="Z52" s="25">
        <f t="shared" si="25"/>
        <v>376.70410525082309</v>
      </c>
      <c r="AA52" s="25">
        <f t="shared" si="25"/>
        <v>382.89373047296897</v>
      </c>
      <c r="AB52" s="25">
        <f t="shared" si="25"/>
        <v>387.60693444989818</v>
      </c>
      <c r="AC52" s="25">
        <f t="shared" si="25"/>
        <v>393.63948017155803</v>
      </c>
      <c r="AD52" s="25">
        <f t="shared" si="25"/>
        <v>399.42107354229057</v>
      </c>
      <c r="AE52" s="25">
        <f t="shared" si="25"/>
        <v>406.30414510744117</v>
      </c>
      <c r="AF52" s="25">
        <f t="shared" si="25"/>
        <v>410.98426028375525</v>
      </c>
      <c r="AG52" s="25">
        <f t="shared" si="25"/>
        <v>416.76585365448767</v>
      </c>
    </row>
    <row r="53" spans="1:33" ht="10.5" x14ac:dyDescent="0.25">
      <c r="C53" s="36"/>
      <c r="G53" s="35"/>
      <c r="K53" s="35"/>
      <c r="O53" s="35"/>
      <c r="S53" s="35"/>
      <c r="W53" s="35"/>
      <c r="AA53" s="35"/>
      <c r="AE53" s="35"/>
    </row>
    <row r="54" spans="1:33" ht="10.5" x14ac:dyDescent="0.25">
      <c r="B54" s="33"/>
      <c r="C54" s="37"/>
      <c r="D54" s="33"/>
      <c r="E54" s="33"/>
      <c r="F54" s="33"/>
      <c r="G54" s="37"/>
      <c r="K54" s="35"/>
      <c r="O54" s="35"/>
      <c r="S54" s="35"/>
      <c r="W54" s="35"/>
      <c r="AA54" s="35"/>
      <c r="AE54" s="35"/>
    </row>
    <row r="55" spans="1:33" x14ac:dyDescent="0.2">
      <c r="C55" s="38"/>
      <c r="G55" s="40"/>
      <c r="K55" s="40"/>
      <c r="O55" s="40"/>
      <c r="S55" s="40"/>
      <c r="W55" s="40"/>
      <c r="AA55" s="40"/>
      <c r="AE55" s="40"/>
    </row>
    <row r="56" spans="1:33" x14ac:dyDescent="0.2">
      <c r="C56" s="38"/>
      <c r="G56" s="40"/>
      <c r="K56" s="40"/>
      <c r="O56" s="40"/>
      <c r="S56" s="40"/>
      <c r="W56" s="40"/>
      <c r="AA56" s="40"/>
      <c r="AE56" s="40"/>
    </row>
    <row r="57" spans="1:33" x14ac:dyDescent="0.2">
      <c r="B57" s="34"/>
      <c r="C57" s="39"/>
      <c r="D57" s="34"/>
      <c r="E57" s="34"/>
      <c r="F57" s="34"/>
      <c r="G57" s="39"/>
      <c r="H57" s="34"/>
      <c r="I57" s="34"/>
      <c r="J57" s="34"/>
      <c r="K57" s="39"/>
      <c r="L57" s="34"/>
      <c r="M57" s="34"/>
      <c r="N57" s="34"/>
      <c r="O57" s="39"/>
      <c r="P57" s="34"/>
      <c r="Q57" s="34"/>
      <c r="R57" s="34"/>
      <c r="S57" s="39"/>
      <c r="T57" s="34"/>
      <c r="U57" s="34"/>
      <c r="V57" s="34"/>
      <c r="W57" s="39"/>
      <c r="X57" s="34"/>
      <c r="Y57" s="34"/>
      <c r="Z57" s="34"/>
      <c r="AA57" s="39"/>
      <c r="AB57" s="34"/>
      <c r="AC57" s="34"/>
      <c r="AD57" s="34"/>
      <c r="AE57" s="39"/>
      <c r="AF57" s="34"/>
    </row>
    <row r="58" spans="1:33" x14ac:dyDescent="0.2">
      <c r="A58" s="28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3" x14ac:dyDescent="0.2">
      <c r="A59" s="28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3" x14ac:dyDescent="0.2">
      <c r="A60" s="28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3" x14ac:dyDescent="0.2">
      <c r="A61" s="28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</sheetData>
  <printOptions horizontalCentered="1"/>
  <pageMargins left="0.75" right="0.5" top="0.75" bottom="0.5" header="0.5" footer="0.5"/>
  <pageSetup scale="57" fitToWidth="3" orientation="landscape" r:id="rId1"/>
  <headerFooter alignWithMargins="0"/>
  <colBreaks count="1" manualBreakCount="1">
    <brk id="16" min="16" max="51" man="1"/>
  </colBreaks>
  <ignoredErrors>
    <ignoredError sqref="B4:AV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9C131-3142-41E3-873A-349D16E037B5}">
  <dimension ref="A2:BO75"/>
  <sheetViews>
    <sheetView zoomScale="80" zoomScaleNormal="80" workbookViewId="0"/>
  </sheetViews>
  <sheetFormatPr defaultRowHeight="14.5" x14ac:dyDescent="0.35"/>
  <cols>
    <col min="1" max="1" width="2.26953125" customWidth="1"/>
    <col min="3" max="3" width="14.26953125" customWidth="1"/>
    <col min="4" max="4" width="9.81640625" bestFit="1" customWidth="1"/>
    <col min="9" max="34" width="9.81640625" bestFit="1" customWidth="1"/>
    <col min="35" max="35" width="16.453125" bestFit="1" customWidth="1"/>
  </cols>
  <sheetData>
    <row r="2" spans="2:59" x14ac:dyDescent="0.35">
      <c r="B2" s="4" t="s">
        <v>57</v>
      </c>
      <c r="AK2" t="s">
        <v>52</v>
      </c>
      <c r="AW2" t="s">
        <v>54</v>
      </c>
    </row>
    <row r="3" spans="2:59" x14ac:dyDescent="0.35">
      <c r="B3" s="1" t="s">
        <v>1</v>
      </c>
      <c r="C3" s="1" t="s">
        <v>2</v>
      </c>
      <c r="D3" s="1">
        <v>2020</v>
      </c>
      <c r="E3" s="1">
        <v>2021</v>
      </c>
      <c r="F3" s="1">
        <v>2022</v>
      </c>
      <c r="G3" s="1">
        <v>2023</v>
      </c>
      <c r="H3" s="1">
        <v>2024</v>
      </c>
      <c r="I3" s="1">
        <v>2025</v>
      </c>
      <c r="J3" s="1">
        <v>2026</v>
      </c>
      <c r="K3" s="1">
        <v>2027</v>
      </c>
      <c r="L3" s="1">
        <v>2028</v>
      </c>
      <c r="M3" s="1">
        <v>2029</v>
      </c>
      <c r="N3" s="1">
        <v>2030</v>
      </c>
      <c r="O3" s="1">
        <v>2031</v>
      </c>
      <c r="P3" s="1">
        <v>2032</v>
      </c>
      <c r="Q3" s="1">
        <v>2033</v>
      </c>
      <c r="R3" s="1">
        <v>2034</v>
      </c>
      <c r="S3" s="1">
        <v>2035</v>
      </c>
      <c r="T3" s="1">
        <v>2036</v>
      </c>
      <c r="U3" s="1">
        <v>2037</v>
      </c>
      <c r="V3" s="1">
        <v>2038</v>
      </c>
      <c r="W3" s="1">
        <v>2039</v>
      </c>
      <c r="X3" s="1">
        <v>2040</v>
      </c>
      <c r="Y3" s="1">
        <v>2041</v>
      </c>
      <c r="Z3" s="1">
        <v>2042</v>
      </c>
      <c r="AA3" s="1">
        <v>2043</v>
      </c>
      <c r="AB3" s="1">
        <v>2044</v>
      </c>
      <c r="AC3" s="45">
        <v>2045</v>
      </c>
      <c r="AD3" s="45">
        <f>AC3+1</f>
        <v>2046</v>
      </c>
      <c r="AE3" s="45">
        <f t="shared" ref="AE3:AH3" si="0">AD3+1</f>
        <v>2047</v>
      </c>
      <c r="AF3" s="45">
        <f t="shared" si="0"/>
        <v>2048</v>
      </c>
      <c r="AG3" s="45">
        <f t="shared" si="0"/>
        <v>2049</v>
      </c>
      <c r="AH3" s="45">
        <f t="shared" si="0"/>
        <v>2050</v>
      </c>
      <c r="AI3" s="46"/>
      <c r="AK3" s="1">
        <v>2034</v>
      </c>
      <c r="AL3" s="1">
        <v>2035</v>
      </c>
      <c r="AM3" s="1">
        <v>2036</v>
      </c>
      <c r="AN3" s="1">
        <v>2037</v>
      </c>
      <c r="AO3" s="1">
        <v>2038</v>
      </c>
      <c r="AP3" s="1">
        <v>2039</v>
      </c>
      <c r="AQ3" s="1">
        <v>2040</v>
      </c>
      <c r="AR3" s="1">
        <v>2041</v>
      </c>
      <c r="AS3" s="1">
        <v>2042</v>
      </c>
      <c r="AT3" s="1">
        <v>2043</v>
      </c>
      <c r="AU3" s="1">
        <v>2044</v>
      </c>
      <c r="AW3" s="1">
        <v>2035</v>
      </c>
      <c r="AX3" s="1">
        <v>2036</v>
      </c>
      <c r="AY3" s="1">
        <v>2037</v>
      </c>
      <c r="AZ3" s="1">
        <v>2038</v>
      </c>
      <c r="BA3" s="1">
        <v>2039</v>
      </c>
      <c r="BB3" s="1">
        <v>2040</v>
      </c>
      <c r="BC3" s="1">
        <v>2041</v>
      </c>
      <c r="BD3" s="1">
        <v>2042</v>
      </c>
      <c r="BE3" s="1">
        <v>2043</v>
      </c>
      <c r="BF3" s="1">
        <v>2044</v>
      </c>
      <c r="BG3" s="56" t="s">
        <v>53</v>
      </c>
    </row>
    <row r="4" spans="2:59" x14ac:dyDescent="0.35">
      <c r="B4" s="2" t="s">
        <v>3</v>
      </c>
      <c r="C4" s="2" t="s">
        <v>4</v>
      </c>
      <c r="D4" s="3">
        <v>28842.563563024018</v>
      </c>
      <c r="E4" s="3">
        <v>58388.737133686052</v>
      </c>
      <c r="F4" s="3">
        <v>86698.221476139443</v>
      </c>
      <c r="G4" s="3">
        <v>113562.3762552666</v>
      </c>
      <c r="H4" s="3">
        <v>143401.17658460289</v>
      </c>
      <c r="I4" s="3">
        <v>175838.79785363888</v>
      </c>
      <c r="J4" s="3">
        <v>209158.81809538676</v>
      </c>
      <c r="K4" s="3">
        <v>243977.45051893801</v>
      </c>
      <c r="L4" s="3">
        <v>280052.83147631516</v>
      </c>
      <c r="M4" s="3">
        <v>312110.83188858355</v>
      </c>
      <c r="N4" s="3">
        <v>344565.19957702456</v>
      </c>
      <c r="O4" s="3">
        <v>377954.10869829322</v>
      </c>
      <c r="P4" s="3">
        <v>411792.75825516344</v>
      </c>
      <c r="Q4" s="3">
        <v>439357.85854996165</v>
      </c>
      <c r="R4" s="3">
        <v>463226.27305556712</v>
      </c>
      <c r="S4" s="3">
        <v>485539.04771505593</v>
      </c>
      <c r="T4" s="3">
        <v>506910.98487244308</v>
      </c>
      <c r="U4" s="3">
        <v>528789.74965396291</v>
      </c>
      <c r="V4" s="3">
        <v>550730.88594922342</v>
      </c>
      <c r="W4" s="3">
        <v>575235.7926384015</v>
      </c>
      <c r="X4" s="3">
        <v>600429.54144435958</v>
      </c>
      <c r="Y4" s="3">
        <v>623068.78496501502</v>
      </c>
      <c r="Z4" s="3">
        <v>645008.87405621237</v>
      </c>
      <c r="AA4" s="3">
        <v>665845.16440488317</v>
      </c>
      <c r="AB4" s="3">
        <v>686574.28310225159</v>
      </c>
      <c r="AC4" s="47">
        <f>(((AC$3-$AA$3)*$BG4)+$AT4)+AB4</f>
        <v>706782.714289275</v>
      </c>
      <c r="AD4" s="47">
        <f t="shared" ref="AD4:AH4" si="1">(((AD$3-$AA$3)*$BG4)+$AT4)+AC4</f>
        <v>726677.21589547466</v>
      </c>
      <c r="AE4" s="47">
        <f t="shared" si="1"/>
        <v>746257.78792085068</v>
      </c>
      <c r="AF4" s="47">
        <f t="shared" si="1"/>
        <v>765524.43036540295</v>
      </c>
      <c r="AG4" s="47">
        <f t="shared" si="1"/>
        <v>784477.14322913147</v>
      </c>
      <c r="AH4" s="47">
        <f t="shared" si="1"/>
        <v>803115.92651203636</v>
      </c>
      <c r="AI4" s="46" t="s">
        <v>13</v>
      </c>
      <c r="AK4" s="3">
        <f>R4-Q4</f>
        <v>23868.414505605469</v>
      </c>
      <c r="AL4" s="3">
        <f>S4-R4</f>
        <v>22312.774659488816</v>
      </c>
      <c r="AM4" s="3">
        <f t="shared" ref="AM4:AM13" si="2">T4-S4</f>
        <v>21371.937157387147</v>
      </c>
      <c r="AN4" s="3">
        <f t="shared" ref="AN4:AN13" si="3">U4-T4</f>
        <v>21878.764781519829</v>
      </c>
      <c r="AO4" s="3">
        <f t="shared" ref="AO4:AO13" si="4">V4-U4</f>
        <v>21941.136295260512</v>
      </c>
      <c r="AP4" s="3">
        <f t="shared" ref="AP4:AP13" si="5">W4-V4</f>
        <v>24504.906689178082</v>
      </c>
      <c r="AQ4" s="3">
        <f t="shared" ref="AQ4:AQ13" si="6">X4-W4</f>
        <v>25193.748805958079</v>
      </c>
      <c r="AR4" s="3">
        <f t="shared" ref="AR4:AR13" si="7">Y4-X4</f>
        <v>22639.243520655436</v>
      </c>
      <c r="AS4" s="3">
        <f t="shared" ref="AS4:AS13" si="8">Z4-Y4</f>
        <v>21940.089091197355</v>
      </c>
      <c r="AT4" s="3">
        <f t="shared" ref="AT4:AT13" si="9">AA4-Z4</f>
        <v>20836.290348670795</v>
      </c>
      <c r="AU4" s="3">
        <f t="shared" ref="AU4:AU13" si="10">AB4-AA4</f>
        <v>20729.118697368423</v>
      </c>
      <c r="AW4" s="3">
        <f>AL4-AK4</f>
        <v>-1555.6398461166536</v>
      </c>
      <c r="AX4" s="3">
        <f t="shared" ref="AX4:AX13" si="11">AM4-AL4</f>
        <v>-940.83750210166909</v>
      </c>
      <c r="AY4" s="3">
        <f t="shared" ref="AY4:AY13" si="12">AN4-AM4</f>
        <v>506.8276241326821</v>
      </c>
      <c r="AZ4" s="3">
        <f t="shared" ref="AZ4:AZ13" si="13">AO4-AN4</f>
        <v>62.37151374068344</v>
      </c>
      <c r="BA4" s="3">
        <f t="shared" ref="BA4:BA13" si="14">AP4-AO4</f>
        <v>2563.7703939175699</v>
      </c>
      <c r="BB4" s="3">
        <f t="shared" ref="BB4:BB13" si="15">AQ4-AP4</f>
        <v>688.84211677999701</v>
      </c>
      <c r="BC4" s="3">
        <f t="shared" ref="BC4:BC13" si="16">AR4-AQ4</f>
        <v>-2554.5052853026427</v>
      </c>
      <c r="BD4" s="3">
        <f t="shared" ref="BD4:BD13" si="17">AS4-AR4</f>
        <v>-699.15442945808172</v>
      </c>
      <c r="BE4" s="3">
        <f t="shared" ref="BE4:BE13" si="18">AT4-AS4</f>
        <v>-1103.7987425265601</v>
      </c>
      <c r="BF4" s="3">
        <f t="shared" ref="BF4:BF13" si="19">AU4-AT4</f>
        <v>-107.17165130237117</v>
      </c>
      <c r="BG4" s="42">
        <f>AVERAGE(AW4:BF4)</f>
        <v>-313.92958082370461</v>
      </c>
    </row>
    <row r="5" spans="2:59" x14ac:dyDescent="0.35">
      <c r="B5" s="2" t="s">
        <v>3</v>
      </c>
      <c r="C5" s="2" t="s">
        <v>5</v>
      </c>
      <c r="D5" s="3">
        <v>83448.688380000531</v>
      </c>
      <c r="E5" s="3">
        <v>162108.13020169784</v>
      </c>
      <c r="F5" s="3">
        <v>212654.12013678919</v>
      </c>
      <c r="G5" s="3">
        <v>254384.94146931233</v>
      </c>
      <c r="H5" s="3">
        <v>299387.03654933273</v>
      </c>
      <c r="I5" s="3">
        <v>350704.74619056401</v>
      </c>
      <c r="J5" s="3">
        <v>397097.41850832087</v>
      </c>
      <c r="K5" s="3">
        <v>439576.06119597057</v>
      </c>
      <c r="L5" s="3">
        <v>485216.65147245961</v>
      </c>
      <c r="M5" s="3">
        <v>531199.87711674185</v>
      </c>
      <c r="N5" s="3">
        <v>572064.04855757649</v>
      </c>
      <c r="O5" s="3">
        <v>619993.8856077065</v>
      </c>
      <c r="P5" s="3">
        <v>664941.29898974323</v>
      </c>
      <c r="Q5" s="3">
        <v>707412.66160308418</v>
      </c>
      <c r="R5" s="3">
        <v>748397.83532175072</v>
      </c>
      <c r="S5" s="3">
        <v>783755.7772632608</v>
      </c>
      <c r="T5" s="3">
        <v>819602.5727109923</v>
      </c>
      <c r="U5" s="3">
        <v>848883.64366064104</v>
      </c>
      <c r="V5" s="3">
        <v>880437.98650034203</v>
      </c>
      <c r="W5" s="3">
        <v>913076.47532979131</v>
      </c>
      <c r="X5" s="3">
        <v>943694.13520278223</v>
      </c>
      <c r="Y5" s="3">
        <v>975286.13948687096</v>
      </c>
      <c r="Z5" s="3">
        <v>1005224.5631377849</v>
      </c>
      <c r="AA5" s="3">
        <v>1033564.2175894981</v>
      </c>
      <c r="AB5" s="3">
        <v>1058133.8254306831</v>
      </c>
      <c r="AC5" s="47">
        <f t="shared" ref="AC5:AH5" si="20">(((AC$3-$AA$3)*$BG5)+$AT5)+AB5</f>
        <v>1083190.3667069001</v>
      </c>
      <c r="AD5" s="47">
        <f t="shared" si="20"/>
        <v>1106605.3513953688</v>
      </c>
      <c r="AE5" s="47">
        <f t="shared" si="20"/>
        <v>1128378.7794960893</v>
      </c>
      <c r="AF5" s="47">
        <f t="shared" si="20"/>
        <v>1148510.6510090618</v>
      </c>
      <c r="AG5" s="47">
        <f t="shared" si="20"/>
        <v>1167000.9659342861</v>
      </c>
      <c r="AH5" s="47">
        <f t="shared" si="20"/>
        <v>1183849.7242717622</v>
      </c>
      <c r="AI5" s="46" t="s">
        <v>13</v>
      </c>
      <c r="AK5" s="3">
        <f t="shared" ref="AK5:AL13" si="21">R5-Q5</f>
        <v>40985.173718666541</v>
      </c>
      <c r="AL5" s="3">
        <f t="shared" si="21"/>
        <v>35357.941941510071</v>
      </c>
      <c r="AM5" s="3">
        <f t="shared" si="2"/>
        <v>35846.795447731507</v>
      </c>
      <c r="AN5" s="3">
        <f t="shared" si="3"/>
        <v>29281.07094964874</v>
      </c>
      <c r="AO5" s="3">
        <f t="shared" si="4"/>
        <v>31554.342839700985</v>
      </c>
      <c r="AP5" s="3">
        <f t="shared" si="5"/>
        <v>32638.488829449285</v>
      </c>
      <c r="AQ5" s="3">
        <f t="shared" si="6"/>
        <v>30617.659872990916</v>
      </c>
      <c r="AR5" s="3">
        <f t="shared" si="7"/>
        <v>31592.004284088733</v>
      </c>
      <c r="AS5" s="3">
        <f t="shared" si="8"/>
        <v>29938.423650913988</v>
      </c>
      <c r="AT5" s="3">
        <f t="shared" si="9"/>
        <v>28339.654451713199</v>
      </c>
      <c r="AU5" s="3">
        <f t="shared" si="10"/>
        <v>24569.607841184945</v>
      </c>
      <c r="AW5" s="3">
        <f t="shared" ref="AW5:AW13" si="22">AL5-AK5</f>
        <v>-5627.2317771564703</v>
      </c>
      <c r="AX5" s="3">
        <f t="shared" si="11"/>
        <v>488.85350622143596</v>
      </c>
      <c r="AY5" s="3">
        <f t="shared" si="12"/>
        <v>-6565.7244980827672</v>
      </c>
      <c r="AZ5" s="3">
        <f t="shared" si="13"/>
        <v>2273.271890052245</v>
      </c>
      <c r="BA5" s="3">
        <f t="shared" si="14"/>
        <v>1084.1459897483001</v>
      </c>
      <c r="BB5" s="3">
        <f t="shared" si="15"/>
        <v>-2020.8289564583683</v>
      </c>
      <c r="BC5" s="3">
        <f t="shared" si="16"/>
        <v>974.34441109781619</v>
      </c>
      <c r="BD5" s="3">
        <f t="shared" si="17"/>
        <v>-1653.5806331747444</v>
      </c>
      <c r="BE5" s="3">
        <f t="shared" si="18"/>
        <v>-1598.7691992007894</v>
      </c>
      <c r="BF5" s="3">
        <f t="shared" si="19"/>
        <v>-3770.046610528254</v>
      </c>
      <c r="BG5" s="42">
        <f t="shared" ref="BG5:BG13" si="23">AVERAGE(AW5:BF5)</f>
        <v>-1641.5565877481597</v>
      </c>
    </row>
    <row r="6" spans="2:59" x14ac:dyDescent="0.35">
      <c r="B6" s="2" t="s">
        <v>6</v>
      </c>
      <c r="C6" s="2" t="s">
        <v>4</v>
      </c>
      <c r="D6" s="3">
        <v>6593.90977903985</v>
      </c>
      <c r="E6" s="3">
        <v>13463.699439534272</v>
      </c>
      <c r="F6" s="3">
        <v>20244.928105161096</v>
      </c>
      <c r="G6" s="3">
        <v>26487.125306201058</v>
      </c>
      <c r="H6" s="3">
        <v>33502.717945348886</v>
      </c>
      <c r="I6" s="3">
        <v>41210.283005757112</v>
      </c>
      <c r="J6" s="3">
        <v>49082.712466357014</v>
      </c>
      <c r="K6" s="3">
        <v>57643.454230407733</v>
      </c>
      <c r="L6" s="3">
        <v>66309.969810030583</v>
      </c>
      <c r="M6" s="3">
        <v>73785.294310637371</v>
      </c>
      <c r="N6" s="3">
        <v>81468.381616915198</v>
      </c>
      <c r="O6" s="3">
        <v>89428.84673758813</v>
      </c>
      <c r="P6" s="3">
        <v>97116.978222172038</v>
      </c>
      <c r="Q6" s="3">
        <v>104891.31200710585</v>
      </c>
      <c r="R6" s="3">
        <v>110116.31177793026</v>
      </c>
      <c r="S6" s="3">
        <v>114942.83986800529</v>
      </c>
      <c r="T6" s="3">
        <v>119634.21137116403</v>
      </c>
      <c r="U6" s="3">
        <v>124397.60575561496</v>
      </c>
      <c r="V6" s="3">
        <v>128817.81952327176</v>
      </c>
      <c r="W6" s="3">
        <v>133747.35861984704</v>
      </c>
      <c r="X6" s="3">
        <v>138616.25669380772</v>
      </c>
      <c r="Y6" s="3">
        <v>142146.38330669014</v>
      </c>
      <c r="Z6" s="3">
        <v>145546.70927514843</v>
      </c>
      <c r="AA6" s="3">
        <v>149079.19737339678</v>
      </c>
      <c r="AB6" s="3">
        <v>152394.71200330451</v>
      </c>
      <c r="AC6" s="47">
        <f t="shared" ref="AC6:AH6" si="24">(((AC$3-$AA$3)*$BG6)+$AT6)+AB6</f>
        <v>155545.30307336952</v>
      </c>
      <c r="AD6" s="47">
        <f t="shared" si="24"/>
        <v>158504.94562934287</v>
      </c>
      <c r="AE6" s="47">
        <f t="shared" si="24"/>
        <v>161273.63967122455</v>
      </c>
      <c r="AF6" s="47">
        <f t="shared" si="24"/>
        <v>163851.38519901456</v>
      </c>
      <c r="AG6" s="47">
        <f t="shared" si="24"/>
        <v>166238.18221271291</v>
      </c>
      <c r="AH6" s="47">
        <f t="shared" si="24"/>
        <v>168434.0307123196</v>
      </c>
      <c r="AI6" s="46" t="s">
        <v>13</v>
      </c>
      <c r="AK6" s="3">
        <f t="shared" si="21"/>
        <v>5224.9997708244045</v>
      </c>
      <c r="AL6" s="3">
        <f t="shared" si="21"/>
        <v>4826.5280900750367</v>
      </c>
      <c r="AM6" s="3">
        <f t="shared" si="2"/>
        <v>4691.3715031587344</v>
      </c>
      <c r="AN6" s="3">
        <f t="shared" si="3"/>
        <v>4763.394384450934</v>
      </c>
      <c r="AO6" s="3">
        <f t="shared" si="4"/>
        <v>4420.2137676567945</v>
      </c>
      <c r="AP6" s="3">
        <f t="shared" si="5"/>
        <v>4929.5390965752886</v>
      </c>
      <c r="AQ6" s="3">
        <f t="shared" si="6"/>
        <v>4868.8980739606777</v>
      </c>
      <c r="AR6" s="3">
        <f t="shared" si="7"/>
        <v>3530.1266128824209</v>
      </c>
      <c r="AS6" s="3">
        <f t="shared" si="8"/>
        <v>3400.3259684582881</v>
      </c>
      <c r="AT6" s="3">
        <f t="shared" si="9"/>
        <v>3532.4880982483446</v>
      </c>
      <c r="AU6" s="3">
        <f t="shared" si="10"/>
        <v>3315.5146299077314</v>
      </c>
      <c r="AW6" s="3">
        <f t="shared" si="22"/>
        <v>-398.47168074936781</v>
      </c>
      <c r="AX6" s="3">
        <f t="shared" si="11"/>
        <v>-135.15658691630233</v>
      </c>
      <c r="AY6" s="3">
        <f t="shared" si="12"/>
        <v>72.0228812921996</v>
      </c>
      <c r="AZ6" s="3">
        <f t="shared" si="13"/>
        <v>-343.1806167941395</v>
      </c>
      <c r="BA6" s="3">
        <f t="shared" si="14"/>
        <v>509.32532891849405</v>
      </c>
      <c r="BB6" s="3">
        <f t="shared" si="15"/>
        <v>-60.641022614610847</v>
      </c>
      <c r="BC6" s="3">
        <f t="shared" si="16"/>
        <v>-1338.7714610782568</v>
      </c>
      <c r="BD6" s="3">
        <f t="shared" si="17"/>
        <v>-129.80064442413277</v>
      </c>
      <c r="BE6" s="3">
        <f t="shared" si="18"/>
        <v>132.1621297900565</v>
      </c>
      <c r="BF6" s="3">
        <f t="shared" si="19"/>
        <v>-216.97346834061318</v>
      </c>
      <c r="BG6" s="42">
        <f t="shared" si="23"/>
        <v>-190.94851409166731</v>
      </c>
    </row>
    <row r="7" spans="2:59" x14ac:dyDescent="0.35">
      <c r="B7" s="2" t="s">
        <v>6</v>
      </c>
      <c r="C7" s="2" t="s">
        <v>5</v>
      </c>
      <c r="D7" s="3">
        <v>11566.047039652747</v>
      </c>
      <c r="E7" s="3">
        <v>23138.613433885512</v>
      </c>
      <c r="F7" s="3">
        <v>30148.836214568491</v>
      </c>
      <c r="G7" s="3">
        <v>36156.035464086926</v>
      </c>
      <c r="H7" s="3">
        <v>42628.320474884305</v>
      </c>
      <c r="I7" s="3">
        <v>48059.757576030308</v>
      </c>
      <c r="J7" s="3">
        <v>54668.231471773717</v>
      </c>
      <c r="K7" s="3">
        <v>61053.645971992999</v>
      </c>
      <c r="L7" s="3">
        <v>67595.54828281721</v>
      </c>
      <c r="M7" s="3">
        <v>74208.55039681177</v>
      </c>
      <c r="N7" s="3">
        <v>79939.679664595998</v>
      </c>
      <c r="O7" s="3">
        <v>86927.670664418416</v>
      </c>
      <c r="P7" s="3">
        <v>93241.916145374154</v>
      </c>
      <c r="Q7" s="3">
        <v>99469.066645243351</v>
      </c>
      <c r="R7" s="3">
        <v>105376.23161251683</v>
      </c>
      <c r="S7" s="3">
        <v>110701.08400076507</v>
      </c>
      <c r="T7" s="3">
        <v>116160.02474725991</v>
      </c>
      <c r="U7" s="3">
        <v>120654.63874398568</v>
      </c>
      <c r="V7" s="3">
        <v>125474.41425310794</v>
      </c>
      <c r="W7" s="3">
        <v>130523.35540132181</v>
      </c>
      <c r="X7" s="3">
        <v>135502.4343687357</v>
      </c>
      <c r="Y7" s="3">
        <v>140221.41480699572</v>
      </c>
      <c r="Z7" s="3">
        <v>144958.21491466684</v>
      </c>
      <c r="AA7" s="3">
        <v>149477.10780085347</v>
      </c>
      <c r="AB7" s="3">
        <v>153342.83920574692</v>
      </c>
      <c r="AC7" s="47">
        <f t="shared" ref="AC7:AH7" si="25">(((AC$3-$AA$3)*$BG7)+$AT7)+AB7</f>
        <v>157453.44537945755</v>
      </c>
      <c r="AD7" s="47">
        <f t="shared" si="25"/>
        <v>161359.90819693016</v>
      </c>
      <c r="AE7" s="47">
        <f t="shared" si="25"/>
        <v>165062.22765816477</v>
      </c>
      <c r="AF7" s="47">
        <f t="shared" si="25"/>
        <v>168560.40376316139</v>
      </c>
      <c r="AG7" s="47">
        <f t="shared" si="25"/>
        <v>171854.43651192001</v>
      </c>
      <c r="AH7" s="47">
        <f t="shared" si="25"/>
        <v>174944.32590444063</v>
      </c>
      <c r="AI7" s="46" t="s">
        <v>13</v>
      </c>
      <c r="AK7" s="3">
        <f t="shared" si="21"/>
        <v>5907.1649672734784</v>
      </c>
      <c r="AL7" s="3">
        <f t="shared" si="21"/>
        <v>5324.8523882482405</v>
      </c>
      <c r="AM7" s="3">
        <f t="shared" si="2"/>
        <v>5458.9407464948454</v>
      </c>
      <c r="AN7" s="3">
        <f t="shared" si="3"/>
        <v>4494.6139967257623</v>
      </c>
      <c r="AO7" s="3">
        <f t="shared" si="4"/>
        <v>4819.7755091222643</v>
      </c>
      <c r="AP7" s="3">
        <f t="shared" si="5"/>
        <v>5048.9411482138676</v>
      </c>
      <c r="AQ7" s="3">
        <f t="shared" si="6"/>
        <v>4979.0789674138941</v>
      </c>
      <c r="AR7" s="3">
        <f t="shared" si="7"/>
        <v>4718.9804382600123</v>
      </c>
      <c r="AS7" s="3">
        <f t="shared" si="8"/>
        <v>4736.8001076711225</v>
      </c>
      <c r="AT7" s="3">
        <f t="shared" si="9"/>
        <v>4518.8928861866298</v>
      </c>
      <c r="AU7" s="3">
        <f t="shared" si="10"/>
        <v>3865.7314048934495</v>
      </c>
      <c r="AW7" s="3">
        <f t="shared" si="22"/>
        <v>-582.31257902523794</v>
      </c>
      <c r="AX7" s="3">
        <f t="shared" si="11"/>
        <v>134.08835824660491</v>
      </c>
      <c r="AY7" s="3">
        <f t="shared" si="12"/>
        <v>-964.32674976908311</v>
      </c>
      <c r="AZ7" s="3">
        <f t="shared" si="13"/>
        <v>325.16151239650208</v>
      </c>
      <c r="BA7" s="3">
        <f t="shared" si="14"/>
        <v>229.16563909160323</v>
      </c>
      <c r="BB7" s="3">
        <f t="shared" si="15"/>
        <v>-69.86218079997343</v>
      </c>
      <c r="BC7" s="3">
        <f t="shared" si="16"/>
        <v>-260.09852915388183</v>
      </c>
      <c r="BD7" s="3">
        <f t="shared" si="17"/>
        <v>17.819669411110226</v>
      </c>
      <c r="BE7" s="3">
        <f t="shared" si="18"/>
        <v>-217.90722148449277</v>
      </c>
      <c r="BF7" s="3">
        <f t="shared" si="19"/>
        <v>-653.16148129318026</v>
      </c>
      <c r="BG7" s="42">
        <f t="shared" si="23"/>
        <v>-204.14335623800289</v>
      </c>
    </row>
    <row r="8" spans="2:59" x14ac:dyDescent="0.35">
      <c r="B8" s="2" t="s">
        <v>7</v>
      </c>
      <c r="C8" s="2" t="s">
        <v>4</v>
      </c>
      <c r="D8" s="3">
        <v>6274.1386383835434</v>
      </c>
      <c r="E8" s="3">
        <v>12937.039038017445</v>
      </c>
      <c r="F8" s="3">
        <v>19045.403160289436</v>
      </c>
      <c r="G8" s="3">
        <v>24771.294581717055</v>
      </c>
      <c r="H8" s="3">
        <v>31263.685324437287</v>
      </c>
      <c r="I8" s="3">
        <v>38390.340459451189</v>
      </c>
      <c r="J8" s="3">
        <v>45724.814418950322</v>
      </c>
      <c r="K8" s="3">
        <v>53415.406405622874</v>
      </c>
      <c r="L8" s="3">
        <v>61511.440404983601</v>
      </c>
      <c r="M8" s="3">
        <v>68607.824037300743</v>
      </c>
      <c r="N8" s="3">
        <v>75848.846306239051</v>
      </c>
      <c r="O8" s="3">
        <v>83309.781241740769</v>
      </c>
      <c r="P8" s="3">
        <v>90681.656238919939</v>
      </c>
      <c r="Q8" s="3">
        <v>98012.751796401441</v>
      </c>
      <c r="R8" s="3">
        <v>103086.61843829836</v>
      </c>
      <c r="S8" s="3">
        <v>107891.30696763769</v>
      </c>
      <c r="T8" s="3">
        <v>112446.20849736704</v>
      </c>
      <c r="U8" s="3">
        <v>117083.60807878349</v>
      </c>
      <c r="V8" s="3">
        <v>121403.35934804981</v>
      </c>
      <c r="W8" s="3">
        <v>126184.4861143945</v>
      </c>
      <c r="X8" s="3">
        <v>131162.2858308056</v>
      </c>
      <c r="Y8" s="3">
        <v>134678.17137136249</v>
      </c>
      <c r="Z8" s="3">
        <v>137977.58033065125</v>
      </c>
      <c r="AA8" s="3">
        <v>141482.07462835888</v>
      </c>
      <c r="AB8" s="3">
        <v>144876.75336164213</v>
      </c>
      <c r="AC8" s="47">
        <f t="shared" ref="AC8:AH8" si="26">(((AC$3-$AA$3)*$BG8)+$AT8)+AB8</f>
        <v>148045.41007762702</v>
      </c>
      <c r="AD8" s="47">
        <f t="shared" si="26"/>
        <v>151046.14800275053</v>
      </c>
      <c r="AE8" s="47">
        <f t="shared" si="26"/>
        <v>153878.96713701269</v>
      </c>
      <c r="AF8" s="47">
        <f t="shared" si="26"/>
        <v>156543.86748041346</v>
      </c>
      <c r="AG8" s="47">
        <f t="shared" si="26"/>
        <v>159040.84903295289</v>
      </c>
      <c r="AH8" s="47">
        <f t="shared" si="26"/>
        <v>161369.91179463093</v>
      </c>
      <c r="AI8" s="46" t="s">
        <v>13</v>
      </c>
      <c r="AK8" s="3">
        <f t="shared" si="21"/>
        <v>5073.8666418969224</v>
      </c>
      <c r="AL8" s="3">
        <f t="shared" si="21"/>
        <v>4804.6885293393279</v>
      </c>
      <c r="AM8" s="3">
        <f t="shared" si="2"/>
        <v>4554.9015297293518</v>
      </c>
      <c r="AN8" s="3">
        <f t="shared" si="3"/>
        <v>4637.3995814164518</v>
      </c>
      <c r="AO8" s="3">
        <f t="shared" si="4"/>
        <v>4319.7512692663149</v>
      </c>
      <c r="AP8" s="3">
        <f t="shared" si="5"/>
        <v>4781.1267663446924</v>
      </c>
      <c r="AQ8" s="3">
        <f t="shared" si="6"/>
        <v>4977.7997164111002</v>
      </c>
      <c r="AR8" s="3">
        <f t="shared" si="7"/>
        <v>3515.8855405568902</v>
      </c>
      <c r="AS8" s="3">
        <f t="shared" si="8"/>
        <v>3299.4089592887613</v>
      </c>
      <c r="AT8" s="3">
        <f t="shared" si="9"/>
        <v>3504.494297707628</v>
      </c>
      <c r="AU8" s="3">
        <f t="shared" si="10"/>
        <v>3394.6787332832464</v>
      </c>
      <c r="AW8" s="3">
        <f t="shared" si="22"/>
        <v>-269.17811255759443</v>
      </c>
      <c r="AX8" s="3">
        <f t="shared" si="11"/>
        <v>-249.78699960997619</v>
      </c>
      <c r="AY8" s="3">
        <f t="shared" si="12"/>
        <v>82.498051687100087</v>
      </c>
      <c r="AZ8" s="3">
        <f t="shared" si="13"/>
        <v>-317.64831215013692</v>
      </c>
      <c r="BA8" s="3">
        <f t="shared" si="14"/>
        <v>461.37549707837752</v>
      </c>
      <c r="BB8" s="3">
        <f t="shared" si="15"/>
        <v>196.67295006640779</v>
      </c>
      <c r="BC8" s="3">
        <f t="shared" si="16"/>
        <v>-1461.91417585421</v>
      </c>
      <c r="BD8" s="3">
        <f t="shared" si="17"/>
        <v>-216.47658126812894</v>
      </c>
      <c r="BE8" s="3">
        <f t="shared" si="18"/>
        <v>205.08533841886674</v>
      </c>
      <c r="BF8" s="3">
        <f t="shared" si="19"/>
        <v>-109.81556442438159</v>
      </c>
      <c r="BG8" s="42">
        <f t="shared" si="23"/>
        <v>-167.9187908613676</v>
      </c>
    </row>
    <row r="9" spans="2:59" x14ac:dyDescent="0.35">
      <c r="B9" s="2" t="s">
        <v>7</v>
      </c>
      <c r="C9" s="2" t="s">
        <v>5</v>
      </c>
      <c r="D9" s="3">
        <v>12379.985398692696</v>
      </c>
      <c r="E9" s="3">
        <v>23881.801807336153</v>
      </c>
      <c r="F9" s="3">
        <v>31537.516603259359</v>
      </c>
      <c r="G9" s="3">
        <v>38080.521698623357</v>
      </c>
      <c r="H9" s="3">
        <v>44907.636128411883</v>
      </c>
      <c r="I9" s="3">
        <v>50786.641625763375</v>
      </c>
      <c r="J9" s="3">
        <v>57522.552461487081</v>
      </c>
      <c r="K9" s="3">
        <v>63980.398851285965</v>
      </c>
      <c r="L9" s="3">
        <v>70502.91827192872</v>
      </c>
      <c r="M9" s="3">
        <v>77061.980890989609</v>
      </c>
      <c r="N9" s="3">
        <v>82475.300431343654</v>
      </c>
      <c r="O9" s="3">
        <v>89213.668323754056</v>
      </c>
      <c r="P9" s="3">
        <v>95368.793993393061</v>
      </c>
      <c r="Q9" s="3">
        <v>101268.08640135532</v>
      </c>
      <c r="R9" s="3">
        <v>106744.29202698503</v>
      </c>
      <c r="S9" s="3">
        <v>111392.58912111945</v>
      </c>
      <c r="T9" s="3">
        <v>116104.5029608542</v>
      </c>
      <c r="U9" s="3">
        <v>119979.45418151964</v>
      </c>
      <c r="V9" s="3">
        <v>123778.13035161969</v>
      </c>
      <c r="W9" s="3">
        <v>127870.00012989466</v>
      </c>
      <c r="X9" s="3">
        <v>131231.66042429456</v>
      </c>
      <c r="Y9" s="3">
        <v>134481.82203376849</v>
      </c>
      <c r="Z9" s="3">
        <v>137798.4762918333</v>
      </c>
      <c r="AA9" s="3">
        <v>141104.06036274589</v>
      </c>
      <c r="AB9" s="3">
        <v>143626.4432538028</v>
      </c>
      <c r="AC9" s="47">
        <f t="shared" ref="AC9:AH9" si="27">(((AC$3-$AA$3)*$BG9)+$AT9)+AB9</f>
        <v>146341.26277780085</v>
      </c>
      <c r="AD9" s="47">
        <f t="shared" si="27"/>
        <v>148760.70002834161</v>
      </c>
      <c r="AE9" s="47">
        <f t="shared" si="27"/>
        <v>150884.75500542508</v>
      </c>
      <c r="AF9" s="47">
        <f t="shared" si="27"/>
        <v>152713.42770905126</v>
      </c>
      <c r="AG9" s="47">
        <f t="shared" si="27"/>
        <v>154246.71813922017</v>
      </c>
      <c r="AH9" s="47">
        <f t="shared" si="27"/>
        <v>155484.62629593181</v>
      </c>
      <c r="AI9" s="46" t="s">
        <v>13</v>
      </c>
      <c r="AK9" s="3">
        <f t="shared" si="21"/>
        <v>5476.2056256297074</v>
      </c>
      <c r="AL9" s="3">
        <f t="shared" si="21"/>
        <v>4648.2970941344247</v>
      </c>
      <c r="AM9" s="3">
        <f t="shared" si="2"/>
        <v>4711.9138397347415</v>
      </c>
      <c r="AN9" s="3">
        <f t="shared" si="3"/>
        <v>3874.9512206654472</v>
      </c>
      <c r="AO9" s="3">
        <f t="shared" si="4"/>
        <v>3798.6761701000505</v>
      </c>
      <c r="AP9" s="3">
        <f t="shared" si="5"/>
        <v>4091.8697782749659</v>
      </c>
      <c r="AQ9" s="3">
        <f t="shared" si="6"/>
        <v>3361.6602943999023</v>
      </c>
      <c r="AR9" s="3">
        <f t="shared" si="7"/>
        <v>3250.1616094739293</v>
      </c>
      <c r="AS9" s="3">
        <f t="shared" si="8"/>
        <v>3316.6542580648093</v>
      </c>
      <c r="AT9" s="3">
        <f t="shared" si="9"/>
        <v>3305.5840709125914</v>
      </c>
      <c r="AU9" s="3">
        <f t="shared" si="10"/>
        <v>2522.3828910569136</v>
      </c>
      <c r="AW9" s="3">
        <f t="shared" si="22"/>
        <v>-827.90853149528266</v>
      </c>
      <c r="AX9" s="3">
        <f t="shared" si="11"/>
        <v>63.61674560031679</v>
      </c>
      <c r="AY9" s="3">
        <f t="shared" si="12"/>
        <v>-836.96261906929431</v>
      </c>
      <c r="AZ9" s="3">
        <f t="shared" si="13"/>
        <v>-76.275050565396668</v>
      </c>
      <c r="BA9" s="3">
        <f t="shared" si="14"/>
        <v>293.19360817491543</v>
      </c>
      <c r="BB9" s="3">
        <f t="shared" si="15"/>
        <v>-730.2094838750636</v>
      </c>
      <c r="BC9" s="3">
        <f t="shared" si="16"/>
        <v>-111.49868492597307</v>
      </c>
      <c r="BD9" s="3">
        <f t="shared" si="17"/>
        <v>66.49264859087998</v>
      </c>
      <c r="BE9" s="3">
        <f t="shared" si="18"/>
        <v>-11.070187152217841</v>
      </c>
      <c r="BF9" s="3">
        <f t="shared" si="19"/>
        <v>-783.20117985567776</v>
      </c>
      <c r="BG9" s="42">
        <f t="shared" si="23"/>
        <v>-295.38227345727938</v>
      </c>
    </row>
    <row r="10" spans="2:59" x14ac:dyDescent="0.35">
      <c r="B10" s="2" t="s">
        <v>8</v>
      </c>
      <c r="C10" s="2" t="s">
        <v>4</v>
      </c>
      <c r="D10" s="3">
        <v>223.80554880036888</v>
      </c>
      <c r="E10" s="3">
        <v>416.09563306986314</v>
      </c>
      <c r="F10" s="3">
        <v>603.22407515087389</v>
      </c>
      <c r="G10" s="3">
        <v>771.96393432636444</v>
      </c>
      <c r="H10" s="3">
        <v>956.63946716725161</v>
      </c>
      <c r="I10" s="3">
        <v>1156.5140240967376</v>
      </c>
      <c r="J10" s="3">
        <v>1354.2693219981329</v>
      </c>
      <c r="K10" s="3">
        <v>1555.5681790577792</v>
      </c>
      <c r="L10" s="3">
        <v>1728.5595619987052</v>
      </c>
      <c r="M10" s="3">
        <v>1897.1805534203672</v>
      </c>
      <c r="N10" s="3">
        <v>2072.4844998161971</v>
      </c>
      <c r="O10" s="3">
        <v>2250.5772507959209</v>
      </c>
      <c r="P10" s="3">
        <v>2425.2253804307584</v>
      </c>
      <c r="Q10" s="3">
        <v>2594.7204810737067</v>
      </c>
      <c r="R10" s="3">
        <v>2707.9872521872912</v>
      </c>
      <c r="S10" s="3">
        <v>2816.6962189179071</v>
      </c>
      <c r="T10" s="3">
        <v>2915.9747634574442</v>
      </c>
      <c r="U10" s="3">
        <v>3023.6408750123128</v>
      </c>
      <c r="V10" s="3">
        <v>3120.0072739810921</v>
      </c>
      <c r="W10" s="3">
        <v>3225.6669912303532</v>
      </c>
      <c r="X10" s="3">
        <v>3338.2321164276605</v>
      </c>
      <c r="Y10" s="3">
        <v>3424.4775637926523</v>
      </c>
      <c r="Z10" s="3">
        <v>3512.0693113391335</v>
      </c>
      <c r="AA10" s="3">
        <v>3602.8204153766173</v>
      </c>
      <c r="AB10" s="3">
        <v>3691.8893328502259</v>
      </c>
      <c r="AC10" s="47">
        <f t="shared" ref="AC10:AH10" si="28">(((AC$3-$AA$3)*$BG10)+$AT10)+AB10</f>
        <v>3777.8008661597146</v>
      </c>
      <c r="AD10" s="47">
        <f t="shared" si="28"/>
        <v>3861.2926141052058</v>
      </c>
      <c r="AE10" s="47">
        <f t="shared" si="28"/>
        <v>3942.3645766866994</v>
      </c>
      <c r="AF10" s="47">
        <f t="shared" si="28"/>
        <v>4021.016753904195</v>
      </c>
      <c r="AG10" s="47">
        <f t="shared" si="28"/>
        <v>4097.2491457576934</v>
      </c>
      <c r="AH10" s="47">
        <f t="shared" si="28"/>
        <v>4171.0617522471939</v>
      </c>
      <c r="AI10" s="46" t="s">
        <v>13</v>
      </c>
      <c r="AK10" s="3">
        <f t="shared" si="21"/>
        <v>113.26677111358458</v>
      </c>
      <c r="AL10" s="3">
        <f t="shared" si="21"/>
        <v>108.70896673061588</v>
      </c>
      <c r="AM10" s="3">
        <f t="shared" si="2"/>
        <v>99.278544539537052</v>
      </c>
      <c r="AN10" s="3">
        <f t="shared" si="3"/>
        <v>107.66611155486862</v>
      </c>
      <c r="AO10" s="3">
        <f t="shared" si="4"/>
        <v>96.366398968779322</v>
      </c>
      <c r="AP10" s="3">
        <f t="shared" si="5"/>
        <v>105.65971724926112</v>
      </c>
      <c r="AQ10" s="3">
        <f t="shared" si="6"/>
        <v>112.56512519730722</v>
      </c>
      <c r="AR10" s="3">
        <f t="shared" si="7"/>
        <v>86.245447364991833</v>
      </c>
      <c r="AS10" s="3">
        <f t="shared" si="8"/>
        <v>87.591747546481201</v>
      </c>
      <c r="AT10" s="3">
        <f t="shared" si="9"/>
        <v>90.751104037483856</v>
      </c>
      <c r="AU10" s="3">
        <f t="shared" si="10"/>
        <v>89.068917473608508</v>
      </c>
      <c r="AW10" s="3">
        <f t="shared" si="22"/>
        <v>-4.5578043829686976</v>
      </c>
      <c r="AX10" s="3">
        <f t="shared" si="11"/>
        <v>-9.4304221910788328</v>
      </c>
      <c r="AY10" s="3">
        <f t="shared" si="12"/>
        <v>8.3875670153315696</v>
      </c>
      <c r="AZ10" s="3">
        <f t="shared" si="13"/>
        <v>-11.299712586089299</v>
      </c>
      <c r="BA10" s="3">
        <f t="shared" si="14"/>
        <v>9.2933182804817989</v>
      </c>
      <c r="BB10" s="3">
        <f t="shared" si="15"/>
        <v>6.9054079480461041</v>
      </c>
      <c r="BC10" s="3">
        <f t="shared" si="16"/>
        <v>-26.319677832315392</v>
      </c>
      <c r="BD10" s="3">
        <f t="shared" si="17"/>
        <v>1.3463001814893687</v>
      </c>
      <c r="BE10" s="3">
        <f t="shared" si="18"/>
        <v>3.1593564910026544</v>
      </c>
      <c r="BF10" s="3">
        <f t="shared" si="19"/>
        <v>-1.6821865638753479</v>
      </c>
      <c r="BG10" s="42">
        <f t="shared" si="23"/>
        <v>-2.4197853639976072</v>
      </c>
    </row>
    <row r="11" spans="2:59" x14ac:dyDescent="0.35">
      <c r="B11" s="2" t="s">
        <v>8</v>
      </c>
      <c r="C11" s="2" t="s">
        <v>5</v>
      </c>
      <c r="D11" s="3">
        <v>122.93790018584998</v>
      </c>
      <c r="E11" s="3">
        <v>241.67943302459946</v>
      </c>
      <c r="F11" s="3">
        <v>342.27841347495479</v>
      </c>
      <c r="G11" s="3">
        <v>437.63636982724546</v>
      </c>
      <c r="H11" s="3">
        <v>546.18373715365465</v>
      </c>
      <c r="I11" s="3">
        <v>659.19469847652181</v>
      </c>
      <c r="J11" s="3">
        <v>783.14161328625346</v>
      </c>
      <c r="K11" s="3">
        <v>910.11846709368069</v>
      </c>
      <c r="L11" s="3">
        <v>1038.7609276097639</v>
      </c>
      <c r="M11" s="3">
        <v>1173.3394375432015</v>
      </c>
      <c r="N11" s="3">
        <v>1304.7330164642883</v>
      </c>
      <c r="O11" s="3">
        <v>1453.2134212112871</v>
      </c>
      <c r="P11" s="3">
        <v>1597.7649731162442</v>
      </c>
      <c r="Q11" s="3">
        <v>1741.6112127925128</v>
      </c>
      <c r="R11" s="3">
        <v>1864.7544989962812</v>
      </c>
      <c r="S11" s="3">
        <v>1979.4526643635879</v>
      </c>
      <c r="T11" s="3">
        <v>2097.1977945623539</v>
      </c>
      <c r="U11" s="3">
        <v>2209.9210843089486</v>
      </c>
      <c r="V11" s="3">
        <v>2328.1241130629874</v>
      </c>
      <c r="W11" s="3">
        <v>2452.3801318136611</v>
      </c>
      <c r="X11" s="3">
        <v>2574.179828404609</v>
      </c>
      <c r="Y11" s="3">
        <v>2680.5417075706478</v>
      </c>
      <c r="Z11" s="3">
        <v>2779.9521562401974</v>
      </c>
      <c r="AA11" s="3">
        <v>2878.826117732985</v>
      </c>
      <c r="AB11" s="3">
        <v>2973.764842282239</v>
      </c>
      <c r="AC11" s="47">
        <f t="shared" ref="AC11:AH11" si="29">(((AC$3-$AA$3)*$BG11)+$AT11)+AB11</f>
        <v>3066.9978914441235</v>
      </c>
      <c r="AD11" s="47">
        <f t="shared" si="29"/>
        <v>3157.410484440557</v>
      </c>
      <c r="AE11" s="47">
        <f t="shared" si="29"/>
        <v>3245.0026212715388</v>
      </c>
      <c r="AF11" s="47">
        <f t="shared" si="29"/>
        <v>3329.7743019370691</v>
      </c>
      <c r="AG11" s="47">
        <f t="shared" si="29"/>
        <v>3411.7255264371479</v>
      </c>
      <c r="AH11" s="47">
        <f t="shared" si="29"/>
        <v>3490.8562947717755</v>
      </c>
      <c r="AI11" s="46" t="s">
        <v>13</v>
      </c>
      <c r="AK11" s="3">
        <f t="shared" si="21"/>
        <v>123.14328620376841</v>
      </c>
      <c r="AL11" s="3">
        <f t="shared" si="21"/>
        <v>114.69816536730673</v>
      </c>
      <c r="AM11" s="3">
        <f t="shared" si="2"/>
        <v>117.74513019876599</v>
      </c>
      <c r="AN11" s="3">
        <f t="shared" si="3"/>
        <v>112.72328974659467</v>
      </c>
      <c r="AO11" s="3">
        <f t="shared" si="4"/>
        <v>118.20302875403877</v>
      </c>
      <c r="AP11" s="3">
        <f t="shared" si="5"/>
        <v>124.25601875067377</v>
      </c>
      <c r="AQ11" s="3">
        <f t="shared" si="6"/>
        <v>121.79969659094786</v>
      </c>
      <c r="AR11" s="3">
        <f t="shared" si="7"/>
        <v>106.36187916603876</v>
      </c>
      <c r="AS11" s="3">
        <f t="shared" si="8"/>
        <v>99.410448669549623</v>
      </c>
      <c r="AT11" s="3">
        <f t="shared" si="9"/>
        <v>98.873961492787657</v>
      </c>
      <c r="AU11" s="3">
        <f t="shared" si="10"/>
        <v>94.938724549253948</v>
      </c>
      <c r="AW11" s="3">
        <f t="shared" si="22"/>
        <v>-8.4451208364616832</v>
      </c>
      <c r="AX11" s="3">
        <f t="shared" si="11"/>
        <v>3.0469648314592632</v>
      </c>
      <c r="AY11" s="3">
        <f t="shared" si="12"/>
        <v>-5.0218404521713182</v>
      </c>
      <c r="AZ11" s="3">
        <f t="shared" si="13"/>
        <v>5.4797390074440955</v>
      </c>
      <c r="BA11" s="3">
        <f t="shared" si="14"/>
        <v>6.0529899966350058</v>
      </c>
      <c r="BB11" s="3">
        <f t="shared" si="15"/>
        <v>-2.4563221597259144</v>
      </c>
      <c r="BC11" s="3">
        <f t="shared" si="16"/>
        <v>-15.437817424909099</v>
      </c>
      <c r="BD11" s="3">
        <f t="shared" si="17"/>
        <v>-6.951430496489138</v>
      </c>
      <c r="BE11" s="3">
        <f t="shared" si="18"/>
        <v>-0.53648717676196611</v>
      </c>
      <c r="BF11" s="3">
        <f t="shared" si="19"/>
        <v>-3.9352369435337096</v>
      </c>
      <c r="BG11" s="42">
        <f t="shared" si="23"/>
        <v>-2.8204561654514464</v>
      </c>
    </row>
    <row r="12" spans="2:59" x14ac:dyDescent="0.35">
      <c r="B12" s="2" t="s">
        <v>9</v>
      </c>
      <c r="C12" s="2" t="s">
        <v>4</v>
      </c>
      <c r="D12" s="3">
        <v>135.3518943642195</v>
      </c>
      <c r="E12" s="3">
        <v>271.2623582235862</v>
      </c>
      <c r="F12" s="3">
        <v>406.04100609740885</v>
      </c>
      <c r="G12" s="3">
        <v>552.07320012698119</v>
      </c>
      <c r="H12" s="3">
        <v>708.20726233730545</v>
      </c>
      <c r="I12" s="3">
        <v>867.15399223310089</v>
      </c>
      <c r="J12" s="3">
        <v>999.22870831020066</v>
      </c>
      <c r="K12" s="3">
        <v>1121.048134345637</v>
      </c>
      <c r="L12" s="3">
        <v>1247.7025405231773</v>
      </c>
      <c r="M12" s="3">
        <v>1375.4737222322572</v>
      </c>
      <c r="N12" s="3">
        <v>1504.8598248244309</v>
      </c>
      <c r="O12" s="3">
        <v>1627.8145221714253</v>
      </c>
      <c r="P12" s="3">
        <v>1725.7472633760035</v>
      </c>
      <c r="Q12" s="3">
        <v>1823.9362714673455</v>
      </c>
      <c r="R12" s="3">
        <v>1908.1539736046534</v>
      </c>
      <c r="S12" s="3">
        <v>1985.5921613955852</v>
      </c>
      <c r="T12" s="3">
        <v>2055.4986863606237</v>
      </c>
      <c r="U12" s="3">
        <v>2127.007020633735</v>
      </c>
      <c r="V12" s="3">
        <v>2189.2265265601541</v>
      </c>
      <c r="W12" s="3">
        <v>2259.0088511519584</v>
      </c>
      <c r="X12" s="3">
        <v>2335.8785098442877</v>
      </c>
      <c r="Y12" s="3">
        <v>2395.6497559836871</v>
      </c>
      <c r="Z12" s="3">
        <v>2455.8110093404439</v>
      </c>
      <c r="AA12" s="3">
        <v>2521.103223403783</v>
      </c>
      <c r="AB12" s="3">
        <v>2584.2935182565884</v>
      </c>
      <c r="AC12" s="47">
        <f t="shared" ref="AC12:AH12" si="30">(((AC$3-$AA$3)*$BG12)+$AT12)+AB12</f>
        <v>2645.380250863027</v>
      </c>
      <c r="AD12" s="47">
        <f t="shared" si="30"/>
        <v>2704.3642427410155</v>
      </c>
      <c r="AE12" s="47">
        <f t="shared" si="30"/>
        <v>2761.2454938905535</v>
      </c>
      <c r="AF12" s="47">
        <f t="shared" si="30"/>
        <v>2816.0240043116414</v>
      </c>
      <c r="AG12" s="47">
        <f t="shared" si="30"/>
        <v>2868.6997740042789</v>
      </c>
      <c r="AH12" s="47">
        <f t="shared" si="30"/>
        <v>2919.2728029684663</v>
      </c>
      <c r="AI12" s="46" t="s">
        <v>13</v>
      </c>
      <c r="AK12" s="3">
        <f t="shared" si="21"/>
        <v>84.217702137307924</v>
      </c>
      <c r="AL12" s="3">
        <f t="shared" si="21"/>
        <v>77.438187790931806</v>
      </c>
      <c r="AM12" s="3">
        <f t="shared" si="2"/>
        <v>69.906524965038443</v>
      </c>
      <c r="AN12" s="3">
        <f t="shared" si="3"/>
        <v>71.508334273111359</v>
      </c>
      <c r="AO12" s="3">
        <f t="shared" si="4"/>
        <v>62.21950592641906</v>
      </c>
      <c r="AP12" s="3">
        <f t="shared" si="5"/>
        <v>69.782324591804354</v>
      </c>
      <c r="AQ12" s="3">
        <f t="shared" si="6"/>
        <v>76.869658692329267</v>
      </c>
      <c r="AR12" s="3">
        <f t="shared" si="7"/>
        <v>59.771246139399409</v>
      </c>
      <c r="AS12" s="3">
        <f t="shared" si="8"/>
        <v>60.161253356756788</v>
      </c>
      <c r="AT12" s="3">
        <f t="shared" si="9"/>
        <v>65.292214063339088</v>
      </c>
      <c r="AU12" s="3">
        <f t="shared" si="10"/>
        <v>63.190294852805437</v>
      </c>
      <c r="AW12" s="3">
        <f t="shared" si="22"/>
        <v>-6.7795143463761178</v>
      </c>
      <c r="AX12" s="3">
        <f t="shared" si="11"/>
        <v>-7.5316628258933633</v>
      </c>
      <c r="AY12" s="3">
        <f t="shared" si="12"/>
        <v>1.6018093080729159</v>
      </c>
      <c r="AZ12" s="3">
        <f t="shared" si="13"/>
        <v>-9.2888283466922985</v>
      </c>
      <c r="BA12" s="3">
        <f t="shared" si="14"/>
        <v>7.5628186653852936</v>
      </c>
      <c r="BB12" s="3">
        <f t="shared" si="15"/>
        <v>7.0873341005249131</v>
      </c>
      <c r="BC12" s="3">
        <f t="shared" si="16"/>
        <v>-17.098412552929858</v>
      </c>
      <c r="BD12" s="3">
        <f t="shared" si="17"/>
        <v>0.39000721735737898</v>
      </c>
      <c r="BE12" s="3">
        <f t="shared" si="18"/>
        <v>5.1309607065823002</v>
      </c>
      <c r="BF12" s="3">
        <f t="shared" si="19"/>
        <v>-2.1019192105336515</v>
      </c>
      <c r="BG12" s="42">
        <f t="shared" si="23"/>
        <v>-2.1027407284502488</v>
      </c>
    </row>
    <row r="13" spans="2:59" x14ac:dyDescent="0.35">
      <c r="B13" s="2" t="s">
        <v>9</v>
      </c>
      <c r="C13" s="2" t="s">
        <v>5</v>
      </c>
      <c r="D13" s="3">
        <v>139.81566346657667</v>
      </c>
      <c r="E13" s="3">
        <v>275.26836944980408</v>
      </c>
      <c r="F13" s="3">
        <v>393.41262121332335</v>
      </c>
      <c r="G13" s="3">
        <v>497.97517266101613</v>
      </c>
      <c r="H13" s="3">
        <v>623.71170352044896</v>
      </c>
      <c r="I13" s="3">
        <v>768.05065542006253</v>
      </c>
      <c r="J13" s="3">
        <v>913.90204513949107</v>
      </c>
      <c r="K13" s="3">
        <v>1062.2749891253552</v>
      </c>
      <c r="L13" s="3">
        <v>1216.8263025895924</v>
      </c>
      <c r="M13" s="3">
        <v>1379.426447960373</v>
      </c>
      <c r="N13" s="3">
        <v>1543.1061544583463</v>
      </c>
      <c r="O13" s="3">
        <v>1725.5892594126115</v>
      </c>
      <c r="P13" s="3">
        <v>1904.9538274271283</v>
      </c>
      <c r="Q13" s="3">
        <v>2086.4410832583694</v>
      </c>
      <c r="R13" s="3">
        <v>2245.7699732513333</v>
      </c>
      <c r="S13" s="3">
        <v>2396.8871045566634</v>
      </c>
      <c r="T13" s="3">
        <v>2552.7201363881595</v>
      </c>
      <c r="U13" s="3">
        <v>2703.8663897853685</v>
      </c>
      <c r="V13" s="3">
        <v>2868.274855092136</v>
      </c>
      <c r="W13" s="3">
        <v>3038.3077462876904</v>
      </c>
      <c r="X13" s="3">
        <v>3206.8631238673224</v>
      </c>
      <c r="Y13" s="3">
        <v>3358.6159037361963</v>
      </c>
      <c r="Z13" s="3">
        <v>3502.279794253096</v>
      </c>
      <c r="AA13" s="3">
        <v>3646.6970197743681</v>
      </c>
      <c r="AB13" s="3">
        <v>3786.8574217650275</v>
      </c>
      <c r="AC13" s="47">
        <f t="shared" ref="AC13:AH13" si="31">(((AC$3-$AA$3)*$BG13)+$AT13)+AB13</f>
        <v>3927.4409496858389</v>
      </c>
      <c r="AD13" s="47">
        <f t="shared" si="31"/>
        <v>4066.1076288064196</v>
      </c>
      <c r="AE13" s="47">
        <f t="shared" si="31"/>
        <v>4202.8574591267698</v>
      </c>
      <c r="AF13" s="47">
        <f t="shared" si="31"/>
        <v>4337.6904406468893</v>
      </c>
      <c r="AG13" s="47">
        <f t="shared" si="31"/>
        <v>4470.6065733667783</v>
      </c>
      <c r="AH13" s="47">
        <f t="shared" si="31"/>
        <v>4601.6058572864376</v>
      </c>
      <c r="AI13" s="46" t="s">
        <v>13</v>
      </c>
      <c r="AK13" s="3">
        <f t="shared" si="21"/>
        <v>159.32888999296392</v>
      </c>
      <c r="AL13" s="3">
        <f t="shared" si="21"/>
        <v>151.11713130533008</v>
      </c>
      <c r="AM13" s="3">
        <f t="shared" si="2"/>
        <v>155.8330318314961</v>
      </c>
      <c r="AN13" s="3">
        <f t="shared" si="3"/>
        <v>151.14625339720897</v>
      </c>
      <c r="AO13" s="3">
        <f t="shared" si="4"/>
        <v>164.40846530676754</v>
      </c>
      <c r="AP13" s="3">
        <f t="shared" si="5"/>
        <v>170.03289119555438</v>
      </c>
      <c r="AQ13" s="3">
        <f t="shared" si="6"/>
        <v>168.55537757963202</v>
      </c>
      <c r="AR13" s="3">
        <f t="shared" si="7"/>
        <v>151.75277986887386</v>
      </c>
      <c r="AS13" s="3">
        <f t="shared" si="8"/>
        <v>143.66389051689976</v>
      </c>
      <c r="AT13" s="3">
        <f t="shared" si="9"/>
        <v>144.41722552127203</v>
      </c>
      <c r="AU13" s="3">
        <f t="shared" si="10"/>
        <v>140.16040199065947</v>
      </c>
      <c r="AW13" s="3">
        <f t="shared" si="22"/>
        <v>-8.2117586876338464</v>
      </c>
      <c r="AX13" s="3">
        <f t="shared" si="11"/>
        <v>4.7159005261660241</v>
      </c>
      <c r="AY13" s="3">
        <f t="shared" si="12"/>
        <v>-4.6867784342871346</v>
      </c>
      <c r="AZ13" s="3">
        <f t="shared" si="13"/>
        <v>13.262211909558573</v>
      </c>
      <c r="BA13" s="3">
        <f t="shared" si="14"/>
        <v>5.6244258887868455</v>
      </c>
      <c r="BB13" s="3">
        <f t="shared" si="15"/>
        <v>-1.4775136159223621</v>
      </c>
      <c r="BC13" s="3">
        <f t="shared" si="16"/>
        <v>-16.802597710758164</v>
      </c>
      <c r="BD13" s="3">
        <f t="shared" si="17"/>
        <v>-8.0888893519741032</v>
      </c>
      <c r="BE13" s="3">
        <f t="shared" si="18"/>
        <v>0.75333500437227485</v>
      </c>
      <c r="BF13" s="3">
        <f t="shared" si="19"/>
        <v>-4.2568235306125644</v>
      </c>
      <c r="BG13" s="42">
        <f t="shared" si="23"/>
        <v>-1.9168488002304458</v>
      </c>
    </row>
    <row r="14" spans="2:59" x14ac:dyDescent="0.35">
      <c r="B14" s="2" t="s">
        <v>10</v>
      </c>
      <c r="C14" s="2" t="s">
        <v>11</v>
      </c>
      <c r="D14" s="3">
        <v>149727.2438056104</v>
      </c>
      <c r="E14" s="3">
        <v>295122.3268479252</v>
      </c>
      <c r="F14" s="3">
        <v>402073.98181214358</v>
      </c>
      <c r="G14" s="3">
        <v>495701.94345214893</v>
      </c>
      <c r="H14" s="3">
        <v>597925.31517719664</v>
      </c>
      <c r="I14" s="3">
        <v>708441.48008143133</v>
      </c>
      <c r="J14" s="3">
        <v>817305.08911100985</v>
      </c>
      <c r="K14" s="3">
        <v>924295.42694384046</v>
      </c>
      <c r="L14" s="3">
        <v>1036421.209051256</v>
      </c>
      <c r="M14" s="3">
        <v>1142799.7788022209</v>
      </c>
      <c r="N14" s="3">
        <v>1242786.6396492582</v>
      </c>
      <c r="O14" s="3">
        <v>1353885.1557270924</v>
      </c>
      <c r="P14" s="3">
        <v>1460797.0932891157</v>
      </c>
      <c r="Q14" s="3">
        <v>1558658.4460517438</v>
      </c>
      <c r="R14" s="3">
        <v>1645674.2279310876</v>
      </c>
      <c r="S14" s="3">
        <v>1723401.273085078</v>
      </c>
      <c r="T14" s="3">
        <v>1800479.8965408495</v>
      </c>
      <c r="U14" s="3">
        <v>1869853.1354442481</v>
      </c>
      <c r="V14" s="3">
        <v>1941148.2286943116</v>
      </c>
      <c r="W14" s="3">
        <v>2017612.8319541344</v>
      </c>
      <c r="X14" s="3">
        <v>2092091.4675433293</v>
      </c>
      <c r="Y14" s="3">
        <v>2161742.0009017861</v>
      </c>
      <c r="Z14" s="3">
        <v>2228764.5302774697</v>
      </c>
      <c r="AA14" s="3">
        <v>2293201.2689360245</v>
      </c>
      <c r="AB14" s="3">
        <v>2351985.6614725841</v>
      </c>
      <c r="AC14" s="47">
        <f>SUM(AC4:AC13)</f>
        <v>2410776.1222625822</v>
      </c>
      <c r="AD14" s="47">
        <f t="shared" ref="AD14:AH14" si="32">SUM(AD4:AD13)</f>
        <v>2466743.4441183023</v>
      </c>
      <c r="AE14" s="47">
        <f t="shared" si="32"/>
        <v>2519887.6270397431</v>
      </c>
      <c r="AF14" s="47">
        <f t="shared" si="32"/>
        <v>2570208.6710269051</v>
      </c>
      <c r="AG14" s="47">
        <f t="shared" si="32"/>
        <v>2617706.5760797886</v>
      </c>
      <c r="AH14" s="47">
        <f t="shared" si="32"/>
        <v>2662381.3421983952</v>
      </c>
      <c r="AI14" s="46"/>
    </row>
    <row r="15" spans="2:59" x14ac:dyDescent="0.35">
      <c r="AC15" s="46"/>
      <c r="AD15" s="46"/>
      <c r="AE15" s="46"/>
      <c r="AF15" s="46"/>
      <c r="AG15" s="46"/>
      <c r="AH15" s="46"/>
      <c r="AI15" s="46"/>
    </row>
    <row r="16" spans="2:59" x14ac:dyDescent="0.35">
      <c r="B16" t="s">
        <v>16</v>
      </c>
      <c r="AC16" s="46"/>
      <c r="AD16" s="46"/>
      <c r="AE16" s="46"/>
      <c r="AF16" s="46"/>
      <c r="AG16" s="46"/>
      <c r="AH16" s="46"/>
      <c r="AI16" s="46"/>
    </row>
    <row r="17" spans="1:67" x14ac:dyDescent="0.35">
      <c r="B17" s="1" t="s">
        <v>1</v>
      </c>
      <c r="C17" s="1" t="s">
        <v>2</v>
      </c>
      <c r="D17" s="1">
        <v>2020</v>
      </c>
      <c r="E17" s="1">
        <v>2021</v>
      </c>
      <c r="F17" s="1">
        <v>2022</v>
      </c>
      <c r="G17" s="1">
        <v>2023</v>
      </c>
      <c r="H17" s="1">
        <v>2024</v>
      </c>
      <c r="I17" s="1">
        <v>2025</v>
      </c>
      <c r="J17" s="1">
        <v>2026</v>
      </c>
      <c r="K17" s="1">
        <v>2027</v>
      </c>
      <c r="L17" s="1">
        <v>2028</v>
      </c>
      <c r="M17" s="1">
        <v>2029</v>
      </c>
      <c r="N17" s="1">
        <v>2030</v>
      </c>
      <c r="O17" s="1">
        <v>2031</v>
      </c>
      <c r="P17" s="1">
        <v>2032</v>
      </c>
      <c r="Q17" s="1">
        <v>2033</v>
      </c>
      <c r="R17" s="1">
        <v>2034</v>
      </c>
      <c r="S17" s="1">
        <v>2035</v>
      </c>
      <c r="T17" s="1">
        <v>2036</v>
      </c>
      <c r="U17" s="1">
        <v>2037</v>
      </c>
      <c r="V17" s="1">
        <v>2038</v>
      </c>
      <c r="W17" s="1">
        <v>2039</v>
      </c>
      <c r="X17" s="1">
        <v>2040</v>
      </c>
      <c r="Y17" s="1">
        <v>2041</v>
      </c>
      <c r="Z17" s="1">
        <v>2042</v>
      </c>
      <c r="AA17" s="1">
        <v>2043</v>
      </c>
      <c r="AB17" s="1">
        <v>2044</v>
      </c>
      <c r="AC17" s="45">
        <v>2045</v>
      </c>
      <c r="AD17" s="45">
        <f>AC17+1</f>
        <v>2046</v>
      </c>
      <c r="AE17" s="45">
        <f t="shared" ref="AE17:AH17" si="33">AD17+1</f>
        <v>2047</v>
      </c>
      <c r="AF17" s="45">
        <f t="shared" si="33"/>
        <v>2048</v>
      </c>
      <c r="AG17" s="45">
        <f t="shared" si="33"/>
        <v>2049</v>
      </c>
      <c r="AH17" s="45">
        <f t="shared" si="33"/>
        <v>2050</v>
      </c>
      <c r="AI17" s="46" t="s">
        <v>19</v>
      </c>
    </row>
    <row r="18" spans="1:67" x14ac:dyDescent="0.35">
      <c r="B18" s="2" t="s">
        <v>3</v>
      </c>
      <c r="C18" s="2"/>
      <c r="D18" s="5">
        <f>(D4+D5)/D$14</f>
        <v>0.74997207648336406</v>
      </c>
      <c r="E18" s="5">
        <f t="shared" ref="E18:AH18" si="34">(E4+E5)/E$14</f>
        <v>0.74713719456747385</v>
      </c>
      <c r="F18" s="5">
        <f t="shared" si="34"/>
        <v>0.74452054883967012</v>
      </c>
      <c r="G18" s="5">
        <f t="shared" si="34"/>
        <v>0.74227531803110136</v>
      </c>
      <c r="H18" s="5">
        <f t="shared" si="34"/>
        <v>0.74054100385884181</v>
      </c>
      <c r="I18" s="5">
        <f t="shared" si="34"/>
        <v>0.74324211504905058</v>
      </c>
      <c r="J18" s="5">
        <f t="shared" si="34"/>
        <v>0.7417746991678934</v>
      </c>
      <c r="K18" s="5">
        <f t="shared" si="34"/>
        <v>0.73954007754323847</v>
      </c>
      <c r="L18" s="5">
        <f t="shared" si="34"/>
        <v>0.73837690339172568</v>
      </c>
      <c r="M18" s="5">
        <f t="shared" si="34"/>
        <v>0.73793390990082897</v>
      </c>
      <c r="N18" s="5">
        <f t="shared" si="34"/>
        <v>0.7375596251930211</v>
      </c>
      <c r="O18" s="5">
        <f t="shared" si="34"/>
        <v>0.73709944309867281</v>
      </c>
      <c r="P18" s="5">
        <f t="shared" si="34"/>
        <v>0.73708666466507222</v>
      </c>
      <c r="Q18" s="5">
        <f t="shared" si="34"/>
        <v>0.73574202421187518</v>
      </c>
      <c r="R18" s="5">
        <f t="shared" si="34"/>
        <v>0.73624784772898233</v>
      </c>
      <c r="S18" s="5">
        <f t="shared" si="34"/>
        <v>0.7365056790901281</v>
      </c>
      <c r="T18" s="5">
        <f t="shared" si="34"/>
        <v>0.73675555063512999</v>
      </c>
      <c r="U18" s="5">
        <f t="shared" si="34"/>
        <v>0.73678160450140917</v>
      </c>
      <c r="V18" s="5">
        <f t="shared" si="34"/>
        <v>0.73727953965278725</v>
      </c>
      <c r="W18" s="5">
        <f t="shared" si="34"/>
        <v>0.73765999323403686</v>
      </c>
      <c r="X18" s="5">
        <f t="shared" si="34"/>
        <v>0.73807656147097278</v>
      </c>
      <c r="Y18" s="5">
        <f t="shared" si="34"/>
        <v>0.73938283281960604</v>
      </c>
      <c r="Z18" s="5">
        <f t="shared" si="34"/>
        <v>0.74042520633103925</v>
      </c>
      <c r="AA18" s="5">
        <f t="shared" si="34"/>
        <v>0.7410642079327191</v>
      </c>
      <c r="AB18" s="5">
        <f t="shared" si="34"/>
        <v>0.74180218745065329</v>
      </c>
      <c r="AC18" s="48">
        <f t="shared" si="34"/>
        <v>0.74248830675999655</v>
      </c>
      <c r="AD18" s="48">
        <f t="shared" si="34"/>
        <v>0.74319952959117752</v>
      </c>
      <c r="AE18" s="48">
        <f t="shared" si="34"/>
        <v>0.74393657371903654</v>
      </c>
      <c r="AF18" s="48">
        <f t="shared" si="34"/>
        <v>0.74470026614987972</v>
      </c>
      <c r="AG18" s="48">
        <f t="shared" si="34"/>
        <v>0.74549154095257764</v>
      </c>
      <c r="AH18" s="48">
        <f t="shared" si="34"/>
        <v>0.74631143904543407</v>
      </c>
      <c r="AI18" s="49">
        <v>0.72601018995344524</v>
      </c>
    </row>
    <row r="19" spans="1:67" x14ac:dyDescent="0.35">
      <c r="B19" s="2" t="s">
        <v>6</v>
      </c>
      <c r="C19" s="2"/>
      <c r="D19" s="5">
        <f>(D6+D7)/D$14</f>
        <v>0.1212869238564861</v>
      </c>
      <c r="E19" s="5">
        <f t="shared" ref="E19:AH19" si="35">(E6+E7)/E$14</f>
        <v>0.12402420807789558</v>
      </c>
      <c r="F19" s="5">
        <f t="shared" si="35"/>
        <v>0.12533455682112374</v>
      </c>
      <c r="G19" s="5">
        <f t="shared" si="35"/>
        <v>0.12637263500326593</v>
      </c>
      <c r="H19" s="5">
        <f t="shared" si="35"/>
        <v>0.12732533058526144</v>
      </c>
      <c r="I19" s="5">
        <f t="shared" si="35"/>
        <v>0.12600905380572341</v>
      </c>
      <c r="J19" s="5">
        <f t="shared" si="35"/>
        <v>0.12694273573040096</v>
      </c>
      <c r="K19" s="5">
        <f t="shared" si="35"/>
        <v>0.1284190062422679</v>
      </c>
      <c r="L19" s="5">
        <f t="shared" si="35"/>
        <v>0.12919990147193669</v>
      </c>
      <c r="M19" s="5">
        <f t="shared" si="35"/>
        <v>0.12950111423941896</v>
      </c>
      <c r="N19" s="5">
        <f t="shared" si="35"/>
        <v>0.12987592248904778</v>
      </c>
      <c r="O19" s="5">
        <f t="shared" si="35"/>
        <v>0.13025958417226002</v>
      </c>
      <c r="P19" s="5">
        <f t="shared" si="35"/>
        <v>0.13031166014914231</v>
      </c>
      <c r="Q19" s="5">
        <f t="shared" si="35"/>
        <v>0.13111299603195101</v>
      </c>
      <c r="R19" s="5">
        <f t="shared" si="35"/>
        <v>0.13094483691426614</v>
      </c>
      <c r="S19" s="5">
        <f t="shared" si="35"/>
        <v>0.13092941695745813</v>
      </c>
      <c r="T19" s="5">
        <f t="shared" si="35"/>
        <v>0.13096188220231772</v>
      </c>
      <c r="U19" s="5">
        <f t="shared" si="35"/>
        <v>0.13105427365095176</v>
      </c>
      <c r="V19" s="5">
        <f t="shared" si="35"/>
        <v>0.13100093543470717</v>
      </c>
      <c r="W19" s="5">
        <f t="shared" si="35"/>
        <v>0.13098187612397999</v>
      </c>
      <c r="X19" s="5">
        <f t="shared" si="35"/>
        <v>0.13102615029754483</v>
      </c>
      <c r="Y19" s="5">
        <f t="shared" si="35"/>
        <v>0.13062048939970361</v>
      </c>
      <c r="Z19" s="5">
        <f t="shared" si="35"/>
        <v>0.13034347964683776</v>
      </c>
      <c r="AA19" s="5">
        <f t="shared" si="35"/>
        <v>0.13019193265699322</v>
      </c>
      <c r="AB19" s="5">
        <f t="shared" si="35"/>
        <v>0.12999124791331779</v>
      </c>
      <c r="AC19" s="48">
        <f t="shared" si="35"/>
        <v>0.12983318756246384</v>
      </c>
      <c r="AD19" s="48">
        <f t="shared" si="35"/>
        <v>0.12967090460459441</v>
      </c>
      <c r="AE19" s="48">
        <f t="shared" si="35"/>
        <v>0.12950413495730159</v>
      </c>
      <c r="AF19" s="48">
        <f t="shared" si="35"/>
        <v>0.1293326073907313</v>
      </c>
      <c r="AG19" s="48">
        <f t="shared" si="35"/>
        <v>0.12915604132795963</v>
      </c>
      <c r="AH19" s="48">
        <f t="shared" si="35"/>
        <v>0.12897414475314198</v>
      </c>
      <c r="AI19" s="49">
        <v>0.13734358975767069</v>
      </c>
    </row>
    <row r="20" spans="1:67" x14ac:dyDescent="0.35">
      <c r="B20" s="2" t="s">
        <v>7</v>
      </c>
      <c r="C20" s="2"/>
      <c r="D20" s="5">
        <f>(D8+D9)/D$14</f>
        <v>0.12458737343281846</v>
      </c>
      <c r="E20" s="5">
        <f t="shared" ref="E20:AH20" si="36">(E8+E9)/E$14</f>
        <v>0.12475789696631841</v>
      </c>
      <c r="F20" s="5">
        <f t="shared" si="36"/>
        <v>0.12580500617217771</v>
      </c>
      <c r="G20" s="5">
        <f t="shared" si="36"/>
        <v>0.12679356437989761</v>
      </c>
      <c r="H20" s="5">
        <f t="shared" si="36"/>
        <v>0.12739270193013255</v>
      </c>
      <c r="I20" s="5">
        <f t="shared" si="36"/>
        <v>0.12587769715991809</v>
      </c>
      <c r="J20" s="5">
        <f t="shared" si="36"/>
        <v>0.12632659242675279</v>
      </c>
      <c r="K20" s="5">
        <f t="shared" si="36"/>
        <v>0.12701112851447846</v>
      </c>
      <c r="L20" s="5">
        <f t="shared" si="36"/>
        <v>0.12737519989364052</v>
      </c>
      <c r="M20" s="5">
        <f t="shared" si="36"/>
        <v>0.12746747735720446</v>
      </c>
      <c r="N20" s="5">
        <f t="shared" si="36"/>
        <v>0.12739447117187006</v>
      </c>
      <c r="O20" s="5">
        <f t="shared" si="36"/>
        <v>0.12742842244462205</v>
      </c>
      <c r="P20" s="5">
        <f t="shared" si="36"/>
        <v>0.12736228124154036</v>
      </c>
      <c r="Q20" s="5">
        <f t="shared" si="36"/>
        <v>0.12785407778244004</v>
      </c>
      <c r="R20" s="5">
        <f t="shared" si="36"/>
        <v>0.12750452483483263</v>
      </c>
      <c r="S20" s="5">
        <f t="shared" si="36"/>
        <v>0.12723902408184651</v>
      </c>
      <c r="T20" s="5">
        <f t="shared" si="36"/>
        <v>0.12693877443303953</v>
      </c>
      <c r="U20" s="5">
        <f t="shared" si="36"/>
        <v>0.12678164812338624</v>
      </c>
      <c r="V20" s="5">
        <f t="shared" si="36"/>
        <v>0.1263074535346472</v>
      </c>
      <c r="W20" s="5">
        <f t="shared" si="36"/>
        <v>0.12591835372013754</v>
      </c>
      <c r="X20" s="5">
        <f t="shared" si="36"/>
        <v>0.12542183280505434</v>
      </c>
      <c r="Y20" s="5">
        <f t="shared" si="36"/>
        <v>0.12451069243825071</v>
      </c>
      <c r="Z20" s="5">
        <f t="shared" si="36"/>
        <v>0.12373494502272606</v>
      </c>
      <c r="AA20" s="5">
        <f t="shared" si="36"/>
        <v>0.12322779462014519</v>
      </c>
      <c r="AB20" s="5">
        <f t="shared" si="36"/>
        <v>0.12266367152715225</v>
      </c>
      <c r="AC20" s="48">
        <f t="shared" si="36"/>
        <v>0.12211282090314449</v>
      </c>
      <c r="AD20" s="48">
        <f t="shared" si="36"/>
        <v>0.1215395337305754</v>
      </c>
      <c r="AE20" s="48">
        <f t="shared" si="36"/>
        <v>0.12094337813804072</v>
      </c>
      <c r="AF20" s="48">
        <f t="shared" si="36"/>
        <v>0.12032380820888895</v>
      </c>
      <c r="AG20" s="48">
        <f t="shared" si="36"/>
        <v>0.11968016967025565</v>
      </c>
      <c r="AH20" s="48">
        <f t="shared" si="36"/>
        <v>0.11901170319535367</v>
      </c>
      <c r="AI20" s="49">
        <v>0.13534822910560154</v>
      </c>
    </row>
    <row r="21" spans="1:67" x14ac:dyDescent="0.35">
      <c r="B21" s="2" t="s">
        <v>8</v>
      </c>
      <c r="C21" s="2"/>
      <c r="D21" s="5">
        <f>(D10+D11)/D$14</f>
        <v>2.315834047118325E-3</v>
      </c>
      <c r="E21" s="5">
        <f t="shared" ref="E21:AH21" si="37">(E10+E11)/E$14</f>
        <v>2.2288217672985825E-3</v>
      </c>
      <c r="F21" s="5">
        <f t="shared" si="37"/>
        <v>2.3515634718875812E-3</v>
      </c>
      <c r="G21" s="5">
        <f t="shared" si="37"/>
        <v>2.4401766427013714E-3</v>
      </c>
      <c r="H21" s="5">
        <f t="shared" si="37"/>
        <v>2.5133961820558493E-3</v>
      </c>
      <c r="I21" s="5">
        <f t="shared" si="37"/>
        <v>2.562962183361361E-3</v>
      </c>
      <c r="J21" s="5">
        <f t="shared" si="37"/>
        <v>2.6151934739685363E-3</v>
      </c>
      <c r="K21" s="5">
        <f t="shared" si="37"/>
        <v>2.6676391273558401E-3</v>
      </c>
      <c r="L21" s="5">
        <f t="shared" si="37"/>
        <v>2.6700731955704429E-3</v>
      </c>
      <c r="M21" s="5">
        <f t="shared" si="37"/>
        <v>2.6868398541184607E-3</v>
      </c>
      <c r="N21" s="5">
        <f t="shared" si="37"/>
        <v>2.7174556022211585E-3</v>
      </c>
      <c r="O21" s="5">
        <f t="shared" si="37"/>
        <v>2.7356756637294827E-3</v>
      </c>
      <c r="P21" s="5">
        <f t="shared" si="37"/>
        <v>2.7539693034909309E-3</v>
      </c>
      <c r="Q21" s="5">
        <f t="shared" si="37"/>
        <v>2.7820923210281458E-3</v>
      </c>
      <c r="R21" s="5">
        <f t="shared" si="37"/>
        <v>2.7786433508971832E-3</v>
      </c>
      <c r="S21" s="5">
        <f t="shared" si="37"/>
        <v>2.7829554023108389E-3</v>
      </c>
      <c r="T21" s="5">
        <f t="shared" si="37"/>
        <v>2.7843535313286732E-3</v>
      </c>
      <c r="U21" s="5">
        <f t="shared" si="37"/>
        <v>2.7989160539487229E-3</v>
      </c>
      <c r="V21" s="5">
        <f t="shared" si="37"/>
        <v>2.8066539723804063E-3</v>
      </c>
      <c r="W21" s="5">
        <f t="shared" si="37"/>
        <v>2.8142401917342144E-3</v>
      </c>
      <c r="X21" s="5">
        <f t="shared" si="37"/>
        <v>2.8260771751891945E-3</v>
      </c>
      <c r="Y21" s="5">
        <f t="shared" si="37"/>
        <v>2.8241202089872648E-3</v>
      </c>
      <c r="Z21" s="5">
        <f t="shared" si="37"/>
        <v>2.8230983498270254E-3</v>
      </c>
      <c r="AA21" s="5">
        <f t="shared" si="37"/>
        <v>2.8264621256366604E-3</v>
      </c>
      <c r="AB21" s="5">
        <f t="shared" si="37"/>
        <v>2.8340539163657493E-3</v>
      </c>
      <c r="AC21" s="48">
        <f t="shared" si="37"/>
        <v>2.839251100255547E-3</v>
      </c>
      <c r="AD21" s="48">
        <f t="shared" si="37"/>
        <v>2.8453316113117248E-3</v>
      </c>
      <c r="AE21" s="48">
        <f t="shared" si="37"/>
        <v>2.8522570295730415E-3</v>
      </c>
      <c r="AF21" s="48">
        <f t="shared" si="37"/>
        <v>2.8599977654360327E-3</v>
      </c>
      <c r="AG21" s="48">
        <f t="shared" si="37"/>
        <v>2.8685318441763982E-3</v>
      </c>
      <c r="AH21" s="48">
        <f t="shared" si="37"/>
        <v>2.8778439532979642E-3</v>
      </c>
      <c r="AI21" s="49">
        <v>7.0256071961548024E-4</v>
      </c>
    </row>
    <row r="22" spans="1:67" x14ac:dyDescent="0.35">
      <c r="B22" s="2" t="s">
        <v>9</v>
      </c>
      <c r="C22" s="2"/>
      <c r="D22" s="5">
        <f>(D12+D13)/D$14</f>
        <v>1.8377921802130003E-3</v>
      </c>
      <c r="E22" s="5">
        <f t="shared" ref="E22:AH22" si="38">(E12+E13)/E$14</f>
        <v>1.8518786210133616E-3</v>
      </c>
      <c r="F22" s="5">
        <f t="shared" si="38"/>
        <v>1.9883246951409349E-3</v>
      </c>
      <c r="G22" s="5">
        <f t="shared" si="38"/>
        <v>2.1183059430336095E-3</v>
      </c>
      <c r="H22" s="5">
        <f t="shared" si="38"/>
        <v>2.2275674437083112E-3</v>
      </c>
      <c r="I22" s="5">
        <f t="shared" si="38"/>
        <v>2.3081718019464445E-3</v>
      </c>
      <c r="J22" s="5">
        <f t="shared" si="38"/>
        <v>2.3407792009843245E-3</v>
      </c>
      <c r="K22" s="5">
        <f t="shared" si="38"/>
        <v>2.3621485726593875E-3</v>
      </c>
      <c r="L22" s="5">
        <f t="shared" si="38"/>
        <v>2.3779220471267749E-3</v>
      </c>
      <c r="M22" s="5">
        <f t="shared" si="38"/>
        <v>2.4106586484292695E-3</v>
      </c>
      <c r="N22" s="5">
        <f t="shared" si="38"/>
        <v>2.4525255438399146E-3</v>
      </c>
      <c r="O22" s="5">
        <f t="shared" si="38"/>
        <v>2.47687462071561E-3</v>
      </c>
      <c r="P22" s="5">
        <f t="shared" si="38"/>
        <v>2.4854246407543723E-3</v>
      </c>
      <c r="Q22" s="5">
        <f t="shared" si="38"/>
        <v>2.5088096527055934E-3</v>
      </c>
      <c r="R22" s="5">
        <f t="shared" si="38"/>
        <v>2.5241471710219497E-3</v>
      </c>
      <c r="S22" s="5">
        <f t="shared" si="38"/>
        <v>2.5429244682563844E-3</v>
      </c>
      <c r="T22" s="5">
        <f t="shared" si="38"/>
        <v>2.5594391981839221E-3</v>
      </c>
      <c r="U22" s="5">
        <f t="shared" si="38"/>
        <v>2.5835576703040707E-3</v>
      </c>
      <c r="V22" s="5">
        <f t="shared" si="38"/>
        <v>2.6054174054776606E-3</v>
      </c>
      <c r="W22" s="5">
        <f t="shared" si="38"/>
        <v>2.6255367301113944E-3</v>
      </c>
      <c r="X22" s="5">
        <f t="shared" si="38"/>
        <v>2.6493782512388236E-3</v>
      </c>
      <c r="Y22" s="5">
        <f t="shared" si="38"/>
        <v>2.6618651334523041E-3</v>
      </c>
      <c r="Z22" s="5">
        <f t="shared" si="38"/>
        <v>2.6732706495700507E-3</v>
      </c>
      <c r="AA22" s="5">
        <f t="shared" si="38"/>
        <v>2.6896026645056859E-3</v>
      </c>
      <c r="AB22" s="5">
        <f t="shared" si="38"/>
        <v>2.7088391925113278E-3</v>
      </c>
      <c r="AC22" s="48">
        <f t="shared" si="38"/>
        <v>2.7264336741397977E-3</v>
      </c>
      <c r="AD22" s="48">
        <f t="shared" si="38"/>
        <v>2.7447004623407166E-3</v>
      </c>
      <c r="AE22" s="48">
        <f t="shared" si="38"/>
        <v>2.7636561560479013E-3</v>
      </c>
      <c r="AF22" s="48">
        <f t="shared" si="38"/>
        <v>2.783320485064088E-3</v>
      </c>
      <c r="AG22" s="48">
        <f t="shared" si="38"/>
        <v>2.8037162050309769E-3</v>
      </c>
      <c r="AH22" s="48">
        <f t="shared" si="38"/>
        <v>2.8248690527724048E-3</v>
      </c>
      <c r="AI22" s="49">
        <v>5.95430463667079E-4</v>
      </c>
    </row>
    <row r="23" spans="1:67" x14ac:dyDescent="0.35">
      <c r="B23" s="2" t="s">
        <v>10</v>
      </c>
      <c r="C23" s="2" t="s">
        <v>11</v>
      </c>
      <c r="D23" s="5">
        <f>SUM(D18:D22)</f>
        <v>0.99999999999999989</v>
      </c>
      <c r="E23" s="5">
        <f t="shared" ref="E23:AH23" si="39">SUM(E18:E22)</f>
        <v>0.99999999999999978</v>
      </c>
      <c r="F23" s="5">
        <f t="shared" si="39"/>
        <v>1</v>
      </c>
      <c r="G23" s="5">
        <f t="shared" si="39"/>
        <v>0.99999999999999989</v>
      </c>
      <c r="H23" s="5">
        <f t="shared" si="39"/>
        <v>0.99999999999999989</v>
      </c>
      <c r="I23" s="5">
        <f t="shared" si="39"/>
        <v>0.99999999999999978</v>
      </c>
      <c r="J23" s="5">
        <f t="shared" si="39"/>
        <v>1</v>
      </c>
      <c r="K23" s="5">
        <f t="shared" si="39"/>
        <v>1</v>
      </c>
      <c r="L23" s="5">
        <f t="shared" si="39"/>
        <v>1.0000000000000002</v>
      </c>
      <c r="M23" s="5">
        <f t="shared" si="39"/>
        <v>1.0000000000000002</v>
      </c>
      <c r="N23" s="5">
        <f t="shared" si="39"/>
        <v>1</v>
      </c>
      <c r="O23" s="5">
        <f t="shared" si="39"/>
        <v>1</v>
      </c>
      <c r="P23" s="5">
        <f t="shared" si="39"/>
        <v>1.0000000000000002</v>
      </c>
      <c r="Q23" s="5">
        <f t="shared" si="39"/>
        <v>1</v>
      </c>
      <c r="R23" s="5">
        <f t="shared" si="39"/>
        <v>1.0000000000000002</v>
      </c>
      <c r="S23" s="5">
        <f t="shared" si="39"/>
        <v>1</v>
      </c>
      <c r="T23" s="5">
        <f t="shared" si="39"/>
        <v>0.99999999999999978</v>
      </c>
      <c r="U23" s="5">
        <f t="shared" si="39"/>
        <v>1</v>
      </c>
      <c r="V23" s="5">
        <f t="shared" si="39"/>
        <v>0.99999999999999978</v>
      </c>
      <c r="W23" s="5">
        <f t="shared" si="39"/>
        <v>1.0000000000000002</v>
      </c>
      <c r="X23" s="5">
        <f t="shared" si="39"/>
        <v>1</v>
      </c>
      <c r="Y23" s="5">
        <f t="shared" si="39"/>
        <v>1</v>
      </c>
      <c r="Z23" s="5">
        <f t="shared" si="39"/>
        <v>1.0000000000000002</v>
      </c>
      <c r="AA23" s="5">
        <f t="shared" si="39"/>
        <v>0.99999999999999989</v>
      </c>
      <c r="AB23" s="5">
        <f t="shared" si="39"/>
        <v>1.0000000000000004</v>
      </c>
      <c r="AC23" s="48">
        <f t="shared" si="39"/>
        <v>1.0000000000000002</v>
      </c>
      <c r="AD23" s="48">
        <f t="shared" si="39"/>
        <v>0.99999999999999978</v>
      </c>
      <c r="AE23" s="48">
        <f t="shared" si="39"/>
        <v>0.99999999999999978</v>
      </c>
      <c r="AF23" s="48">
        <f t="shared" si="39"/>
        <v>1</v>
      </c>
      <c r="AG23" s="48">
        <f t="shared" si="39"/>
        <v>1.0000000000000002</v>
      </c>
      <c r="AH23" s="48">
        <f t="shared" si="39"/>
        <v>1</v>
      </c>
      <c r="AI23" s="49">
        <f>SUM(AI18:AI22)</f>
        <v>1</v>
      </c>
    </row>
    <row r="25" spans="1:67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7" spans="1:67" x14ac:dyDescent="0.35">
      <c r="B27" s="4" t="s">
        <v>35</v>
      </c>
      <c r="X27" s="43">
        <v>1</v>
      </c>
      <c r="Y27" s="43">
        <v>2</v>
      </c>
      <c r="Z27" s="43">
        <v>3</v>
      </c>
      <c r="AA27" s="43">
        <v>4</v>
      </c>
      <c r="AB27" s="43">
        <v>5</v>
      </c>
      <c r="AC27" s="43">
        <v>6</v>
      </c>
      <c r="AD27" s="43">
        <v>7</v>
      </c>
      <c r="AE27" s="43">
        <v>8</v>
      </c>
      <c r="AF27" s="43">
        <v>9</v>
      </c>
      <c r="AG27" s="43">
        <v>10</v>
      </c>
      <c r="AH27" s="43">
        <v>11</v>
      </c>
      <c r="BM27" s="43"/>
    </row>
    <row r="28" spans="1:67" x14ac:dyDescent="0.35">
      <c r="B28" s="1" t="s">
        <v>1</v>
      </c>
      <c r="C28" s="1" t="s">
        <v>2</v>
      </c>
      <c r="D28" s="1">
        <v>2020</v>
      </c>
      <c r="E28" s="1">
        <v>2021</v>
      </c>
      <c r="F28" s="1">
        <v>2022</v>
      </c>
      <c r="G28" s="1">
        <v>2023</v>
      </c>
      <c r="H28" s="1">
        <v>2024</v>
      </c>
      <c r="I28" s="1">
        <v>2025</v>
      </c>
      <c r="J28" s="1">
        <v>2026</v>
      </c>
      <c r="K28" s="1">
        <v>2027</v>
      </c>
      <c r="L28" s="1">
        <v>2028</v>
      </c>
      <c r="M28" s="1">
        <v>2029</v>
      </c>
      <c r="N28" s="1">
        <v>2030</v>
      </c>
      <c r="O28" s="1">
        <v>2031</v>
      </c>
      <c r="P28" s="1">
        <v>2032</v>
      </c>
      <c r="Q28" s="1">
        <v>2033</v>
      </c>
      <c r="R28" s="1">
        <v>2034</v>
      </c>
      <c r="S28" s="1">
        <v>2035</v>
      </c>
      <c r="T28" s="1">
        <v>2036</v>
      </c>
      <c r="U28" s="1">
        <v>2037</v>
      </c>
      <c r="V28" s="1">
        <v>2038</v>
      </c>
      <c r="W28" s="1">
        <v>2039</v>
      </c>
      <c r="X28" s="1">
        <v>2040</v>
      </c>
      <c r="Y28" s="1">
        <v>2041</v>
      </c>
      <c r="Z28" s="1">
        <v>2042</v>
      </c>
      <c r="AA28" s="1">
        <v>2043</v>
      </c>
      <c r="AB28" s="1">
        <v>2044</v>
      </c>
      <c r="AC28" s="45">
        <v>2045</v>
      </c>
      <c r="AD28" s="45">
        <f>AC28+1</f>
        <v>2046</v>
      </c>
      <c r="AE28" s="45">
        <f t="shared" ref="AE28:AH28" si="40">AD28+1</f>
        <v>2047</v>
      </c>
      <c r="AF28" s="45">
        <f t="shared" si="40"/>
        <v>2048</v>
      </c>
      <c r="AG28" s="45">
        <f t="shared" si="40"/>
        <v>2049</v>
      </c>
      <c r="AH28" s="45">
        <f t="shared" si="40"/>
        <v>2050</v>
      </c>
      <c r="AI28" s="46"/>
      <c r="AK28" t="s">
        <v>55</v>
      </c>
      <c r="AL28" t="s">
        <v>56</v>
      </c>
      <c r="BN28" s="43"/>
      <c r="BO28" s="43"/>
    </row>
    <row r="29" spans="1:67" x14ac:dyDescent="0.35">
      <c r="B29" s="2" t="s">
        <v>3</v>
      </c>
      <c r="C29" s="2" t="s">
        <v>4</v>
      </c>
      <c r="D29" s="3">
        <v>1903.8198243071279</v>
      </c>
      <c r="E29" s="3">
        <v>10974.811062845458</v>
      </c>
      <c r="F29" s="3">
        <v>19819.701208819777</v>
      </c>
      <c r="G29" s="3">
        <v>29225.875565352137</v>
      </c>
      <c r="H29" s="3">
        <v>38617.28526832044</v>
      </c>
      <c r="I29" s="3">
        <v>46692.782564846668</v>
      </c>
      <c r="J29" s="3">
        <v>54673.926936852804</v>
      </c>
      <c r="K29" s="3">
        <v>61766.529789657419</v>
      </c>
      <c r="L29" s="3">
        <v>67509.393495611017</v>
      </c>
      <c r="M29" s="3">
        <v>72910.690585315722</v>
      </c>
      <c r="N29" s="3">
        <v>78048.685375712041</v>
      </c>
      <c r="O29" s="3">
        <v>82965.466091758804</v>
      </c>
      <c r="P29" s="3">
        <v>87929.00296774575</v>
      </c>
      <c r="Q29" s="3">
        <v>92742.297325718901</v>
      </c>
      <c r="R29" s="3">
        <v>98192.133230984909</v>
      </c>
      <c r="S29" s="3">
        <v>103450.73261960018</v>
      </c>
      <c r="T29" s="3">
        <v>107743.52870861569</v>
      </c>
      <c r="U29" s="3">
        <v>111972.95893842094</v>
      </c>
      <c r="V29" s="3">
        <v>116157.75955825309</v>
      </c>
      <c r="W29" s="3">
        <v>120451.97716762855</v>
      </c>
      <c r="X29" s="3">
        <v>124681.07087918343</v>
      </c>
      <c r="Y29" s="3">
        <v>129442.98031297571</v>
      </c>
      <c r="Z29" s="3">
        <v>133597.99325116497</v>
      </c>
      <c r="AA29" s="3">
        <v>137655.41734268295</v>
      </c>
      <c r="AB29" s="3">
        <v>141752.14298921591</v>
      </c>
      <c r="AC29" s="47">
        <f>$AK29*AC$27+$AL29</f>
        <v>146132.29532997624</v>
      </c>
      <c r="AD29" s="47">
        <f t="shared" ref="AD29:AH38" si="41">$AK29*AD$27+$AL29</f>
        <v>150367.75345495349</v>
      </c>
      <c r="AE29" s="47">
        <f t="shared" si="41"/>
        <v>154603.21157993071</v>
      </c>
      <c r="AF29" s="47">
        <f t="shared" si="41"/>
        <v>158838.66970490792</v>
      </c>
      <c r="AG29" s="47">
        <f t="shared" si="41"/>
        <v>163074.12782988514</v>
      </c>
      <c r="AH29" s="47">
        <f t="shared" si="41"/>
        <v>167309.58595486236</v>
      </c>
      <c r="AI29" s="51" t="s">
        <v>14</v>
      </c>
      <c r="AK29" s="44">
        <f>LINEST(X29:AB29,$X$27:$AB$27,TRUE)</f>
        <v>4235.4581249772191</v>
      </c>
      <c r="AL29">
        <f>INTERCEPT(X29:AB29,$X$27:$AB$27)</f>
        <v>120719.54658011295</v>
      </c>
      <c r="AT29" s="43"/>
      <c r="AU29" s="43"/>
      <c r="AV29" s="43"/>
      <c r="AW29" s="43"/>
      <c r="AX29" s="43"/>
      <c r="AY29" s="43"/>
      <c r="BN29" s="43"/>
      <c r="BO29" s="43"/>
    </row>
    <row r="30" spans="1:67" x14ac:dyDescent="0.35">
      <c r="B30" s="2" t="s">
        <v>3</v>
      </c>
      <c r="C30" s="2" t="s">
        <v>5</v>
      </c>
      <c r="D30" s="3">
        <v>26099.193383910133</v>
      </c>
      <c r="E30" s="3">
        <v>57311.102562369822</v>
      </c>
      <c r="F30" s="3">
        <v>87532.835208775999</v>
      </c>
      <c r="G30" s="3">
        <v>119924.68649926601</v>
      </c>
      <c r="H30" s="3">
        <v>151648.94494008756</v>
      </c>
      <c r="I30" s="3">
        <v>184158.81520490674</v>
      </c>
      <c r="J30" s="3">
        <v>210314.56237487137</v>
      </c>
      <c r="K30" s="3">
        <v>233216.65752458601</v>
      </c>
      <c r="L30" s="3">
        <v>251692.255928108</v>
      </c>
      <c r="M30" s="3">
        <v>268203.80805490346</v>
      </c>
      <c r="N30" s="3">
        <v>282545.02493864682</v>
      </c>
      <c r="O30" s="3">
        <v>295101.64439077541</v>
      </c>
      <c r="P30" s="3">
        <v>306311.58094577002</v>
      </c>
      <c r="Q30" s="3">
        <v>318320.38120620023</v>
      </c>
      <c r="R30" s="3">
        <v>327241.09479059605</v>
      </c>
      <c r="S30" s="3">
        <v>335231.0386895088</v>
      </c>
      <c r="T30" s="3">
        <v>342308.11512339988</v>
      </c>
      <c r="U30" s="3">
        <v>348615.02733075805</v>
      </c>
      <c r="V30" s="3">
        <v>354234.69666172139</v>
      </c>
      <c r="W30" s="3">
        <v>359964.11500762583</v>
      </c>
      <c r="X30" s="3">
        <v>365087.46416385408</v>
      </c>
      <c r="Y30" s="3">
        <v>369746.4621522252</v>
      </c>
      <c r="Z30" s="3">
        <v>373909.91678792954</v>
      </c>
      <c r="AA30" s="3">
        <v>377100.85604569432</v>
      </c>
      <c r="AB30" s="3">
        <v>380077.78837073792</v>
      </c>
      <c r="AC30" s="47">
        <f t="shared" ref="AC30:AC38" si="42">$AK30*AC$27+$AL30</f>
        <v>384385.01019625925</v>
      </c>
      <c r="AD30" s="47">
        <f t="shared" si="41"/>
        <v>388118.51442698296</v>
      </c>
      <c r="AE30" s="47">
        <f t="shared" si="41"/>
        <v>391852.01865770662</v>
      </c>
      <c r="AF30" s="47">
        <f t="shared" si="41"/>
        <v>395585.52288843028</v>
      </c>
      <c r="AG30" s="47">
        <f t="shared" si="41"/>
        <v>399319.02711915399</v>
      </c>
      <c r="AH30" s="47">
        <f t="shared" si="41"/>
        <v>403052.53134987765</v>
      </c>
      <c r="AI30" s="51" t="s">
        <v>14</v>
      </c>
      <c r="AK30" s="44">
        <f t="shared" ref="AK30:AK38" si="43">LINEST(X30:AB30,$X$27:$AB$27,TRUE)</f>
        <v>3733.5042307236804</v>
      </c>
      <c r="AL30">
        <f t="shared" ref="AL30:AL38" si="44">INTERCEPT(X30:AB30,$X$27:$AB$27)</f>
        <v>361983.98481191718</v>
      </c>
      <c r="AT30" s="43"/>
      <c r="AU30" s="43"/>
      <c r="AV30" s="43"/>
      <c r="AW30" s="43"/>
      <c r="AX30" s="43"/>
      <c r="AY30" s="43"/>
      <c r="BN30" s="43"/>
      <c r="BO30" s="43"/>
    </row>
    <row r="31" spans="1:67" x14ac:dyDescent="0.35">
      <c r="B31" s="2" t="s">
        <v>6</v>
      </c>
      <c r="C31" s="2" t="s">
        <v>4</v>
      </c>
      <c r="D31" s="3">
        <v>1004.8594247828646</v>
      </c>
      <c r="E31" s="3">
        <v>3198.4223778968044</v>
      </c>
      <c r="F31" s="3">
        <v>5421.6991774030703</v>
      </c>
      <c r="G31" s="3">
        <v>7756.5228587691308</v>
      </c>
      <c r="H31" s="3">
        <v>10082.227658673844</v>
      </c>
      <c r="I31" s="3">
        <v>12292.249766555358</v>
      </c>
      <c r="J31" s="3">
        <v>14491.590863711679</v>
      </c>
      <c r="K31" s="3">
        <v>16570.034567814106</v>
      </c>
      <c r="L31" s="3">
        <v>18450.659587918039</v>
      </c>
      <c r="M31" s="3">
        <v>20263.835729099868</v>
      </c>
      <c r="N31" s="3">
        <v>22024.69211698923</v>
      </c>
      <c r="O31" s="3">
        <v>23742.370330169309</v>
      </c>
      <c r="P31" s="3">
        <v>25501.497642553204</v>
      </c>
      <c r="Q31" s="3">
        <v>27229.723349691769</v>
      </c>
      <c r="R31" s="3">
        <v>29103.540257898145</v>
      </c>
      <c r="S31" s="3">
        <v>30940.519844742255</v>
      </c>
      <c r="T31" s="3">
        <v>32555.30236973584</v>
      </c>
      <c r="U31" s="3">
        <v>34160.631996767166</v>
      </c>
      <c r="V31" s="3">
        <v>35759.338538023942</v>
      </c>
      <c r="W31" s="3">
        <v>37379.918289735884</v>
      </c>
      <c r="X31" s="3">
        <v>38991.789177086845</v>
      </c>
      <c r="Y31" s="3">
        <v>40803.195313491073</v>
      </c>
      <c r="Z31" s="3">
        <v>42396.160281900848</v>
      </c>
      <c r="AA31" s="3">
        <v>43978.317253357884</v>
      </c>
      <c r="AB31" s="3">
        <v>45574.868345583694</v>
      </c>
      <c r="AC31" s="47">
        <f t="shared" si="42"/>
        <v>47251.25015734222</v>
      </c>
      <c r="AD31" s="47">
        <f t="shared" si="41"/>
        <v>48885.378185028268</v>
      </c>
      <c r="AE31" s="47">
        <f t="shared" si="41"/>
        <v>50519.506212714317</v>
      </c>
      <c r="AF31" s="47">
        <f t="shared" si="41"/>
        <v>52153.634240400366</v>
      </c>
      <c r="AG31" s="47">
        <f t="shared" si="41"/>
        <v>53787.762268086415</v>
      </c>
      <c r="AH31" s="47">
        <f t="shared" si="41"/>
        <v>55421.890295772471</v>
      </c>
      <c r="AI31" s="51" t="s">
        <v>14</v>
      </c>
      <c r="AK31" s="44">
        <f t="shared" si="43"/>
        <v>1634.1280276860507</v>
      </c>
      <c r="AL31">
        <f t="shared" si="44"/>
        <v>37446.481991225912</v>
      </c>
      <c r="AT31" s="43"/>
      <c r="AU31" s="43"/>
      <c r="AV31" s="43"/>
      <c r="AW31" s="43"/>
      <c r="AX31" s="43"/>
      <c r="AY31" s="43"/>
      <c r="BN31" s="43"/>
      <c r="BO31" s="43"/>
    </row>
    <row r="32" spans="1:67" x14ac:dyDescent="0.35">
      <c r="B32" s="2" t="s">
        <v>6</v>
      </c>
      <c r="C32" s="2" t="s">
        <v>5</v>
      </c>
      <c r="D32" s="3">
        <v>3552.7192190355559</v>
      </c>
      <c r="E32" s="3">
        <v>7659.5388406886113</v>
      </c>
      <c r="F32" s="3">
        <v>11649.113964685004</v>
      </c>
      <c r="G32" s="3">
        <v>16053.5219361583</v>
      </c>
      <c r="H32" s="3">
        <v>20372.23640895075</v>
      </c>
      <c r="I32" s="3">
        <v>24028.035709629879</v>
      </c>
      <c r="J32" s="3">
        <v>27564.166199183994</v>
      </c>
      <c r="K32" s="3">
        <v>30657.699465610804</v>
      </c>
      <c r="L32" s="3">
        <v>33171.618680879503</v>
      </c>
      <c r="M32" s="3">
        <v>35455.897760742715</v>
      </c>
      <c r="N32" s="3">
        <v>37471.918056923452</v>
      </c>
      <c r="O32" s="3">
        <v>39268.487285367351</v>
      </c>
      <c r="P32" s="3">
        <v>40906.053563801877</v>
      </c>
      <c r="Q32" s="3">
        <v>42629.168028584812</v>
      </c>
      <c r="R32" s="3">
        <v>43991.192327207413</v>
      </c>
      <c r="S32" s="3">
        <v>45233.178402495207</v>
      </c>
      <c r="T32" s="3">
        <v>46351.270142540656</v>
      </c>
      <c r="U32" s="3">
        <v>47365.107907492544</v>
      </c>
      <c r="V32" s="3">
        <v>48292.608919989696</v>
      </c>
      <c r="W32" s="3">
        <v>49240.518871198299</v>
      </c>
      <c r="X32" s="3">
        <v>50103.658644244031</v>
      </c>
      <c r="Y32" s="3">
        <v>50912.6221865509</v>
      </c>
      <c r="Z32" s="3">
        <v>51642.943768867444</v>
      </c>
      <c r="AA32" s="3">
        <v>52236.997135980797</v>
      </c>
      <c r="AB32" s="3">
        <v>52802.459771106798</v>
      </c>
      <c r="AC32" s="47">
        <f t="shared" si="42"/>
        <v>53556.32946229662</v>
      </c>
      <c r="AD32" s="47">
        <f t="shared" si="41"/>
        <v>54228.527182612168</v>
      </c>
      <c r="AE32" s="47">
        <f t="shared" si="41"/>
        <v>54900.724902927708</v>
      </c>
      <c r="AF32" s="47">
        <f t="shared" si="41"/>
        <v>55572.922623243256</v>
      </c>
      <c r="AG32" s="47">
        <f t="shared" si="41"/>
        <v>56245.120343558796</v>
      </c>
      <c r="AH32" s="47">
        <f t="shared" si="41"/>
        <v>56917.318063874336</v>
      </c>
      <c r="AI32" s="51" t="s">
        <v>14</v>
      </c>
      <c r="AK32" s="44">
        <f t="shared" si="43"/>
        <v>672.19772031554305</v>
      </c>
      <c r="AL32">
        <f t="shared" si="44"/>
        <v>49523.143140403365</v>
      </c>
      <c r="AT32" s="43"/>
      <c r="AU32" s="43"/>
      <c r="AV32" s="43"/>
      <c r="AW32" s="43"/>
      <c r="AX32" s="43"/>
      <c r="AY32" s="43"/>
      <c r="BN32" s="43"/>
      <c r="BO32" s="43"/>
    </row>
    <row r="33" spans="2:67" x14ac:dyDescent="0.35">
      <c r="B33" s="2" t="s">
        <v>7</v>
      </c>
      <c r="C33" s="2" t="s">
        <v>4</v>
      </c>
      <c r="D33" s="3">
        <v>1074.9303611940491</v>
      </c>
      <c r="E33" s="3">
        <v>3308.5004115200718</v>
      </c>
      <c r="F33" s="3">
        <v>5291.8245444861332</v>
      </c>
      <c r="G33" s="3">
        <v>7411.1205155589914</v>
      </c>
      <c r="H33" s="3">
        <v>9536.8967586506988</v>
      </c>
      <c r="I33" s="3">
        <v>11426.812887273229</v>
      </c>
      <c r="J33" s="3">
        <v>13305.762743028197</v>
      </c>
      <c r="K33" s="3">
        <v>15059.006159502474</v>
      </c>
      <c r="L33" s="3">
        <v>16598.201802073676</v>
      </c>
      <c r="M33" s="3">
        <v>18072.471237663478</v>
      </c>
      <c r="N33" s="3">
        <v>19489.548514875878</v>
      </c>
      <c r="O33" s="3">
        <v>20848.550181612722</v>
      </c>
      <c r="P33" s="3">
        <v>22281.954401691622</v>
      </c>
      <c r="Q33" s="3">
        <v>23656.9002295426</v>
      </c>
      <c r="R33" s="3">
        <v>25144.614198578096</v>
      </c>
      <c r="S33" s="3">
        <v>26574.858337003036</v>
      </c>
      <c r="T33" s="3">
        <v>27784.188010103433</v>
      </c>
      <c r="U33" s="3">
        <v>28964.020879148848</v>
      </c>
      <c r="V33" s="3">
        <v>30119.038412691283</v>
      </c>
      <c r="W33" s="3">
        <v>31302.373430711101</v>
      </c>
      <c r="X33" s="3">
        <v>32438.020902967764</v>
      </c>
      <c r="Y33" s="3">
        <v>33868.629288157761</v>
      </c>
      <c r="Z33" s="3">
        <v>34930.225386934806</v>
      </c>
      <c r="AA33" s="3">
        <v>35952.250911451643</v>
      </c>
      <c r="AB33" s="3">
        <v>36966.718434649127</v>
      </c>
      <c r="AC33" s="47">
        <f t="shared" si="42"/>
        <v>38173.473990829196</v>
      </c>
      <c r="AD33" s="47">
        <f t="shared" si="41"/>
        <v>39287.575659494862</v>
      </c>
      <c r="AE33" s="47">
        <f t="shared" si="41"/>
        <v>40401.67732816052</v>
      </c>
      <c r="AF33" s="47">
        <f t="shared" si="41"/>
        <v>41515.778996826179</v>
      </c>
      <c r="AG33" s="47">
        <f t="shared" si="41"/>
        <v>42629.880665491844</v>
      </c>
      <c r="AH33" s="47">
        <f t="shared" si="41"/>
        <v>43743.982334157503</v>
      </c>
      <c r="AI33" s="51" t="s">
        <v>14</v>
      </c>
      <c r="AK33" s="44">
        <f t="shared" si="43"/>
        <v>1114.1016686656603</v>
      </c>
      <c r="AL33">
        <f t="shared" si="44"/>
        <v>31488.863978835238</v>
      </c>
      <c r="AT33" s="43"/>
      <c r="AU33" s="43"/>
      <c r="AV33" s="43"/>
      <c r="AW33" s="43"/>
      <c r="AX33" s="43"/>
      <c r="AY33" s="43"/>
      <c r="BN33" s="43"/>
      <c r="BO33" s="43"/>
    </row>
    <row r="34" spans="2:67" x14ac:dyDescent="0.35">
      <c r="B34" s="2" t="s">
        <v>7</v>
      </c>
      <c r="C34" s="2" t="s">
        <v>5</v>
      </c>
      <c r="D34" s="3">
        <v>3490.8941272042566</v>
      </c>
      <c r="E34" s="3">
        <v>7548.4060425256412</v>
      </c>
      <c r="F34" s="3">
        <v>11466.836474346621</v>
      </c>
      <c r="G34" s="3">
        <v>15687.537531367558</v>
      </c>
      <c r="H34" s="3">
        <v>19827.013483232902</v>
      </c>
      <c r="I34" s="3">
        <v>23292.796134772892</v>
      </c>
      <c r="J34" s="3">
        <v>26634.059248533013</v>
      </c>
      <c r="K34" s="3">
        <v>29538.679414469127</v>
      </c>
      <c r="L34" s="3">
        <v>31861.421955227026</v>
      </c>
      <c r="M34" s="3">
        <v>33956.208873001095</v>
      </c>
      <c r="N34" s="3">
        <v>35780.335915592055</v>
      </c>
      <c r="O34" s="3">
        <v>37382.391634528103</v>
      </c>
      <c r="P34" s="3">
        <v>38824.783345951611</v>
      </c>
      <c r="Q34" s="3">
        <v>40344.397012858302</v>
      </c>
      <c r="R34" s="3">
        <v>41504.130959643036</v>
      </c>
      <c r="S34" s="3">
        <v>42538.01728093969</v>
      </c>
      <c r="T34" s="3">
        <v>43450.312699283546</v>
      </c>
      <c r="U34" s="3">
        <v>44260.471086009631</v>
      </c>
      <c r="V34" s="3">
        <v>44976.460196182932</v>
      </c>
      <c r="W34" s="3">
        <v>45712.808272063688</v>
      </c>
      <c r="X34" s="3">
        <v>46363.150996837991</v>
      </c>
      <c r="Y34" s="3">
        <v>46963.810661087482</v>
      </c>
      <c r="Z34" s="3">
        <v>47478.833538109175</v>
      </c>
      <c r="AA34" s="3">
        <v>47859.561261698698</v>
      </c>
      <c r="AB34" s="3">
        <v>48210.34669843036</v>
      </c>
      <c r="AC34" s="47">
        <f t="shared" si="42"/>
        <v>48752.183232371528</v>
      </c>
      <c r="AD34" s="47">
        <f t="shared" si="41"/>
        <v>49211.19743275112</v>
      </c>
      <c r="AE34" s="47">
        <f t="shared" si="41"/>
        <v>49670.211633130719</v>
      </c>
      <c r="AF34" s="47">
        <f t="shared" si="41"/>
        <v>50129.225833510311</v>
      </c>
      <c r="AG34" s="47">
        <f t="shared" si="41"/>
        <v>50588.24003388991</v>
      </c>
      <c r="AH34" s="47">
        <f t="shared" si="41"/>
        <v>51047.254234269501</v>
      </c>
      <c r="AI34" s="51" t="s">
        <v>14</v>
      </c>
      <c r="AK34" s="44">
        <f t="shared" si="43"/>
        <v>459.01420037959531</v>
      </c>
      <c r="AL34">
        <f t="shared" si="44"/>
        <v>45998.098030093955</v>
      </c>
      <c r="AT34" s="43"/>
      <c r="AU34" s="43"/>
      <c r="AV34" s="43"/>
      <c r="AW34" s="43"/>
      <c r="AX34" s="43"/>
      <c r="AY34" s="43"/>
      <c r="BN34" s="43"/>
      <c r="BO34" s="43"/>
    </row>
    <row r="35" spans="2:67" x14ac:dyDescent="0.35">
      <c r="B35" s="2" t="s">
        <v>8</v>
      </c>
      <c r="C35" s="2" t="s">
        <v>4</v>
      </c>
      <c r="D35" s="3">
        <v>58.647585179274486</v>
      </c>
      <c r="E35" s="3">
        <v>103.19987658923324</v>
      </c>
      <c r="F35" s="3">
        <v>146.94549434514136</v>
      </c>
      <c r="G35" s="3">
        <v>193.58180333406773</v>
      </c>
      <c r="H35" s="3">
        <v>241.06110230946243</v>
      </c>
      <c r="I35" s="3">
        <v>284.95673299278758</v>
      </c>
      <c r="J35" s="3">
        <v>328.43622557441421</v>
      </c>
      <c r="K35" s="3">
        <v>369.10355633208167</v>
      </c>
      <c r="L35" s="3">
        <v>404.54728536836978</v>
      </c>
      <c r="M35" s="3">
        <v>438.38440647559906</v>
      </c>
      <c r="N35" s="3">
        <v>470.9756078974259</v>
      </c>
      <c r="O35" s="3">
        <v>502.48683753949484</v>
      </c>
      <c r="P35" s="3">
        <v>536.61389538429205</v>
      </c>
      <c r="Q35" s="3">
        <v>570.06640673424863</v>
      </c>
      <c r="R35" s="3">
        <v>606.56261542644609</v>
      </c>
      <c r="S35" s="3">
        <v>642.74216102733203</v>
      </c>
      <c r="T35" s="3">
        <v>672.57085125937624</v>
      </c>
      <c r="U35" s="3">
        <v>701.88469447156092</v>
      </c>
      <c r="V35" s="3">
        <v>730.79855281958748</v>
      </c>
      <c r="W35" s="3">
        <v>760.82958980217438</v>
      </c>
      <c r="X35" s="3">
        <v>790.30735078920782</v>
      </c>
      <c r="Y35" s="3">
        <v>827.11147022717319</v>
      </c>
      <c r="Z35" s="3">
        <v>854.55330550133726</v>
      </c>
      <c r="AA35" s="3">
        <v>881.49240363289039</v>
      </c>
      <c r="AB35" s="3">
        <v>908.62019879738295</v>
      </c>
      <c r="AC35" s="47">
        <f t="shared" si="42"/>
        <v>939.71893461621858</v>
      </c>
      <c r="AD35" s="47">
        <f t="shared" si="41"/>
        <v>968.81959755842536</v>
      </c>
      <c r="AE35" s="47">
        <f t="shared" si="41"/>
        <v>997.92026050063203</v>
      </c>
      <c r="AF35" s="47">
        <f t="shared" si="41"/>
        <v>1027.0209234428387</v>
      </c>
      <c r="AG35" s="47">
        <f t="shared" si="41"/>
        <v>1056.1215863850455</v>
      </c>
      <c r="AH35" s="47">
        <f t="shared" si="41"/>
        <v>1085.2222493272523</v>
      </c>
      <c r="AI35" s="51" t="s">
        <v>14</v>
      </c>
      <c r="AK35" s="44">
        <f t="shared" si="43"/>
        <v>29.100662942206739</v>
      </c>
      <c r="AL35">
        <f t="shared" si="44"/>
        <v>765.11495696297811</v>
      </c>
      <c r="AT35" s="43"/>
      <c r="AU35" s="43"/>
      <c r="AV35" s="43"/>
      <c r="AW35" s="43"/>
      <c r="AX35" s="43"/>
      <c r="AY35" s="43"/>
      <c r="BN35" s="43"/>
      <c r="BO35" s="43"/>
    </row>
    <row r="36" spans="2:67" x14ac:dyDescent="0.35">
      <c r="B36" s="2" t="s">
        <v>8</v>
      </c>
      <c r="C36" s="2" t="s">
        <v>5</v>
      </c>
      <c r="D36" s="3">
        <v>93.630479290862212</v>
      </c>
      <c r="E36" s="3">
        <v>200.91006970630642</v>
      </c>
      <c r="F36" s="3">
        <v>304.74970065313954</v>
      </c>
      <c r="G36" s="3">
        <v>416.92526010213618</v>
      </c>
      <c r="H36" s="3">
        <v>526.31333710783053</v>
      </c>
      <c r="I36" s="3">
        <v>621.03356373382724</v>
      </c>
      <c r="J36" s="3">
        <v>710.05175787495807</v>
      </c>
      <c r="K36" s="3">
        <v>786.80200770027125</v>
      </c>
      <c r="L36" s="3">
        <v>848.04915864924578</v>
      </c>
      <c r="M36" s="3">
        <v>903.01427028379032</v>
      </c>
      <c r="N36" s="3">
        <v>950.56011528937984</v>
      </c>
      <c r="O36" s="3">
        <v>992.04125095298036</v>
      </c>
      <c r="P36" s="3">
        <v>1029.0949091774589</v>
      </c>
      <c r="Q36" s="3">
        <v>1068.4903016486353</v>
      </c>
      <c r="R36" s="3">
        <v>1097.7048749177125</v>
      </c>
      <c r="S36" s="3">
        <v>1123.4889141379326</v>
      </c>
      <c r="T36" s="3">
        <v>1145.9854076386071</v>
      </c>
      <c r="U36" s="3">
        <v>1165.7273005692464</v>
      </c>
      <c r="V36" s="3">
        <v>1182.9202029217349</v>
      </c>
      <c r="W36" s="3">
        <v>1200.8268534214528</v>
      </c>
      <c r="X36" s="3">
        <v>1216.178763238674</v>
      </c>
      <c r="Y36" s="3">
        <v>1229.8412402875636</v>
      </c>
      <c r="Z36" s="3">
        <v>1241.6255176385871</v>
      </c>
      <c r="AA36" s="3">
        <v>1249.8736465927429</v>
      </c>
      <c r="AB36" s="3">
        <v>1257.3291072198269</v>
      </c>
      <c r="AC36" s="47">
        <f t="shared" si="42"/>
        <v>1269.6695832757246</v>
      </c>
      <c r="AD36" s="47">
        <f t="shared" si="41"/>
        <v>1279.9028927024731</v>
      </c>
      <c r="AE36" s="47">
        <f t="shared" si="41"/>
        <v>1290.1362021292216</v>
      </c>
      <c r="AF36" s="47">
        <f t="shared" si="41"/>
        <v>1300.3695115559701</v>
      </c>
      <c r="AG36" s="47">
        <f t="shared" si="41"/>
        <v>1310.6028209827186</v>
      </c>
      <c r="AH36" s="47">
        <f t="shared" si="41"/>
        <v>1320.8361304094672</v>
      </c>
      <c r="AI36" s="51" t="s">
        <v>14</v>
      </c>
      <c r="AK36" s="44">
        <f t="shared" si="43"/>
        <v>10.233309426748519</v>
      </c>
      <c r="AL36">
        <f t="shared" si="44"/>
        <v>1208.2697267152334</v>
      </c>
      <c r="AT36" s="43"/>
      <c r="AU36" s="43"/>
      <c r="AV36" s="43"/>
      <c r="AW36" s="43"/>
      <c r="AX36" s="43"/>
      <c r="AY36" s="43"/>
      <c r="BN36" s="43"/>
      <c r="BO36" s="43"/>
    </row>
    <row r="37" spans="2:67" x14ac:dyDescent="0.35">
      <c r="B37" s="2" t="s">
        <v>9</v>
      </c>
      <c r="C37" s="2" t="s">
        <v>4</v>
      </c>
      <c r="D37" s="3">
        <v>9.404101999145098</v>
      </c>
      <c r="E37" s="3">
        <v>38.695842668478697</v>
      </c>
      <c r="F37" s="3">
        <v>67.453649735353054</v>
      </c>
      <c r="G37" s="3">
        <v>133.26900272300259</v>
      </c>
      <c r="H37" s="3">
        <v>199.10945840522842</v>
      </c>
      <c r="I37" s="3">
        <v>270.55596081657995</v>
      </c>
      <c r="J37" s="3">
        <v>341.91002298898354</v>
      </c>
      <c r="K37" s="3">
        <v>374.43754046683608</v>
      </c>
      <c r="L37" s="3">
        <v>403.62611715983121</v>
      </c>
      <c r="M37" s="3">
        <v>431.83875310066355</v>
      </c>
      <c r="N37" s="3">
        <v>459.29700042194634</v>
      </c>
      <c r="O37" s="3">
        <v>486.13492010092506</v>
      </c>
      <c r="P37" s="3">
        <v>514.23076262580912</v>
      </c>
      <c r="Q37" s="3">
        <v>541.77460519432509</v>
      </c>
      <c r="R37" s="3">
        <v>571.29055543090419</v>
      </c>
      <c r="S37" s="3">
        <v>600.09163601111834</v>
      </c>
      <c r="T37" s="3">
        <v>625.84444424695459</v>
      </c>
      <c r="U37" s="3">
        <v>651.38111330441188</v>
      </c>
      <c r="V37" s="3">
        <v>680.50042982028106</v>
      </c>
      <c r="W37" s="3">
        <v>710.13326808472857</v>
      </c>
      <c r="X37" s="3">
        <v>739.35009336747544</v>
      </c>
      <c r="Y37" s="3">
        <v>772.94407830762066</v>
      </c>
      <c r="Z37" s="3">
        <v>801.70310069913239</v>
      </c>
      <c r="AA37" s="3">
        <v>830.27866670727235</v>
      </c>
      <c r="AB37" s="3">
        <v>859.04947035208329</v>
      </c>
      <c r="AC37" s="47">
        <f t="shared" si="42"/>
        <v>889.68508459737711</v>
      </c>
      <c r="AD37" s="47">
        <f t="shared" si="41"/>
        <v>919.35841883426383</v>
      </c>
      <c r="AE37" s="47">
        <f t="shared" si="41"/>
        <v>949.03175307115066</v>
      </c>
      <c r="AF37" s="47">
        <f t="shared" si="41"/>
        <v>978.70508730803738</v>
      </c>
      <c r="AG37" s="47">
        <f t="shared" si="41"/>
        <v>1008.3784215449241</v>
      </c>
      <c r="AH37" s="47">
        <f t="shared" si="41"/>
        <v>1038.0517557818109</v>
      </c>
      <c r="AI37" s="51" t="s">
        <v>14</v>
      </c>
      <c r="AK37" s="44">
        <f t="shared" si="43"/>
        <v>29.673334236886742</v>
      </c>
      <c r="AL37">
        <f t="shared" si="44"/>
        <v>711.6450791760567</v>
      </c>
      <c r="AT37" s="43"/>
      <c r="AU37" s="43"/>
      <c r="AV37" s="43"/>
      <c r="AW37" s="43"/>
      <c r="AX37" s="43"/>
      <c r="AY37" s="43"/>
      <c r="BN37" s="43"/>
      <c r="BO37" s="43"/>
    </row>
    <row r="38" spans="2:67" x14ac:dyDescent="0.35">
      <c r="B38" s="2" t="s">
        <v>9</v>
      </c>
      <c r="C38" s="2" t="s">
        <v>5</v>
      </c>
      <c r="D38" s="3">
        <v>112.32832924269864</v>
      </c>
      <c r="E38" s="3">
        <v>236.15097084991976</v>
      </c>
      <c r="F38" s="3">
        <v>356.46158416968706</v>
      </c>
      <c r="G38" s="3">
        <v>480.8692244877783</v>
      </c>
      <c r="H38" s="3">
        <v>608.47082865813945</v>
      </c>
      <c r="I38" s="3">
        <v>732.72756712642604</v>
      </c>
      <c r="J38" s="3">
        <v>843.30529370709667</v>
      </c>
      <c r="K38" s="3">
        <v>937.67940305581863</v>
      </c>
      <c r="L38" s="3">
        <v>1015.8155098418606</v>
      </c>
      <c r="M38" s="3">
        <v>1087.5078934380374</v>
      </c>
      <c r="N38" s="3">
        <v>1151.5225385442709</v>
      </c>
      <c r="O38" s="3">
        <v>1209.26996260993</v>
      </c>
      <c r="P38" s="3">
        <v>1262.7600645372706</v>
      </c>
      <c r="Q38" s="3">
        <v>1319.6279496187626</v>
      </c>
      <c r="R38" s="3">
        <v>1365.3735627212056</v>
      </c>
      <c r="S38" s="3">
        <v>1407.6330653962018</v>
      </c>
      <c r="T38" s="3">
        <v>1446.4201403274483</v>
      </c>
      <c r="U38" s="3">
        <v>1482.3022765342987</v>
      </c>
      <c r="V38" s="3">
        <v>1515.7965164954032</v>
      </c>
      <c r="W38" s="3">
        <v>1550.4162384399012</v>
      </c>
      <c r="X38" s="3">
        <v>1582.3539285487718</v>
      </c>
      <c r="Y38" s="3">
        <v>1612.717611167714</v>
      </c>
      <c r="Z38" s="3">
        <v>1640.7508690981929</v>
      </c>
      <c r="AA38" s="3">
        <v>1664.5496386707118</v>
      </c>
      <c r="AB38" s="3">
        <v>1687.5398052900707</v>
      </c>
      <c r="AC38" s="47">
        <f t="shared" si="42"/>
        <v>1716.2435048507709</v>
      </c>
      <c r="AD38" s="47">
        <f t="shared" si="41"/>
        <v>1742.4638829493306</v>
      </c>
      <c r="AE38" s="47">
        <f t="shared" si="41"/>
        <v>1768.6842610478902</v>
      </c>
      <c r="AF38" s="47">
        <f t="shared" si="41"/>
        <v>1794.9046391464497</v>
      </c>
      <c r="AG38" s="47">
        <f t="shared" si="41"/>
        <v>1821.1250172450091</v>
      </c>
      <c r="AH38" s="47">
        <f t="shared" si="41"/>
        <v>1847.3453953435687</v>
      </c>
      <c r="AI38" s="51" t="s">
        <v>14</v>
      </c>
      <c r="AK38" s="44">
        <f t="shared" si="43"/>
        <v>26.22037809855955</v>
      </c>
      <c r="AL38">
        <f t="shared" si="44"/>
        <v>1558.9212362594137</v>
      </c>
      <c r="AT38" s="43"/>
      <c r="AU38" s="43"/>
      <c r="AV38" s="43"/>
      <c r="AW38" s="43"/>
      <c r="AX38" s="43"/>
      <c r="AY38" s="43"/>
      <c r="BN38" s="43"/>
      <c r="BO38" s="43"/>
    </row>
    <row r="39" spans="2:67" x14ac:dyDescent="0.35">
      <c r="B39" s="2" t="s">
        <v>10</v>
      </c>
      <c r="C39" s="2" t="s">
        <v>11</v>
      </c>
      <c r="D39" s="3">
        <v>37400.426836145969</v>
      </c>
      <c r="E39" s="3">
        <v>90579.738057660346</v>
      </c>
      <c r="F39" s="3">
        <v>142057.62100741989</v>
      </c>
      <c r="G39" s="3">
        <v>197283.91019711914</v>
      </c>
      <c r="H39" s="3">
        <v>251659.55924439689</v>
      </c>
      <c r="I39" s="3">
        <v>303800.76609265432</v>
      </c>
      <c r="J39" s="3">
        <v>349207.77166632656</v>
      </c>
      <c r="K39" s="3">
        <v>389276.62942919484</v>
      </c>
      <c r="L39" s="3">
        <v>421955.5895208366</v>
      </c>
      <c r="M39" s="3">
        <v>451723.65756402444</v>
      </c>
      <c r="N39" s="3">
        <v>478392.56018089253</v>
      </c>
      <c r="O39" s="3">
        <v>502498.84288541501</v>
      </c>
      <c r="P39" s="3">
        <v>525097.57249923889</v>
      </c>
      <c r="Q39" s="3">
        <v>548422.82641579257</v>
      </c>
      <c r="R39" s="3">
        <v>568817.637373404</v>
      </c>
      <c r="S39" s="3">
        <v>587742.30095086189</v>
      </c>
      <c r="T39" s="3">
        <v>604083.53789715143</v>
      </c>
      <c r="U39" s="3">
        <v>619339.51352347678</v>
      </c>
      <c r="V39" s="3">
        <v>633649.91798891942</v>
      </c>
      <c r="W39" s="3">
        <v>648273.91698871157</v>
      </c>
      <c r="X39" s="3">
        <v>661993.34490011842</v>
      </c>
      <c r="Y39" s="3">
        <v>676180.31431447808</v>
      </c>
      <c r="Z39" s="3">
        <v>688494.70580784418</v>
      </c>
      <c r="AA39" s="3">
        <v>699409.59430646978</v>
      </c>
      <c r="AB39" s="3">
        <v>710096.86319138331</v>
      </c>
      <c r="AC39" s="47">
        <v>723065.85947641497</v>
      </c>
      <c r="AD39" s="47">
        <v>735009.49113386695</v>
      </c>
      <c r="AE39" s="47">
        <v>746953.12279131904</v>
      </c>
      <c r="AF39" s="47">
        <v>758896.75444877194</v>
      </c>
      <c r="AG39" s="47">
        <v>770840.38610622298</v>
      </c>
      <c r="AH39" s="47">
        <v>782784.01776367496</v>
      </c>
      <c r="AI39" s="46"/>
    </row>
    <row r="40" spans="2:67" x14ac:dyDescent="0.35">
      <c r="W40" s="43"/>
      <c r="X40" s="43"/>
      <c r="Y40" s="43"/>
      <c r="Z40" s="43"/>
      <c r="AA40" s="43"/>
      <c r="AB40" s="43"/>
      <c r="AC40" s="52"/>
      <c r="AD40" s="52"/>
      <c r="AE40" s="52"/>
      <c r="AF40" s="52"/>
      <c r="AG40" s="52"/>
      <c r="AH40" s="52"/>
      <c r="AI40" s="46"/>
    </row>
    <row r="41" spans="2:67" x14ac:dyDescent="0.35">
      <c r="B41" t="s">
        <v>17</v>
      </c>
      <c r="AC41" s="46"/>
      <c r="AD41" s="46"/>
      <c r="AE41" s="46"/>
      <c r="AF41" s="46"/>
      <c r="AG41" s="46"/>
      <c r="AH41" s="46"/>
      <c r="AI41" s="46"/>
    </row>
    <row r="42" spans="2:67" x14ac:dyDescent="0.35">
      <c r="B42" s="1" t="s">
        <v>1</v>
      </c>
      <c r="C42" s="1" t="s">
        <v>2</v>
      </c>
      <c r="D42" s="1">
        <v>2020</v>
      </c>
      <c r="E42" s="1">
        <v>2021</v>
      </c>
      <c r="F42" s="1">
        <v>2022</v>
      </c>
      <c r="G42" s="1">
        <v>2023</v>
      </c>
      <c r="H42" s="1">
        <v>2024</v>
      </c>
      <c r="I42" s="1">
        <v>2025</v>
      </c>
      <c r="J42" s="1">
        <v>2026</v>
      </c>
      <c r="K42" s="1">
        <v>2027</v>
      </c>
      <c r="L42" s="1">
        <v>2028</v>
      </c>
      <c r="M42" s="1">
        <v>2029</v>
      </c>
      <c r="N42" s="1">
        <v>2030</v>
      </c>
      <c r="O42" s="1">
        <v>2031</v>
      </c>
      <c r="P42" s="1">
        <v>2032</v>
      </c>
      <c r="Q42" s="1">
        <v>2033</v>
      </c>
      <c r="R42" s="1">
        <v>2034</v>
      </c>
      <c r="S42" s="1">
        <v>2035</v>
      </c>
      <c r="T42" s="1">
        <v>2036</v>
      </c>
      <c r="U42" s="1">
        <v>2037</v>
      </c>
      <c r="V42" s="1">
        <v>2038</v>
      </c>
      <c r="W42" s="1">
        <v>2039</v>
      </c>
      <c r="X42" s="1">
        <v>2040</v>
      </c>
      <c r="Y42" s="1">
        <v>2041</v>
      </c>
      <c r="Z42" s="1">
        <v>2042</v>
      </c>
      <c r="AA42" s="1">
        <v>2043</v>
      </c>
      <c r="AB42" s="1">
        <v>2044</v>
      </c>
      <c r="AC42" s="45">
        <v>2045</v>
      </c>
      <c r="AD42" s="45">
        <f>AC42+1</f>
        <v>2046</v>
      </c>
      <c r="AE42" s="45">
        <f>AD42+1</f>
        <v>2047</v>
      </c>
      <c r="AF42" s="45">
        <f>AE42+1</f>
        <v>2048</v>
      </c>
      <c r="AG42" s="45">
        <f>AF42+1</f>
        <v>2049</v>
      </c>
      <c r="AH42" s="45">
        <f>AG42+1</f>
        <v>2050</v>
      </c>
      <c r="AI42" s="46"/>
    </row>
    <row r="43" spans="2:67" x14ac:dyDescent="0.35">
      <c r="B43" s="2" t="s">
        <v>3</v>
      </c>
      <c r="C43" s="2"/>
      <c r="D43" s="5">
        <f>(D29+D30)/D$39</f>
        <v>0.74873512355622385</v>
      </c>
      <c r="E43" s="5">
        <f t="shared" ref="E43:AH43" si="45">(E29+E30)/E$39</f>
        <v>0.75387625411045589</v>
      </c>
      <c r="F43" s="5">
        <f t="shared" si="45"/>
        <v>0.75569712949077605</v>
      </c>
      <c r="G43" s="5">
        <f t="shared" si="45"/>
        <v>0.75601990002931396</v>
      </c>
      <c r="H43" s="5">
        <f t="shared" si="45"/>
        <v>0.75604610760536495</v>
      </c>
      <c r="I43" s="5">
        <f t="shared" si="45"/>
        <v>0.75987826080513377</v>
      </c>
      <c r="J43" s="5">
        <f t="shared" si="45"/>
        <v>0.75882758292368369</v>
      </c>
      <c r="K43" s="5">
        <f t="shared" si="45"/>
        <v>0.75777266091412665</v>
      </c>
      <c r="L43" s="5">
        <f t="shared" si="45"/>
        <v>0.75648162354288839</v>
      </c>
      <c r="M43" s="5">
        <f t="shared" si="45"/>
        <v>0.7551397694770321</v>
      </c>
      <c r="N43" s="5">
        <f t="shared" si="45"/>
        <v>0.75376111655668121</v>
      </c>
      <c r="O43" s="5">
        <f t="shared" si="45"/>
        <v>0.75237409167277425</v>
      </c>
      <c r="P43" s="5">
        <f t="shared" si="45"/>
        <v>0.75079490852928521</v>
      </c>
      <c r="Q43" s="5">
        <f t="shared" si="45"/>
        <v>0.74953604907077231</v>
      </c>
      <c r="R43" s="5">
        <f t="shared" si="45"/>
        <v>0.7479255214132936</v>
      </c>
      <c r="S43" s="5">
        <f t="shared" si="45"/>
        <v>0.74638454744434823</v>
      </c>
      <c r="T43" s="5">
        <f t="shared" si="45"/>
        <v>0.7450155741682194</v>
      </c>
      <c r="U43" s="5">
        <f t="shared" si="45"/>
        <v>0.74367608752887981</v>
      </c>
      <c r="V43" s="5">
        <f t="shared" si="45"/>
        <v>0.74235385007688137</v>
      </c>
      <c r="W43" s="5">
        <f t="shared" si="45"/>
        <v>0.74106959972541964</v>
      </c>
      <c r="X43" s="5">
        <f t="shared" si="45"/>
        <v>0.73983906154968038</v>
      </c>
      <c r="Y43" s="5">
        <f t="shared" si="45"/>
        <v>0.73824900237045021</v>
      </c>
      <c r="Z43" s="5">
        <f t="shared" si="45"/>
        <v>0.73712681558474857</v>
      </c>
      <c r="AA43" s="5">
        <f t="shared" si="45"/>
        <v>0.73598686317537065</v>
      </c>
      <c r="AB43" s="5">
        <f t="shared" si="45"/>
        <v>0.73487147797653585</v>
      </c>
      <c r="AC43" s="48">
        <f t="shared" si="45"/>
        <v>0.73370537216401366</v>
      </c>
      <c r="AD43" s="48">
        <f t="shared" si="45"/>
        <v>0.73262491760648862</v>
      </c>
      <c r="AE43" s="48">
        <f t="shared" si="45"/>
        <v>0.73157901555530935</v>
      </c>
      <c r="AF43" s="48">
        <f t="shared" si="45"/>
        <v>0.73056603463279624</v>
      </c>
      <c r="AG43" s="48">
        <f t="shared" si="45"/>
        <v>0.7295844445694889</v>
      </c>
      <c r="AH43" s="48">
        <f t="shared" si="45"/>
        <v>0.72863280849064826</v>
      </c>
      <c r="AI43" s="46"/>
    </row>
    <row r="44" spans="2:67" x14ac:dyDescent="0.35">
      <c r="B44" s="2" t="s">
        <v>6</v>
      </c>
      <c r="C44" s="2"/>
      <c r="D44" s="5">
        <f>(D31+D32)/D$39</f>
        <v>0.12185900080192959</v>
      </c>
      <c r="E44" s="5">
        <f t="shared" ref="E44:AH44" si="46">(E31+E32)/E$39</f>
        <v>0.11987185491388333</v>
      </c>
      <c r="F44" s="5">
        <f t="shared" si="46"/>
        <v>0.12016823188385253</v>
      </c>
      <c r="G44" s="5">
        <f t="shared" si="46"/>
        <v>0.12068923801812967</v>
      </c>
      <c r="H44" s="5">
        <f t="shared" si="46"/>
        <v>0.12101453312190306</v>
      </c>
      <c r="I44" s="5">
        <f t="shared" si="46"/>
        <v>0.11955297527165595</v>
      </c>
      <c r="J44" s="5">
        <f t="shared" si="46"/>
        <v>0.12043190465726691</v>
      </c>
      <c r="K44" s="5">
        <f t="shared" si="46"/>
        <v>0.12132178112689684</v>
      </c>
      <c r="L44" s="5">
        <f t="shared" si="46"/>
        <v>0.12234054850990042</v>
      </c>
      <c r="M44" s="5">
        <f t="shared" si="46"/>
        <v>0.12334915950676155</v>
      </c>
      <c r="N44" s="5">
        <f t="shared" si="46"/>
        <v>0.12436775804250694</v>
      </c>
      <c r="O44" s="5">
        <f t="shared" si="46"/>
        <v>0.12539503027254742</v>
      </c>
      <c r="P44" s="5">
        <f t="shared" si="46"/>
        <v>0.1264670695205915</v>
      </c>
      <c r="Q44" s="5">
        <f t="shared" si="46"/>
        <v>0.12738144368431578</v>
      </c>
      <c r="R44" s="5">
        <f t="shared" si="46"/>
        <v>0.12850292920351561</v>
      </c>
      <c r="S44" s="5">
        <f t="shared" si="46"/>
        <v>0.12960390654884302</v>
      </c>
      <c r="T44" s="5">
        <f t="shared" si="46"/>
        <v>0.13062195468354376</v>
      </c>
      <c r="U44" s="5">
        <f t="shared" si="46"/>
        <v>0.13163335799528214</v>
      </c>
      <c r="V44" s="5">
        <f t="shared" si="46"/>
        <v>0.13264729477876053</v>
      </c>
      <c r="W44" s="5">
        <f t="shared" si="46"/>
        <v>0.13361703269397851</v>
      </c>
      <c r="X44" s="5">
        <f t="shared" si="46"/>
        <v>0.13458662161441154</v>
      </c>
      <c r="Y44" s="5">
        <f t="shared" si="46"/>
        <v>0.13563810652048466</v>
      </c>
      <c r="Z44" s="5">
        <f t="shared" si="46"/>
        <v>0.13658653183168296</v>
      </c>
      <c r="AA44" s="5">
        <f t="shared" si="46"/>
        <v>0.13756647774433978</v>
      </c>
      <c r="AB44" s="5">
        <f t="shared" si="46"/>
        <v>0.13854071636727694</v>
      </c>
      <c r="AC44" s="48">
        <f t="shared" si="46"/>
        <v>0.13941687095091923</v>
      </c>
      <c r="AD44" s="48">
        <f t="shared" si="46"/>
        <v>0.14028921614137407</v>
      </c>
      <c r="AE44" s="48">
        <f t="shared" si="46"/>
        <v>0.14113366408014061</v>
      </c>
      <c r="AF44" s="48">
        <f t="shared" si="46"/>
        <v>0.14195153192069096</v>
      </c>
      <c r="AG44" s="48">
        <f t="shared" si="46"/>
        <v>0.1427440551830175</v>
      </c>
      <c r="AH44" s="48">
        <f t="shared" si="46"/>
        <v>0.14351239398140392</v>
      </c>
      <c r="AI44" s="46"/>
    </row>
    <row r="45" spans="2:67" x14ac:dyDescent="0.35">
      <c r="B45" s="2" t="s">
        <v>7</v>
      </c>
      <c r="C45" s="2"/>
      <c r="D45" s="5">
        <f>(D33+D34)/D$39</f>
        <v>0.12207947541351655</v>
      </c>
      <c r="E45" s="5">
        <f t="shared" ref="E45:AH45" si="47">(E33+E34)/E$39</f>
        <v>0.11986021031695335</v>
      </c>
      <c r="F45" s="5">
        <f t="shared" si="47"/>
        <v>0.11797086914441164</v>
      </c>
      <c r="G45" s="5">
        <f t="shared" si="47"/>
        <v>0.1170833344890984</v>
      </c>
      <c r="H45" s="5">
        <f t="shared" si="47"/>
        <v>0.11668108427928663</v>
      </c>
      <c r="I45" s="5">
        <f t="shared" si="47"/>
        <v>0.11428413913695398</v>
      </c>
      <c r="J45" s="5">
        <f t="shared" si="47"/>
        <v>0.11437266072567347</v>
      </c>
      <c r="K45" s="5">
        <f t="shared" si="47"/>
        <v>0.11456553566898223</v>
      </c>
      <c r="L45" s="5">
        <f t="shared" si="47"/>
        <v>0.11484531775566802</v>
      </c>
      <c r="M45" s="5">
        <f t="shared" si="47"/>
        <v>0.11517811661942978</v>
      </c>
      <c r="N45" s="5">
        <f t="shared" si="47"/>
        <v>0.11553249157881755</v>
      </c>
      <c r="O45" s="5">
        <f t="shared" si="47"/>
        <v>0.11588273812089006</v>
      </c>
      <c r="P45" s="5">
        <f t="shared" si="47"/>
        <v>0.11637215814348828</v>
      </c>
      <c r="Q45" s="5">
        <f t="shared" si="47"/>
        <v>0.11670064439272199</v>
      </c>
      <c r="R45" s="5">
        <f t="shared" si="47"/>
        <v>0.11717067260076737</v>
      </c>
      <c r="S45" s="5">
        <f t="shared" si="47"/>
        <v>0.11759043973205682</v>
      </c>
      <c r="T45" s="5">
        <f t="shared" si="47"/>
        <v>0.11792160560666536</v>
      </c>
      <c r="U45" s="5">
        <f t="shared" si="47"/>
        <v>0.11822996977631529</v>
      </c>
      <c r="V45" s="5">
        <f t="shared" si="47"/>
        <v>0.11851259895560723</v>
      </c>
      <c r="W45" s="5">
        <f t="shared" si="47"/>
        <v>0.11880037077616352</v>
      </c>
      <c r="X45" s="5">
        <f t="shared" si="47"/>
        <v>0.11903619954320729</v>
      </c>
      <c r="Y45" s="5">
        <f t="shared" si="47"/>
        <v>0.1195427288225544</v>
      </c>
      <c r="Z45" s="5">
        <f t="shared" si="47"/>
        <v>0.11969454264481154</v>
      </c>
      <c r="AA45" s="5">
        <f t="shared" si="47"/>
        <v>0.11983223114955638</v>
      </c>
      <c r="AB45" s="5">
        <f t="shared" si="47"/>
        <v>0.11995133276644654</v>
      </c>
      <c r="AC45" s="48">
        <f t="shared" si="47"/>
        <v>0.12021817388272923</v>
      </c>
      <c r="AD45" s="48">
        <f t="shared" si="47"/>
        <v>0.12040493920115615</v>
      </c>
      <c r="AE45" s="48">
        <f t="shared" si="47"/>
        <v>0.12058573183909853</v>
      </c>
      <c r="AF45" s="48">
        <f t="shared" si="47"/>
        <v>0.1207608337933969</v>
      </c>
      <c r="AG45" s="48">
        <f t="shared" si="47"/>
        <v>0.12093050958351856</v>
      </c>
      <c r="AH45" s="48">
        <f t="shared" si="47"/>
        <v>0.12109500758489526</v>
      </c>
      <c r="AI45" s="46"/>
    </row>
    <row r="46" spans="2:67" x14ac:dyDescent="0.35">
      <c r="B46" s="2" t="s">
        <v>8</v>
      </c>
      <c r="C46" s="2"/>
      <c r="D46" s="5">
        <f>(D35+D36)/D$39</f>
        <v>4.0715595342608827E-3</v>
      </c>
      <c r="E46" s="5">
        <f>(E35+E36)/E$39</f>
        <v>3.3573727725062794E-3</v>
      </c>
      <c r="F46" s="5">
        <f t="shared" ref="F46:AH46" si="48">(F35+F36)/F$39</f>
        <v>3.1796618287355956E-3</v>
      </c>
      <c r="G46" s="5">
        <f t="shared" si="48"/>
        <v>3.0945608429304079E-3</v>
      </c>
      <c r="H46" s="5">
        <f t="shared" si="48"/>
        <v>3.0492560732495928E-3</v>
      </c>
      <c r="I46" s="5">
        <f t="shared" si="48"/>
        <v>2.9821856882688126E-3</v>
      </c>
      <c r="J46" s="5">
        <f t="shared" si="48"/>
        <v>2.973839838941682E-3</v>
      </c>
      <c r="K46" s="5">
        <f t="shared" si="48"/>
        <v>2.9693679934685098E-3</v>
      </c>
      <c r="L46" s="5">
        <f t="shared" si="48"/>
        <v>2.9685504236122012E-3</v>
      </c>
      <c r="M46" s="5">
        <f t="shared" si="48"/>
        <v>2.9695116788725374E-3</v>
      </c>
      <c r="N46" s="5">
        <f t="shared" si="48"/>
        <v>2.9714837593822247E-3</v>
      </c>
      <c r="O46" s="5">
        <f t="shared" si="48"/>
        <v>2.9741920994498152E-3</v>
      </c>
      <c r="P46" s="5">
        <f t="shared" si="48"/>
        <v>2.9817483198592023E-3</v>
      </c>
      <c r="Q46" s="5">
        <f t="shared" si="48"/>
        <v>2.9877616857993338E-3</v>
      </c>
      <c r="R46" s="5">
        <f t="shared" si="48"/>
        <v>2.9961579570806822E-3</v>
      </c>
      <c r="S46" s="5">
        <f t="shared" si="48"/>
        <v>3.0051113767170048E-3</v>
      </c>
      <c r="T46" s="5">
        <f t="shared" si="48"/>
        <v>3.0104383662373575E-3</v>
      </c>
      <c r="U46" s="5">
        <f t="shared" si="48"/>
        <v>3.0154898149736954E-3</v>
      </c>
      <c r="V46" s="5">
        <f t="shared" si="48"/>
        <v>3.0201515086044524E-3</v>
      </c>
      <c r="W46" s="5">
        <f t="shared" si="48"/>
        <v>3.0259684861851164E-3</v>
      </c>
      <c r="X46" s="5">
        <f t="shared" si="48"/>
        <v>3.0309762620508223E-3</v>
      </c>
      <c r="Y46" s="5">
        <f t="shared" si="48"/>
        <v>3.0420180341986245E-3</v>
      </c>
      <c r="Z46" s="5">
        <f t="shared" si="48"/>
        <v>3.0445823409497043E-3</v>
      </c>
      <c r="AA46" s="5">
        <f t="shared" si="48"/>
        <v>3.0473789144100645E-3</v>
      </c>
      <c r="AB46" s="5">
        <f t="shared" si="48"/>
        <v>3.050216693371661E-3</v>
      </c>
      <c r="AC46" s="48">
        <f t="shared" si="48"/>
        <v>3.0555840646269779E-3</v>
      </c>
      <c r="AD46" s="48">
        <f t="shared" si="48"/>
        <v>3.0594468743415722E-3</v>
      </c>
      <c r="AE46" s="48">
        <f t="shared" si="48"/>
        <v>3.0631861529402593E-3</v>
      </c>
      <c r="AF46" s="48">
        <f t="shared" si="48"/>
        <v>3.0668077328770754E-3</v>
      </c>
      <c r="AG46" s="48">
        <f t="shared" si="48"/>
        <v>3.0703170851269146E-3</v>
      </c>
      <c r="AH46" s="48">
        <f t="shared" si="48"/>
        <v>3.0737193467625401E-3</v>
      </c>
      <c r="AI46" s="46"/>
    </row>
    <row r="47" spans="2:67" x14ac:dyDescent="0.35">
      <c r="B47" s="2" t="s">
        <v>9</v>
      </c>
      <c r="C47" s="2"/>
      <c r="D47" s="5">
        <f>(D37+D38)/D$39</f>
        <v>3.2548406940691482E-3</v>
      </c>
      <c r="E47" s="5">
        <f t="shared" ref="E47:AH47" si="49">(E37+E38)/E$39</f>
        <v>3.0343078862012074E-3</v>
      </c>
      <c r="F47" s="5">
        <f t="shared" si="49"/>
        <v>2.9841076522244335E-3</v>
      </c>
      <c r="G47" s="5">
        <f t="shared" si="49"/>
        <v>3.1129666205275209E-3</v>
      </c>
      <c r="H47" s="5">
        <f t="shared" si="49"/>
        <v>3.2090189201956507E-3</v>
      </c>
      <c r="I47" s="5">
        <f t="shared" si="49"/>
        <v>3.3024390979877276E-3</v>
      </c>
      <c r="J47" s="5">
        <f t="shared" si="49"/>
        <v>3.3940118544342475E-3</v>
      </c>
      <c r="K47" s="5">
        <f t="shared" si="49"/>
        <v>3.3706542965259477E-3</v>
      </c>
      <c r="L47" s="5">
        <f t="shared" si="49"/>
        <v>3.3639597679309763E-3</v>
      </c>
      <c r="M47" s="5">
        <f t="shared" si="49"/>
        <v>3.3634427179040504E-3</v>
      </c>
      <c r="N47" s="5">
        <f t="shared" si="49"/>
        <v>3.3671500626120212E-3</v>
      </c>
      <c r="O47" s="5">
        <f t="shared" si="49"/>
        <v>3.3739478343385136E-3</v>
      </c>
      <c r="P47" s="5">
        <f t="shared" si="49"/>
        <v>3.3841154867758514E-3</v>
      </c>
      <c r="Q47" s="5">
        <f t="shared" si="49"/>
        <v>3.3941011663906301E-3</v>
      </c>
      <c r="R47" s="5">
        <f t="shared" si="49"/>
        <v>3.4047188253425666E-3</v>
      </c>
      <c r="S47" s="5">
        <f t="shared" si="49"/>
        <v>3.4159948980347012E-3</v>
      </c>
      <c r="T47" s="5">
        <f t="shared" si="49"/>
        <v>3.4304271753341792E-3</v>
      </c>
      <c r="U47" s="5">
        <f t="shared" si="49"/>
        <v>3.4450948845488618E-3</v>
      </c>
      <c r="V47" s="5">
        <f t="shared" si="49"/>
        <v>3.4661046801462551E-3</v>
      </c>
      <c r="W47" s="5">
        <f t="shared" si="49"/>
        <v>3.4870283182533049E-3</v>
      </c>
      <c r="X47" s="5">
        <f t="shared" si="49"/>
        <v>3.5071410306497055E-3</v>
      </c>
      <c r="Y47" s="5">
        <f t="shared" si="49"/>
        <v>3.528144252312277E-3</v>
      </c>
      <c r="Z47" s="5">
        <f t="shared" si="49"/>
        <v>3.5475275978069801E-3</v>
      </c>
      <c r="AA47" s="5">
        <f t="shared" si="49"/>
        <v>3.5670490163233182E-3</v>
      </c>
      <c r="AB47" s="5">
        <f t="shared" si="49"/>
        <v>3.5862561963688104E-3</v>
      </c>
      <c r="AC47" s="48">
        <f t="shared" si="49"/>
        <v>3.6039989377110795E-3</v>
      </c>
      <c r="AD47" s="48">
        <f t="shared" si="49"/>
        <v>3.6214801766400562E-3</v>
      </c>
      <c r="AE47" s="48">
        <f t="shared" si="49"/>
        <v>3.6384023725118102E-3</v>
      </c>
      <c r="AF47" s="48">
        <f t="shared" si="49"/>
        <v>3.6547919202383609E-3</v>
      </c>
      <c r="AG47" s="48">
        <f t="shared" si="49"/>
        <v>3.670673578849076E-3</v>
      </c>
      <c r="AH47" s="48">
        <f t="shared" si="49"/>
        <v>3.6860705962912113E-3</v>
      </c>
      <c r="AI47" s="46"/>
    </row>
    <row r="48" spans="2:67" x14ac:dyDescent="0.35">
      <c r="B48" s="2" t="s">
        <v>10</v>
      </c>
      <c r="C48" s="2" t="s">
        <v>11</v>
      </c>
      <c r="D48" s="5">
        <f>SUM(D43:D47)</f>
        <v>1</v>
      </c>
      <c r="E48" s="5">
        <f t="shared" ref="E48" si="50">SUM(E43:E47)</f>
        <v>1</v>
      </c>
      <c r="F48" s="5">
        <f t="shared" ref="F48" si="51">SUM(F43:F47)</f>
        <v>1.0000000000000002</v>
      </c>
      <c r="G48" s="5">
        <f t="shared" ref="G48" si="52">SUM(G43:G47)</f>
        <v>0.99999999999999989</v>
      </c>
      <c r="H48" s="5">
        <f t="shared" ref="H48" si="53">SUM(H43:H47)</f>
        <v>0.99999999999999978</v>
      </c>
      <c r="I48" s="5">
        <f t="shared" ref="I48" si="54">SUM(I43:I47)</f>
        <v>1.0000000000000002</v>
      </c>
      <c r="J48" s="5">
        <f t="shared" ref="J48" si="55">SUM(J43:J47)</f>
        <v>1</v>
      </c>
      <c r="K48" s="5">
        <f t="shared" ref="K48" si="56">SUM(K43:K47)</f>
        <v>1.0000000000000002</v>
      </c>
      <c r="L48" s="5">
        <f t="shared" ref="L48" si="57">SUM(L43:L47)</f>
        <v>1</v>
      </c>
      <c r="M48" s="5">
        <f t="shared" ref="M48" si="58">SUM(M43:M47)</f>
        <v>0.99999999999999989</v>
      </c>
      <c r="N48" s="5">
        <f t="shared" ref="N48" si="59">SUM(N43:N47)</f>
        <v>1</v>
      </c>
      <c r="O48" s="5">
        <f t="shared" ref="O48" si="60">SUM(O43:O47)</f>
        <v>1</v>
      </c>
      <c r="P48" s="5">
        <f t="shared" ref="P48" si="61">SUM(P43:P47)</f>
        <v>1</v>
      </c>
      <c r="Q48" s="5">
        <f t="shared" ref="Q48" si="62">SUM(Q43:Q47)</f>
        <v>1</v>
      </c>
      <c r="R48" s="5">
        <f t="shared" ref="R48" si="63">SUM(R43:R47)</f>
        <v>0.99999999999999978</v>
      </c>
      <c r="S48" s="5">
        <f t="shared" ref="S48" si="64">SUM(S43:S47)</f>
        <v>0.99999999999999978</v>
      </c>
      <c r="T48" s="5">
        <f t="shared" ref="T48" si="65">SUM(T43:T47)</f>
        <v>1</v>
      </c>
      <c r="U48" s="5">
        <f t="shared" ref="U48" si="66">SUM(U43:U47)</f>
        <v>0.99999999999999978</v>
      </c>
      <c r="V48" s="5">
        <f t="shared" ref="V48" si="67">SUM(V43:V47)</f>
        <v>0.99999999999999989</v>
      </c>
      <c r="W48" s="5">
        <f t="shared" ref="W48" si="68">SUM(W43:W47)</f>
        <v>1</v>
      </c>
      <c r="X48" s="5">
        <f t="shared" ref="X48" si="69">SUM(X43:X47)</f>
        <v>0.99999999999999989</v>
      </c>
      <c r="Y48" s="5">
        <f t="shared" ref="Y48" si="70">SUM(Y43:Y47)</f>
        <v>1.0000000000000002</v>
      </c>
      <c r="Z48" s="5">
        <f t="shared" ref="Z48" si="71">SUM(Z43:Z47)</f>
        <v>0.99999999999999978</v>
      </c>
      <c r="AA48" s="5">
        <f t="shared" ref="AA48" si="72">SUM(AA43:AA47)</f>
        <v>1.0000000000000002</v>
      </c>
      <c r="AB48" s="5">
        <f t="shared" ref="AB48" si="73">SUM(AB43:AB47)</f>
        <v>0.99999999999999978</v>
      </c>
      <c r="AC48" s="48">
        <f t="shared" ref="AC48" si="74">SUM(AC43:AC47)</f>
        <v>1.0000000000000002</v>
      </c>
      <c r="AD48" s="48">
        <f t="shared" ref="AD48" si="75">SUM(AD43:AD47)</f>
        <v>1.0000000000000004</v>
      </c>
      <c r="AE48" s="48">
        <f t="shared" ref="AE48" si="76">SUM(AE43:AE47)</f>
        <v>1.0000000000000004</v>
      </c>
      <c r="AF48" s="48">
        <f t="shared" ref="AF48" si="77">SUM(AF43:AF47)</f>
        <v>0.99999999999999944</v>
      </c>
      <c r="AG48" s="48">
        <f t="shared" ref="AG48" si="78">SUM(AG43:AG47)</f>
        <v>1.0000000000000009</v>
      </c>
      <c r="AH48" s="48">
        <f t="shared" ref="AH48" si="79">SUM(AH43:AH47)</f>
        <v>1.0000000000000011</v>
      </c>
      <c r="AI48" s="46"/>
    </row>
    <row r="49" spans="1:35" x14ac:dyDescent="0.35">
      <c r="AC49" s="46"/>
      <c r="AD49" s="46"/>
      <c r="AE49" s="46"/>
      <c r="AF49" s="46"/>
      <c r="AG49" s="46"/>
      <c r="AH49" s="46"/>
      <c r="AI49" s="46"/>
    </row>
    <row r="50" spans="1:35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53"/>
      <c r="AD50" s="53"/>
      <c r="AE50" s="53"/>
      <c r="AF50" s="53"/>
      <c r="AG50" s="53"/>
      <c r="AH50" s="53"/>
      <c r="AI50" s="46"/>
    </row>
    <row r="51" spans="1:35" x14ac:dyDescent="0.35">
      <c r="AC51" s="46"/>
      <c r="AD51" s="46"/>
      <c r="AE51" s="46"/>
      <c r="AF51" s="46"/>
      <c r="AG51" s="46"/>
      <c r="AH51" s="46"/>
      <c r="AI51" s="46"/>
    </row>
    <row r="52" spans="1:35" x14ac:dyDescent="0.35">
      <c r="B52" t="s">
        <v>15</v>
      </c>
      <c r="AC52" s="46"/>
      <c r="AD52" s="46"/>
      <c r="AE52" s="46"/>
      <c r="AF52" s="46"/>
      <c r="AG52" s="46"/>
      <c r="AH52" s="46"/>
      <c r="AI52" s="46"/>
    </row>
    <row r="53" spans="1:35" x14ac:dyDescent="0.35">
      <c r="B53" s="1" t="s">
        <v>1</v>
      </c>
      <c r="C53" s="1" t="s">
        <v>2</v>
      </c>
      <c r="D53" s="1">
        <v>2020</v>
      </c>
      <c r="E53" s="1">
        <v>2021</v>
      </c>
      <c r="F53" s="1">
        <v>2022</v>
      </c>
      <c r="G53" s="1">
        <v>2023</v>
      </c>
      <c r="H53" s="1">
        <v>2024</v>
      </c>
      <c r="I53" s="1">
        <v>2025</v>
      </c>
      <c r="J53" s="1">
        <v>2026</v>
      </c>
      <c r="K53" s="1">
        <v>2027</v>
      </c>
      <c r="L53" s="1">
        <v>2028</v>
      </c>
      <c r="M53" s="1">
        <v>2029</v>
      </c>
      <c r="N53" s="1">
        <v>2030</v>
      </c>
      <c r="O53" s="1">
        <v>2031</v>
      </c>
      <c r="P53" s="1">
        <v>2032</v>
      </c>
      <c r="Q53" s="1">
        <v>2033</v>
      </c>
      <c r="R53" s="1">
        <v>2034</v>
      </c>
      <c r="S53" s="1">
        <v>2035</v>
      </c>
      <c r="T53" s="1">
        <v>2036</v>
      </c>
      <c r="U53" s="1">
        <v>2037</v>
      </c>
      <c r="V53" s="1">
        <v>2038</v>
      </c>
      <c r="W53" s="1">
        <v>2039</v>
      </c>
      <c r="X53" s="1">
        <v>2040</v>
      </c>
      <c r="Y53" s="1">
        <v>2041</v>
      </c>
      <c r="Z53" s="1">
        <v>2042</v>
      </c>
      <c r="AA53" s="1">
        <v>2043</v>
      </c>
      <c r="AB53" s="1">
        <v>2044</v>
      </c>
      <c r="AC53" s="45">
        <v>2045</v>
      </c>
      <c r="AD53" s="45">
        <f>AC53+1</f>
        <v>2046</v>
      </c>
      <c r="AE53" s="45">
        <f t="shared" ref="AE53:AH53" si="80">AD53+1</f>
        <v>2047</v>
      </c>
      <c r="AF53" s="45">
        <f t="shared" si="80"/>
        <v>2048</v>
      </c>
      <c r="AG53" s="45">
        <f t="shared" si="80"/>
        <v>2049</v>
      </c>
      <c r="AH53" s="45">
        <f t="shared" si="80"/>
        <v>2050</v>
      </c>
      <c r="AI53" s="46"/>
    </row>
    <row r="54" spans="1:35" x14ac:dyDescent="0.35">
      <c r="B54" s="2" t="s">
        <v>3</v>
      </c>
      <c r="C54" s="2" t="s">
        <v>4</v>
      </c>
      <c r="D54" s="3">
        <f t="shared" ref="D54:AH54" si="81">D4+D29</f>
        <v>30746.383387331145</v>
      </c>
      <c r="E54" s="3">
        <f t="shared" si="81"/>
        <v>69363.548196531512</v>
      </c>
      <c r="F54" s="3">
        <f t="shared" si="81"/>
        <v>106517.92268495922</v>
      </c>
      <c r="G54" s="3">
        <f t="shared" si="81"/>
        <v>142788.25182061875</v>
      </c>
      <c r="H54" s="3">
        <f t="shared" si="81"/>
        <v>182018.46185292333</v>
      </c>
      <c r="I54" s="3">
        <f t="shared" si="81"/>
        <v>222531.58041848557</v>
      </c>
      <c r="J54" s="3">
        <f t="shared" si="81"/>
        <v>263832.74503223959</v>
      </c>
      <c r="K54" s="3">
        <f t="shared" si="81"/>
        <v>305743.98030859546</v>
      </c>
      <c r="L54" s="3">
        <f t="shared" si="81"/>
        <v>347562.22497192619</v>
      </c>
      <c r="M54" s="3">
        <f t="shared" si="81"/>
        <v>385021.5224738993</v>
      </c>
      <c r="N54" s="3">
        <f t="shared" si="81"/>
        <v>422613.88495273661</v>
      </c>
      <c r="O54" s="3">
        <f t="shared" si="81"/>
        <v>460919.57479005202</v>
      </c>
      <c r="P54" s="3">
        <f t="shared" si="81"/>
        <v>499721.7612229092</v>
      </c>
      <c r="Q54" s="3">
        <f t="shared" si="81"/>
        <v>532100.1558756805</v>
      </c>
      <c r="R54" s="3">
        <f t="shared" si="81"/>
        <v>561418.40628655208</v>
      </c>
      <c r="S54" s="3">
        <f t="shared" si="81"/>
        <v>588989.78033465613</v>
      </c>
      <c r="T54" s="3">
        <f t="shared" si="81"/>
        <v>614654.51358105871</v>
      </c>
      <c r="U54" s="3">
        <f t="shared" si="81"/>
        <v>640762.70859238389</v>
      </c>
      <c r="V54" s="3">
        <f t="shared" si="81"/>
        <v>666888.64550747653</v>
      </c>
      <c r="W54" s="3">
        <f t="shared" si="81"/>
        <v>695687.76980603009</v>
      </c>
      <c r="X54" s="3">
        <f t="shared" si="81"/>
        <v>725110.61232354306</v>
      </c>
      <c r="Y54" s="3">
        <f t="shared" si="81"/>
        <v>752511.76527799072</v>
      </c>
      <c r="Z54" s="3">
        <f t="shared" si="81"/>
        <v>778606.86730737728</v>
      </c>
      <c r="AA54" s="3">
        <f t="shared" si="81"/>
        <v>803500.58174756612</v>
      </c>
      <c r="AB54" s="3">
        <f t="shared" si="81"/>
        <v>828326.4260914675</v>
      </c>
      <c r="AC54" s="47">
        <f t="shared" si="81"/>
        <v>852915.00961925124</v>
      </c>
      <c r="AD54" s="47">
        <f t="shared" si="81"/>
        <v>877044.96935042809</v>
      </c>
      <c r="AE54" s="47">
        <f t="shared" si="81"/>
        <v>900860.99950078141</v>
      </c>
      <c r="AF54" s="47">
        <f t="shared" si="81"/>
        <v>924363.10007031087</v>
      </c>
      <c r="AG54" s="47">
        <f t="shared" si="81"/>
        <v>947551.27105901658</v>
      </c>
      <c r="AH54" s="47">
        <f t="shared" si="81"/>
        <v>970425.51246689865</v>
      </c>
      <c r="AI54" s="46"/>
    </row>
    <row r="55" spans="1:35" x14ac:dyDescent="0.35">
      <c r="B55" s="2" t="s">
        <v>3</v>
      </c>
      <c r="C55" s="2" t="s">
        <v>5</v>
      </c>
      <c r="D55" s="3">
        <f t="shared" ref="D55:AH55" si="82">D5+D30</f>
        <v>109547.88176391067</v>
      </c>
      <c r="E55" s="3">
        <f t="shared" si="82"/>
        <v>219419.23276406765</v>
      </c>
      <c r="F55" s="3">
        <f t="shared" si="82"/>
        <v>300186.95534556522</v>
      </c>
      <c r="G55" s="3">
        <f t="shared" si="82"/>
        <v>374309.62796857837</v>
      </c>
      <c r="H55" s="3">
        <f t="shared" si="82"/>
        <v>451035.98148942029</v>
      </c>
      <c r="I55" s="3">
        <f t="shared" si="82"/>
        <v>534863.56139547075</v>
      </c>
      <c r="J55" s="3">
        <f t="shared" si="82"/>
        <v>607411.98088319227</v>
      </c>
      <c r="K55" s="3">
        <f t="shared" si="82"/>
        <v>672792.71872055659</v>
      </c>
      <c r="L55" s="3">
        <f t="shared" si="82"/>
        <v>736908.90740056755</v>
      </c>
      <c r="M55" s="3">
        <f t="shared" si="82"/>
        <v>799403.68517164537</v>
      </c>
      <c r="N55" s="3">
        <f t="shared" si="82"/>
        <v>854609.07349622331</v>
      </c>
      <c r="O55" s="3">
        <f t="shared" si="82"/>
        <v>915095.52999848197</v>
      </c>
      <c r="P55" s="3">
        <f t="shared" si="82"/>
        <v>971252.87993551325</v>
      </c>
      <c r="Q55" s="3">
        <f t="shared" si="82"/>
        <v>1025733.0428092844</v>
      </c>
      <c r="R55" s="3">
        <f t="shared" si="82"/>
        <v>1075638.9301123468</v>
      </c>
      <c r="S55" s="3">
        <f t="shared" si="82"/>
        <v>1118986.8159527695</v>
      </c>
      <c r="T55" s="3">
        <f t="shared" si="82"/>
        <v>1161910.6878343923</v>
      </c>
      <c r="U55" s="3">
        <f t="shared" si="82"/>
        <v>1197498.6709913991</v>
      </c>
      <c r="V55" s="3">
        <f t="shared" si="82"/>
        <v>1234672.6831620634</v>
      </c>
      <c r="W55" s="3">
        <f t="shared" si="82"/>
        <v>1273040.5903374171</v>
      </c>
      <c r="X55" s="3">
        <f t="shared" si="82"/>
        <v>1308781.5993666362</v>
      </c>
      <c r="Y55" s="3">
        <f t="shared" si="82"/>
        <v>1345032.6016390962</v>
      </c>
      <c r="Z55" s="3">
        <f t="shared" si="82"/>
        <v>1379134.4799257144</v>
      </c>
      <c r="AA55" s="3">
        <f t="shared" si="82"/>
        <v>1410665.0736351926</v>
      </c>
      <c r="AB55" s="3">
        <f t="shared" si="82"/>
        <v>1438211.6138014211</v>
      </c>
      <c r="AC55" s="47">
        <f t="shared" si="82"/>
        <v>1467575.3769031593</v>
      </c>
      <c r="AD55" s="47">
        <f t="shared" si="82"/>
        <v>1494723.8658223518</v>
      </c>
      <c r="AE55" s="47">
        <f t="shared" si="82"/>
        <v>1520230.798153796</v>
      </c>
      <c r="AF55" s="47">
        <f t="shared" si="82"/>
        <v>1544096.1738974922</v>
      </c>
      <c r="AG55" s="47">
        <f t="shared" si="82"/>
        <v>1566319.99305344</v>
      </c>
      <c r="AH55" s="47">
        <f t="shared" si="82"/>
        <v>1586902.2556216398</v>
      </c>
      <c r="AI55" s="46"/>
    </row>
    <row r="56" spans="1:35" x14ac:dyDescent="0.35">
      <c r="B56" s="2" t="s">
        <v>6</v>
      </c>
      <c r="C56" s="2" t="s">
        <v>4</v>
      </c>
      <c r="D56" s="3">
        <f t="shared" ref="D56:AH56" si="83">D6+D31</f>
        <v>7598.7692038227142</v>
      </c>
      <c r="E56" s="3">
        <f t="shared" si="83"/>
        <v>16662.121817431078</v>
      </c>
      <c r="F56" s="3">
        <f t="shared" si="83"/>
        <v>25666.627282564164</v>
      </c>
      <c r="G56" s="3">
        <f t="shared" si="83"/>
        <v>34243.648164970189</v>
      </c>
      <c r="H56" s="3">
        <f t="shared" si="83"/>
        <v>43584.945604022731</v>
      </c>
      <c r="I56" s="3">
        <f t="shared" si="83"/>
        <v>53502.532772312472</v>
      </c>
      <c r="J56" s="3">
        <f t="shared" si="83"/>
        <v>63574.303330068695</v>
      </c>
      <c r="K56" s="3">
        <f t="shared" si="83"/>
        <v>74213.488798221835</v>
      </c>
      <c r="L56" s="3">
        <f t="shared" si="83"/>
        <v>84760.629397948622</v>
      </c>
      <c r="M56" s="3">
        <f t="shared" si="83"/>
        <v>94049.13003973724</v>
      </c>
      <c r="N56" s="3">
        <f t="shared" si="83"/>
        <v>103493.07373390443</v>
      </c>
      <c r="O56" s="3">
        <f t="shared" si="83"/>
        <v>113171.21706775745</v>
      </c>
      <c r="P56" s="3">
        <f t="shared" si="83"/>
        <v>122618.47586472525</v>
      </c>
      <c r="Q56" s="3">
        <f t="shared" si="83"/>
        <v>132121.03535679763</v>
      </c>
      <c r="R56" s="3">
        <f t="shared" si="83"/>
        <v>139219.8520358284</v>
      </c>
      <c r="S56" s="3">
        <f t="shared" si="83"/>
        <v>145883.35971274754</v>
      </c>
      <c r="T56" s="3">
        <f t="shared" si="83"/>
        <v>152189.51374089986</v>
      </c>
      <c r="U56" s="3">
        <f t="shared" si="83"/>
        <v>158558.23775238212</v>
      </c>
      <c r="V56" s="3">
        <f t="shared" si="83"/>
        <v>164577.15806129569</v>
      </c>
      <c r="W56" s="3">
        <f t="shared" si="83"/>
        <v>171127.27690958293</v>
      </c>
      <c r="X56" s="3">
        <f t="shared" si="83"/>
        <v>177608.04587089457</v>
      </c>
      <c r="Y56" s="3">
        <f t="shared" si="83"/>
        <v>182949.57862018122</v>
      </c>
      <c r="Z56" s="3">
        <f t="shared" si="83"/>
        <v>187942.86955704927</v>
      </c>
      <c r="AA56" s="3">
        <f t="shared" si="83"/>
        <v>193057.51462675465</v>
      </c>
      <c r="AB56" s="3">
        <f t="shared" si="83"/>
        <v>197969.58034888821</v>
      </c>
      <c r="AC56" s="47">
        <f t="shared" si="83"/>
        <v>202796.55323071172</v>
      </c>
      <c r="AD56" s="47">
        <f t="shared" si="83"/>
        <v>207390.32381437114</v>
      </c>
      <c r="AE56" s="47">
        <f t="shared" si="83"/>
        <v>211793.14588393888</v>
      </c>
      <c r="AF56" s="47">
        <f t="shared" si="83"/>
        <v>216005.01943941493</v>
      </c>
      <c r="AG56" s="47">
        <f t="shared" si="83"/>
        <v>220025.94448079931</v>
      </c>
      <c r="AH56" s="47">
        <f t="shared" si="83"/>
        <v>223855.92100809206</v>
      </c>
      <c r="AI56" s="46"/>
    </row>
    <row r="57" spans="1:35" x14ac:dyDescent="0.35">
      <c r="B57" s="2" t="s">
        <v>6</v>
      </c>
      <c r="C57" s="2" t="s">
        <v>5</v>
      </c>
      <c r="D57" s="3">
        <f t="shared" ref="D57:AH57" si="84">D7+D32</f>
        <v>15118.766258688303</v>
      </c>
      <c r="E57" s="3">
        <f t="shared" si="84"/>
        <v>30798.152274574124</v>
      </c>
      <c r="F57" s="3">
        <f t="shared" si="84"/>
        <v>41797.950179253494</v>
      </c>
      <c r="G57" s="3">
        <f t="shared" si="84"/>
        <v>52209.557400245227</v>
      </c>
      <c r="H57" s="3">
        <f t="shared" si="84"/>
        <v>63000.556883835059</v>
      </c>
      <c r="I57" s="3">
        <f t="shared" si="84"/>
        <v>72087.793285660184</v>
      </c>
      <c r="J57" s="3">
        <f t="shared" si="84"/>
        <v>82232.397670957711</v>
      </c>
      <c r="K57" s="3">
        <f t="shared" si="84"/>
        <v>91711.345437603799</v>
      </c>
      <c r="L57" s="3">
        <f t="shared" si="84"/>
        <v>100767.16696369671</v>
      </c>
      <c r="M57" s="3">
        <f t="shared" si="84"/>
        <v>109664.44815755449</v>
      </c>
      <c r="N57" s="3">
        <f t="shared" si="84"/>
        <v>117411.59772151944</v>
      </c>
      <c r="O57" s="3">
        <f t="shared" si="84"/>
        <v>126196.15794978576</v>
      </c>
      <c r="P57" s="3">
        <f t="shared" si="84"/>
        <v>134147.96970917605</v>
      </c>
      <c r="Q57" s="3">
        <f t="shared" si="84"/>
        <v>142098.23467382818</v>
      </c>
      <c r="R57" s="3">
        <f t="shared" si="84"/>
        <v>149367.42393972425</v>
      </c>
      <c r="S57" s="3">
        <f t="shared" si="84"/>
        <v>155934.26240326028</v>
      </c>
      <c r="T57" s="3">
        <f t="shared" si="84"/>
        <v>162511.29488980057</v>
      </c>
      <c r="U57" s="3">
        <f t="shared" si="84"/>
        <v>168019.74665147823</v>
      </c>
      <c r="V57" s="3">
        <f t="shared" si="84"/>
        <v>173767.02317309764</v>
      </c>
      <c r="W57" s="3">
        <f t="shared" si="84"/>
        <v>179763.8742725201</v>
      </c>
      <c r="X57" s="3">
        <f t="shared" si="84"/>
        <v>185606.09301297972</v>
      </c>
      <c r="Y57" s="3">
        <f t="shared" si="84"/>
        <v>191134.03699354662</v>
      </c>
      <c r="Z57" s="3">
        <f t="shared" si="84"/>
        <v>196601.15868353428</v>
      </c>
      <c r="AA57" s="3">
        <f t="shared" si="84"/>
        <v>201714.10493683425</v>
      </c>
      <c r="AB57" s="3">
        <f t="shared" si="84"/>
        <v>206145.29897685372</v>
      </c>
      <c r="AC57" s="47">
        <f t="shared" si="84"/>
        <v>211009.77484175417</v>
      </c>
      <c r="AD57" s="47">
        <f t="shared" si="84"/>
        <v>215588.43537954232</v>
      </c>
      <c r="AE57" s="47">
        <f t="shared" si="84"/>
        <v>219962.95256109248</v>
      </c>
      <c r="AF57" s="47">
        <f t="shared" si="84"/>
        <v>224133.32638640463</v>
      </c>
      <c r="AG57" s="47">
        <f t="shared" si="84"/>
        <v>228099.55685547879</v>
      </c>
      <c r="AH57" s="47">
        <f t="shared" si="84"/>
        <v>231861.64396831498</v>
      </c>
      <c r="AI57" s="46"/>
    </row>
    <row r="58" spans="1:35" x14ac:dyDescent="0.35">
      <c r="B58" s="2" t="s">
        <v>7</v>
      </c>
      <c r="C58" s="2" t="s">
        <v>4</v>
      </c>
      <c r="D58" s="3">
        <f t="shared" ref="D58:AH58" si="85">D8+D33</f>
        <v>7349.068999577592</v>
      </c>
      <c r="E58" s="3">
        <f t="shared" si="85"/>
        <v>16245.539449537517</v>
      </c>
      <c r="F58" s="3">
        <f t="shared" si="85"/>
        <v>24337.227704775571</v>
      </c>
      <c r="G58" s="3">
        <f t="shared" si="85"/>
        <v>32182.415097276047</v>
      </c>
      <c r="H58" s="3">
        <f t="shared" si="85"/>
        <v>40800.582083087982</v>
      </c>
      <c r="I58" s="3">
        <f t="shared" si="85"/>
        <v>49817.153346724415</v>
      </c>
      <c r="J58" s="3">
        <f t="shared" si="85"/>
        <v>59030.577161978523</v>
      </c>
      <c r="K58" s="3">
        <f t="shared" si="85"/>
        <v>68474.412565125356</v>
      </c>
      <c r="L58" s="3">
        <f t="shared" si="85"/>
        <v>78109.642207057273</v>
      </c>
      <c r="M58" s="3">
        <f t="shared" si="85"/>
        <v>86680.295274964214</v>
      </c>
      <c r="N58" s="3">
        <f t="shared" si="85"/>
        <v>95338.394821114925</v>
      </c>
      <c r="O58" s="3">
        <f t="shared" si="85"/>
        <v>104158.33142335349</v>
      </c>
      <c r="P58" s="3">
        <f t="shared" si="85"/>
        <v>112963.61064061156</v>
      </c>
      <c r="Q58" s="3">
        <f t="shared" si="85"/>
        <v>121669.65202594404</v>
      </c>
      <c r="R58" s="3">
        <f t="shared" si="85"/>
        <v>128231.23263687646</v>
      </c>
      <c r="S58" s="3">
        <f t="shared" si="85"/>
        <v>134466.16530464072</v>
      </c>
      <c r="T58" s="3">
        <f t="shared" si="85"/>
        <v>140230.39650747046</v>
      </c>
      <c r="U58" s="3">
        <f t="shared" si="85"/>
        <v>146047.62895793235</v>
      </c>
      <c r="V58" s="3">
        <f t="shared" si="85"/>
        <v>151522.39776074109</v>
      </c>
      <c r="W58" s="3">
        <f t="shared" si="85"/>
        <v>157486.8595451056</v>
      </c>
      <c r="X58" s="3">
        <f t="shared" si="85"/>
        <v>163600.30673377338</v>
      </c>
      <c r="Y58" s="3">
        <f t="shared" si="85"/>
        <v>168546.80065952026</v>
      </c>
      <c r="Z58" s="3">
        <f t="shared" si="85"/>
        <v>172907.80571758607</v>
      </c>
      <c r="AA58" s="3">
        <f t="shared" si="85"/>
        <v>177434.32553981052</v>
      </c>
      <c r="AB58" s="3">
        <f t="shared" si="85"/>
        <v>181843.47179629124</v>
      </c>
      <c r="AC58" s="47">
        <f t="shared" si="85"/>
        <v>186218.88406845622</v>
      </c>
      <c r="AD58" s="47">
        <f t="shared" si="85"/>
        <v>190333.72366224538</v>
      </c>
      <c r="AE58" s="47">
        <f t="shared" si="85"/>
        <v>194280.64446517322</v>
      </c>
      <c r="AF58" s="47">
        <f t="shared" si="85"/>
        <v>198059.64647723964</v>
      </c>
      <c r="AG58" s="47">
        <f t="shared" si="85"/>
        <v>201670.72969844472</v>
      </c>
      <c r="AH58" s="47">
        <f t="shared" si="85"/>
        <v>205113.89412878844</v>
      </c>
      <c r="AI58" s="46"/>
    </row>
    <row r="59" spans="1:35" x14ac:dyDescent="0.35">
      <c r="B59" s="2" t="s">
        <v>7</v>
      </c>
      <c r="C59" s="2" t="s">
        <v>5</v>
      </c>
      <c r="D59" s="3">
        <f t="shared" ref="D59" si="86">D9+D34</f>
        <v>15870.879525896951</v>
      </c>
      <c r="E59" s="3">
        <f t="shared" ref="E59:AH59" si="87">E9+E34</f>
        <v>31430.207849861792</v>
      </c>
      <c r="F59" s="3">
        <f t="shared" si="87"/>
        <v>43004.353077605978</v>
      </c>
      <c r="G59" s="3">
        <f t="shared" si="87"/>
        <v>53768.059229990919</v>
      </c>
      <c r="H59" s="3">
        <f t="shared" si="87"/>
        <v>64734.649611644782</v>
      </c>
      <c r="I59" s="3">
        <f t="shared" si="87"/>
        <v>74079.437760536268</v>
      </c>
      <c r="J59" s="3">
        <f t="shared" si="87"/>
        <v>84156.611710020094</v>
      </c>
      <c r="K59" s="3">
        <f t="shared" si="87"/>
        <v>93519.078265755088</v>
      </c>
      <c r="L59" s="3">
        <f t="shared" si="87"/>
        <v>102364.34022715574</v>
      </c>
      <c r="M59" s="3">
        <f t="shared" si="87"/>
        <v>111018.1897639907</v>
      </c>
      <c r="N59" s="3">
        <f t="shared" si="87"/>
        <v>118255.6363469357</v>
      </c>
      <c r="O59" s="3">
        <f t="shared" si="87"/>
        <v>126596.05995828216</v>
      </c>
      <c r="P59" s="3">
        <f t="shared" si="87"/>
        <v>134193.57733934466</v>
      </c>
      <c r="Q59" s="3">
        <f t="shared" si="87"/>
        <v>141612.48341421364</v>
      </c>
      <c r="R59" s="3">
        <f t="shared" si="87"/>
        <v>148248.42298662808</v>
      </c>
      <c r="S59" s="3">
        <f t="shared" si="87"/>
        <v>153930.60640205914</v>
      </c>
      <c r="T59" s="3">
        <f t="shared" si="87"/>
        <v>159554.81566013774</v>
      </c>
      <c r="U59" s="3">
        <f t="shared" si="87"/>
        <v>164239.92526752927</v>
      </c>
      <c r="V59" s="3">
        <f t="shared" si="87"/>
        <v>168754.59054780263</v>
      </c>
      <c r="W59" s="3">
        <f t="shared" si="87"/>
        <v>173582.80840195835</v>
      </c>
      <c r="X59" s="3">
        <f t="shared" si="87"/>
        <v>177594.81142113256</v>
      </c>
      <c r="Y59" s="3">
        <f t="shared" si="87"/>
        <v>181445.63269485597</v>
      </c>
      <c r="Z59" s="3">
        <f t="shared" si="87"/>
        <v>185277.30982994247</v>
      </c>
      <c r="AA59" s="3">
        <f t="shared" si="87"/>
        <v>188963.62162444458</v>
      </c>
      <c r="AB59" s="3">
        <f t="shared" si="87"/>
        <v>191836.78995223317</v>
      </c>
      <c r="AC59" s="47">
        <f t="shared" si="87"/>
        <v>195093.44601017237</v>
      </c>
      <c r="AD59" s="47">
        <f t="shared" si="87"/>
        <v>197971.89746109274</v>
      </c>
      <c r="AE59" s="47">
        <f t="shared" si="87"/>
        <v>200554.96663855581</v>
      </c>
      <c r="AF59" s="47">
        <f t="shared" si="87"/>
        <v>202842.65354256157</v>
      </c>
      <c r="AG59" s="47">
        <f t="shared" si="87"/>
        <v>204834.95817311009</v>
      </c>
      <c r="AH59" s="47">
        <f t="shared" si="87"/>
        <v>206531.88053020131</v>
      </c>
      <c r="AI59" s="46"/>
    </row>
    <row r="60" spans="1:35" x14ac:dyDescent="0.35">
      <c r="B60" s="2" t="s">
        <v>8</v>
      </c>
      <c r="C60" s="2" t="s">
        <v>4</v>
      </c>
      <c r="D60" s="42">
        <f t="shared" ref="D60:AH60" si="88">D10+D35</f>
        <v>282.45313397964338</v>
      </c>
      <c r="E60" s="42">
        <f t="shared" si="88"/>
        <v>519.29550965909641</v>
      </c>
      <c r="F60" s="42">
        <f t="shared" si="88"/>
        <v>750.16956949601524</v>
      </c>
      <c r="G60" s="42">
        <f t="shared" si="88"/>
        <v>965.54573766043222</v>
      </c>
      <c r="H60" s="42">
        <f t="shared" si="88"/>
        <v>1197.700569476714</v>
      </c>
      <c r="I60" s="42">
        <f t="shared" si="88"/>
        <v>1441.4707570895253</v>
      </c>
      <c r="J60" s="42">
        <f t="shared" si="88"/>
        <v>1682.7055475725472</v>
      </c>
      <c r="K60" s="42">
        <f t="shared" si="88"/>
        <v>1924.6717353898607</v>
      </c>
      <c r="L60" s="42">
        <f t="shared" si="88"/>
        <v>2133.1068473670748</v>
      </c>
      <c r="M60" s="42">
        <f t="shared" si="88"/>
        <v>2335.5649598959662</v>
      </c>
      <c r="N60" s="42">
        <f t="shared" si="88"/>
        <v>2543.4601077136231</v>
      </c>
      <c r="O60" s="42">
        <f t="shared" si="88"/>
        <v>2753.0640883354158</v>
      </c>
      <c r="P60" s="42">
        <f t="shared" si="88"/>
        <v>2961.8392758150503</v>
      </c>
      <c r="Q60" s="42">
        <f t="shared" si="88"/>
        <v>3164.7868878079553</v>
      </c>
      <c r="R60" s="42">
        <f t="shared" si="88"/>
        <v>3314.5498676137372</v>
      </c>
      <c r="S60" s="42">
        <f t="shared" si="88"/>
        <v>3459.4383799452389</v>
      </c>
      <c r="T60" s="42">
        <f t="shared" si="88"/>
        <v>3588.5456147168206</v>
      </c>
      <c r="U60" s="42">
        <f t="shared" si="88"/>
        <v>3725.5255694838738</v>
      </c>
      <c r="V60" s="42">
        <f t="shared" si="88"/>
        <v>3850.8058268006798</v>
      </c>
      <c r="W60" s="42">
        <f t="shared" si="88"/>
        <v>3986.4965810325275</v>
      </c>
      <c r="X60" s="42">
        <f t="shared" si="88"/>
        <v>4128.5394672168686</v>
      </c>
      <c r="Y60" s="42">
        <f t="shared" si="88"/>
        <v>4251.5890340198257</v>
      </c>
      <c r="Z60" s="42">
        <f t="shared" si="88"/>
        <v>4366.622616840471</v>
      </c>
      <c r="AA60" s="42">
        <f t="shared" si="88"/>
        <v>4484.3128190095076</v>
      </c>
      <c r="AB60" s="42">
        <f t="shared" si="88"/>
        <v>4600.509531647609</v>
      </c>
      <c r="AC60" s="54">
        <f t="shared" si="88"/>
        <v>4717.5198007759336</v>
      </c>
      <c r="AD60" s="54">
        <f t="shared" si="88"/>
        <v>4830.1122116636307</v>
      </c>
      <c r="AE60" s="54">
        <f t="shared" si="88"/>
        <v>4940.2848371873315</v>
      </c>
      <c r="AF60" s="54">
        <f t="shared" si="88"/>
        <v>5048.0376773470334</v>
      </c>
      <c r="AG60" s="54">
        <f t="shared" si="88"/>
        <v>5153.3707321427391</v>
      </c>
      <c r="AH60" s="54">
        <f t="shared" si="88"/>
        <v>5256.2840015744459</v>
      </c>
      <c r="AI60" s="46"/>
    </row>
    <row r="61" spans="1:35" x14ac:dyDescent="0.35">
      <c r="B61" s="2" t="s">
        <v>8</v>
      </c>
      <c r="C61" s="2" t="s">
        <v>5</v>
      </c>
      <c r="D61" s="42">
        <f t="shared" ref="D61:AH61" si="89">D11+D36</f>
        <v>216.56837947671221</v>
      </c>
      <c r="E61" s="42">
        <f t="shared" si="89"/>
        <v>442.58950273090591</v>
      </c>
      <c r="F61" s="42">
        <f t="shared" si="89"/>
        <v>647.02811412809433</v>
      </c>
      <c r="G61" s="42">
        <f t="shared" si="89"/>
        <v>854.56162992938164</v>
      </c>
      <c r="H61" s="42">
        <f t="shared" si="89"/>
        <v>1072.4970742614851</v>
      </c>
      <c r="I61" s="42">
        <f t="shared" si="89"/>
        <v>1280.2282622103489</v>
      </c>
      <c r="J61" s="42">
        <f t="shared" si="89"/>
        <v>1493.1933711612114</v>
      </c>
      <c r="K61" s="42">
        <f t="shared" si="89"/>
        <v>1696.9204747939521</v>
      </c>
      <c r="L61" s="42">
        <f t="shared" si="89"/>
        <v>1886.8100862590097</v>
      </c>
      <c r="M61" s="42">
        <f t="shared" si="89"/>
        <v>2076.3537078269919</v>
      </c>
      <c r="N61" s="42">
        <f t="shared" si="89"/>
        <v>2255.2931317536681</v>
      </c>
      <c r="O61" s="42">
        <f t="shared" si="89"/>
        <v>2445.2546721642675</v>
      </c>
      <c r="P61" s="42">
        <f t="shared" si="89"/>
        <v>2626.8598822937029</v>
      </c>
      <c r="Q61" s="42">
        <f t="shared" si="89"/>
        <v>2810.1015144411481</v>
      </c>
      <c r="R61" s="42">
        <f t="shared" si="89"/>
        <v>2962.4593739139937</v>
      </c>
      <c r="S61" s="42">
        <f t="shared" si="89"/>
        <v>3102.9415785015208</v>
      </c>
      <c r="T61" s="42">
        <f t="shared" si="89"/>
        <v>3243.1832022009612</v>
      </c>
      <c r="U61" s="42">
        <f t="shared" si="89"/>
        <v>3375.648384878195</v>
      </c>
      <c r="V61" s="42">
        <f t="shared" si="89"/>
        <v>3511.0443159847223</v>
      </c>
      <c r="W61" s="42">
        <f t="shared" si="89"/>
        <v>3653.2069852351142</v>
      </c>
      <c r="X61" s="42">
        <f t="shared" si="89"/>
        <v>3790.358591643283</v>
      </c>
      <c r="Y61" s="42">
        <f t="shared" si="89"/>
        <v>3910.3829478582111</v>
      </c>
      <c r="Z61" s="42">
        <f t="shared" si="89"/>
        <v>4021.5776738787845</v>
      </c>
      <c r="AA61" s="42">
        <f t="shared" si="89"/>
        <v>4128.6997643257282</v>
      </c>
      <c r="AB61" s="42">
        <f t="shared" si="89"/>
        <v>4231.0939495020657</v>
      </c>
      <c r="AC61" s="54">
        <f t="shared" si="89"/>
        <v>4336.6674747198485</v>
      </c>
      <c r="AD61" s="54">
        <f t="shared" si="89"/>
        <v>4437.3133771430303</v>
      </c>
      <c r="AE61" s="54">
        <f t="shared" si="89"/>
        <v>4535.1388234007609</v>
      </c>
      <c r="AF61" s="54">
        <f t="shared" si="89"/>
        <v>4630.1438134930395</v>
      </c>
      <c r="AG61" s="54">
        <f t="shared" si="89"/>
        <v>4722.328347419867</v>
      </c>
      <c r="AH61" s="54">
        <f t="shared" si="89"/>
        <v>4811.6924251812425</v>
      </c>
      <c r="AI61" s="46"/>
    </row>
    <row r="62" spans="1:35" x14ac:dyDescent="0.35">
      <c r="B62" s="2" t="s">
        <v>9</v>
      </c>
      <c r="C62" s="2" t="s">
        <v>4</v>
      </c>
      <c r="D62" s="42">
        <f t="shared" ref="D62:AH62" si="90">D12+D37</f>
        <v>144.7559963633646</v>
      </c>
      <c r="E62" s="42">
        <f t="shared" si="90"/>
        <v>309.95820089206489</v>
      </c>
      <c r="F62" s="42">
        <f t="shared" si="90"/>
        <v>473.49465583276191</v>
      </c>
      <c r="G62" s="42">
        <f t="shared" si="90"/>
        <v>685.34220284998378</v>
      </c>
      <c r="H62" s="42">
        <f t="shared" si="90"/>
        <v>907.3167207425339</v>
      </c>
      <c r="I62" s="42">
        <f t="shared" si="90"/>
        <v>1137.7099530496807</v>
      </c>
      <c r="J62" s="42">
        <f t="shared" si="90"/>
        <v>1341.1387312991842</v>
      </c>
      <c r="K62" s="42">
        <f t="shared" si="90"/>
        <v>1495.485674812473</v>
      </c>
      <c r="L62" s="42">
        <f t="shared" si="90"/>
        <v>1651.3286576830085</v>
      </c>
      <c r="M62" s="42">
        <f t="shared" si="90"/>
        <v>1807.3124753329207</v>
      </c>
      <c r="N62" s="42">
        <f t="shared" si="90"/>
        <v>1964.1568252463771</v>
      </c>
      <c r="O62" s="42">
        <f t="shared" si="90"/>
        <v>2113.9494422723506</v>
      </c>
      <c r="P62" s="42">
        <f t="shared" si="90"/>
        <v>2239.9780260018124</v>
      </c>
      <c r="Q62" s="42">
        <f t="shared" si="90"/>
        <v>2365.7108766616707</v>
      </c>
      <c r="R62" s="42">
        <f t="shared" si="90"/>
        <v>2479.4445290355575</v>
      </c>
      <c r="S62" s="42">
        <f t="shared" si="90"/>
        <v>2585.6837974067034</v>
      </c>
      <c r="T62" s="42">
        <f t="shared" si="90"/>
        <v>2681.3431306075781</v>
      </c>
      <c r="U62" s="42">
        <f t="shared" si="90"/>
        <v>2778.3881339381469</v>
      </c>
      <c r="V62" s="42">
        <f t="shared" si="90"/>
        <v>2869.7269563804352</v>
      </c>
      <c r="W62" s="42">
        <f t="shared" si="90"/>
        <v>2969.142119236687</v>
      </c>
      <c r="X62" s="42">
        <f t="shared" si="90"/>
        <v>3075.2286032117631</v>
      </c>
      <c r="Y62" s="42">
        <f t="shared" si="90"/>
        <v>3168.5938342913078</v>
      </c>
      <c r="Z62" s="42">
        <f t="shared" si="90"/>
        <v>3257.5141100395763</v>
      </c>
      <c r="AA62" s="42">
        <f t="shared" si="90"/>
        <v>3351.3818901110553</v>
      </c>
      <c r="AB62" s="42">
        <f t="shared" si="90"/>
        <v>3443.3429886086715</v>
      </c>
      <c r="AC62" s="54">
        <f t="shared" si="90"/>
        <v>3535.0653354604042</v>
      </c>
      <c r="AD62" s="54">
        <f t="shared" si="90"/>
        <v>3623.7226615752793</v>
      </c>
      <c r="AE62" s="54">
        <f t="shared" si="90"/>
        <v>3710.2772469617039</v>
      </c>
      <c r="AF62" s="54">
        <f t="shared" si="90"/>
        <v>3794.7290916196789</v>
      </c>
      <c r="AG62" s="54">
        <f t="shared" si="90"/>
        <v>3877.078195549203</v>
      </c>
      <c r="AH62" s="54">
        <f t="shared" si="90"/>
        <v>3957.324558750277</v>
      </c>
      <c r="AI62" s="46"/>
    </row>
    <row r="63" spans="1:35" x14ac:dyDescent="0.35">
      <c r="B63" s="2" t="s">
        <v>9</v>
      </c>
      <c r="C63" s="2" t="s">
        <v>5</v>
      </c>
      <c r="D63" s="42">
        <f t="shared" ref="D63:AH63" si="91">D13+D38</f>
        <v>252.14399270927532</v>
      </c>
      <c r="E63" s="42">
        <f t="shared" si="91"/>
        <v>511.41934029972384</v>
      </c>
      <c r="F63" s="42">
        <f t="shared" si="91"/>
        <v>749.87420538301035</v>
      </c>
      <c r="G63" s="42">
        <f t="shared" si="91"/>
        <v>978.84439714879443</v>
      </c>
      <c r="H63" s="42">
        <f t="shared" si="91"/>
        <v>1232.1825321785884</v>
      </c>
      <c r="I63" s="42">
        <f t="shared" si="91"/>
        <v>1500.7782225464885</v>
      </c>
      <c r="J63" s="42">
        <f t="shared" si="91"/>
        <v>1757.2073388465878</v>
      </c>
      <c r="K63" s="42">
        <f t="shared" si="91"/>
        <v>1999.9543921811737</v>
      </c>
      <c r="L63" s="42">
        <f t="shared" si="91"/>
        <v>2232.6418124314532</v>
      </c>
      <c r="M63" s="42">
        <f t="shared" si="91"/>
        <v>2466.9343413984107</v>
      </c>
      <c r="N63" s="42">
        <f t="shared" si="91"/>
        <v>2694.6286930026172</v>
      </c>
      <c r="O63" s="42">
        <f t="shared" si="91"/>
        <v>2934.8592220225414</v>
      </c>
      <c r="P63" s="42">
        <f t="shared" si="91"/>
        <v>3167.713891964399</v>
      </c>
      <c r="Q63" s="42">
        <f t="shared" si="91"/>
        <v>3406.069032877132</v>
      </c>
      <c r="R63" s="42">
        <f t="shared" si="91"/>
        <v>3611.1435359725392</v>
      </c>
      <c r="S63" s="42">
        <f t="shared" si="91"/>
        <v>3804.5201699528652</v>
      </c>
      <c r="T63" s="42">
        <f t="shared" si="91"/>
        <v>3999.1402767156078</v>
      </c>
      <c r="U63" s="42">
        <f t="shared" si="91"/>
        <v>4186.168666319667</v>
      </c>
      <c r="V63" s="42">
        <f t="shared" si="91"/>
        <v>4384.071371587539</v>
      </c>
      <c r="W63" s="42">
        <f t="shared" si="91"/>
        <v>4588.7239847275914</v>
      </c>
      <c r="X63" s="42">
        <f t="shared" si="91"/>
        <v>4789.2170524160938</v>
      </c>
      <c r="Y63" s="42">
        <f t="shared" si="91"/>
        <v>4971.3335149039103</v>
      </c>
      <c r="Z63" s="42">
        <f t="shared" si="91"/>
        <v>5143.0306633512891</v>
      </c>
      <c r="AA63" s="42">
        <f t="shared" si="91"/>
        <v>5311.2466584450794</v>
      </c>
      <c r="AB63" s="42">
        <f t="shared" si="91"/>
        <v>5474.3972270550985</v>
      </c>
      <c r="AC63" s="54">
        <f t="shared" si="91"/>
        <v>5643.6844545366093</v>
      </c>
      <c r="AD63" s="54">
        <f t="shared" si="91"/>
        <v>5808.5715117557502</v>
      </c>
      <c r="AE63" s="54">
        <f t="shared" si="91"/>
        <v>5971.5417201746604</v>
      </c>
      <c r="AF63" s="54">
        <f t="shared" si="91"/>
        <v>6132.5950797933392</v>
      </c>
      <c r="AG63" s="54">
        <f t="shared" si="91"/>
        <v>6291.7315906117874</v>
      </c>
      <c r="AH63" s="54">
        <f t="shared" si="91"/>
        <v>6448.9512526300059</v>
      </c>
      <c r="AI63" s="46"/>
    </row>
    <row r="64" spans="1:35" x14ac:dyDescent="0.35">
      <c r="B64" s="2" t="s">
        <v>10</v>
      </c>
      <c r="C64" s="2" t="s">
        <v>11</v>
      </c>
      <c r="D64" s="3">
        <f>SUM(D54:D63)</f>
        <v>187127.67064175638</v>
      </c>
      <c r="E64" s="3">
        <f t="shared" ref="E64:AG64" si="92">SUM(E54:E63)</f>
        <v>385702.0649055856</v>
      </c>
      <c r="F64" s="3">
        <f t="shared" si="92"/>
        <v>544131.60281956359</v>
      </c>
      <c r="G64" s="3">
        <f t="shared" si="92"/>
        <v>692985.85364926828</v>
      </c>
      <c r="H64" s="3">
        <f t="shared" si="92"/>
        <v>849584.87442159362</v>
      </c>
      <c r="I64" s="3">
        <f t="shared" si="92"/>
        <v>1012242.2461740858</v>
      </c>
      <c r="J64" s="3">
        <f t="shared" si="92"/>
        <v>1166512.8607773364</v>
      </c>
      <c r="K64" s="3">
        <f t="shared" si="92"/>
        <v>1313572.0563730355</v>
      </c>
      <c r="L64" s="3">
        <f t="shared" si="92"/>
        <v>1458376.7985720925</v>
      </c>
      <c r="M64" s="3">
        <f t="shared" si="92"/>
        <v>1594523.4363662458</v>
      </c>
      <c r="N64" s="3">
        <f t="shared" si="92"/>
        <v>1721179.1998301505</v>
      </c>
      <c r="O64" s="3">
        <f t="shared" si="92"/>
        <v>1856383.9986125072</v>
      </c>
      <c r="P64" s="3">
        <f t="shared" si="92"/>
        <v>1985894.6657883548</v>
      </c>
      <c r="Q64" s="3">
        <f t="shared" si="92"/>
        <v>2107081.2724675364</v>
      </c>
      <c r="R64" s="3">
        <f t="shared" si="92"/>
        <v>2214491.8653044919</v>
      </c>
      <c r="S64" s="3">
        <f t="shared" si="92"/>
        <v>2311143.5740359393</v>
      </c>
      <c r="T64" s="3">
        <f t="shared" si="92"/>
        <v>2404563.4344380004</v>
      </c>
      <c r="U64" s="3">
        <f t="shared" si="92"/>
        <v>2489192.6489677248</v>
      </c>
      <c r="V64" s="3">
        <f t="shared" si="92"/>
        <v>2574798.146683231</v>
      </c>
      <c r="W64" s="3">
        <f t="shared" si="92"/>
        <v>2665886.7489428464</v>
      </c>
      <c r="X64" s="3">
        <f t="shared" si="92"/>
        <v>2754084.8124434473</v>
      </c>
      <c r="Y64" s="3">
        <f t="shared" si="92"/>
        <v>2837922.3152162642</v>
      </c>
      <c r="Z64" s="3">
        <f t="shared" si="92"/>
        <v>2917259.2360853134</v>
      </c>
      <c r="AA64" s="3">
        <f t="shared" si="92"/>
        <v>2992610.8632424944</v>
      </c>
      <c r="AB64" s="3">
        <f t="shared" si="92"/>
        <v>3062082.524663968</v>
      </c>
      <c r="AC64" s="47">
        <f t="shared" si="92"/>
        <v>3133841.9817389976</v>
      </c>
      <c r="AD64" s="47">
        <f t="shared" si="92"/>
        <v>3201752.9352521691</v>
      </c>
      <c r="AE64" s="47">
        <f t="shared" si="92"/>
        <v>3266840.7498310623</v>
      </c>
      <c r="AF64" s="47">
        <f t="shared" si="92"/>
        <v>3329105.425475677</v>
      </c>
      <c r="AG64" s="47">
        <f t="shared" si="92"/>
        <v>3388546.9621860129</v>
      </c>
      <c r="AH64" s="47">
        <f>SUM(AH54:AH63)</f>
        <v>3445165.3599620704</v>
      </c>
      <c r="AI64" s="46"/>
    </row>
    <row r="65" spans="1:35" x14ac:dyDescent="0.35">
      <c r="AC65" s="46"/>
      <c r="AD65" s="46"/>
      <c r="AE65" s="46"/>
      <c r="AF65" s="46"/>
      <c r="AG65" s="46"/>
      <c r="AH65" s="46"/>
      <c r="AI65" s="46"/>
    </row>
    <row r="66" spans="1:35" x14ac:dyDescent="0.35">
      <c r="B66" s="4" t="s">
        <v>18</v>
      </c>
      <c r="AC66" s="46"/>
      <c r="AD66" s="46"/>
      <c r="AE66" s="46"/>
      <c r="AF66" s="46"/>
      <c r="AG66" s="46"/>
      <c r="AH66" s="46"/>
      <c r="AI66" s="46"/>
    </row>
    <row r="67" spans="1:35" x14ac:dyDescent="0.35">
      <c r="B67" s="1" t="s">
        <v>1</v>
      </c>
      <c r="C67" s="1" t="s">
        <v>2</v>
      </c>
      <c r="D67" s="1">
        <v>2020</v>
      </c>
      <c r="E67" s="1">
        <v>2021</v>
      </c>
      <c r="F67" s="1">
        <v>2022</v>
      </c>
      <c r="G67" s="1">
        <v>2023</v>
      </c>
      <c r="H67" s="1">
        <v>2024</v>
      </c>
      <c r="I67" s="1">
        <v>2025</v>
      </c>
      <c r="J67" s="1">
        <v>2026</v>
      </c>
      <c r="K67" s="1">
        <v>2027</v>
      </c>
      <c r="L67" s="1">
        <v>2028</v>
      </c>
      <c r="M67" s="1">
        <v>2029</v>
      </c>
      <c r="N67" s="1">
        <v>2030</v>
      </c>
      <c r="O67" s="1">
        <v>2031</v>
      </c>
      <c r="P67" s="1">
        <v>2032</v>
      </c>
      <c r="Q67" s="1">
        <v>2033</v>
      </c>
      <c r="R67" s="1">
        <v>2034</v>
      </c>
      <c r="S67" s="1">
        <v>2035</v>
      </c>
      <c r="T67" s="1">
        <v>2036</v>
      </c>
      <c r="U67" s="1">
        <v>2037</v>
      </c>
      <c r="V67" s="1">
        <v>2038</v>
      </c>
      <c r="W67" s="1">
        <v>2039</v>
      </c>
      <c r="X67" s="1">
        <v>2040</v>
      </c>
      <c r="Y67" s="1">
        <v>2041</v>
      </c>
      <c r="Z67" s="1">
        <v>2042</v>
      </c>
      <c r="AA67" s="1">
        <v>2043</v>
      </c>
      <c r="AB67" s="1">
        <v>2044</v>
      </c>
      <c r="AC67" s="45">
        <v>2045</v>
      </c>
      <c r="AD67" s="45">
        <f>AC67+1</f>
        <v>2046</v>
      </c>
      <c r="AE67" s="45">
        <f>AD67+1</f>
        <v>2047</v>
      </c>
      <c r="AF67" s="45">
        <f>AE67+1</f>
        <v>2048</v>
      </c>
      <c r="AG67" s="45">
        <f>AF67+1</f>
        <v>2049</v>
      </c>
      <c r="AH67" s="45">
        <f>AG67+1</f>
        <v>2050</v>
      </c>
      <c r="AI67" s="46"/>
    </row>
    <row r="68" spans="1:35" x14ac:dyDescent="0.35">
      <c r="B68" s="2" t="s">
        <v>3</v>
      </c>
      <c r="C68" s="2"/>
      <c r="D68" s="5">
        <f>(D54+D55)/D$64</f>
        <v>0.74972485186237348</v>
      </c>
      <c r="E68" s="5">
        <f t="shared" ref="E68:AH68" si="93">(E54+E55)/E$64</f>
        <v>0.74871982090966804</v>
      </c>
      <c r="F68" s="5">
        <f t="shared" si="93"/>
        <v>0.74743844305876417</v>
      </c>
      <c r="G68" s="5">
        <f t="shared" si="93"/>
        <v>0.74618821880151831</v>
      </c>
      <c r="H68" s="5">
        <f t="shared" si="93"/>
        <v>0.74513384407100447</v>
      </c>
      <c r="I68" s="5">
        <f t="shared" si="93"/>
        <v>0.7482350639648162</v>
      </c>
      <c r="J68" s="5">
        <f t="shared" si="93"/>
        <v>0.74687965749032126</v>
      </c>
      <c r="K68" s="5">
        <f t="shared" si="93"/>
        <v>0.74494329738639153</v>
      </c>
      <c r="L68" s="5">
        <f t="shared" si="93"/>
        <v>0.7436151846589355</v>
      </c>
      <c r="M68" s="5">
        <f t="shared" si="93"/>
        <v>0.74280827777905067</v>
      </c>
      <c r="N68" s="5">
        <f t="shared" si="93"/>
        <v>0.7420627431327308</v>
      </c>
      <c r="O68" s="5">
        <f t="shared" si="93"/>
        <v>0.74123409047750399</v>
      </c>
      <c r="P68" s="5">
        <f t="shared" si="93"/>
        <v>0.74071131087633957</v>
      </c>
      <c r="Q68" s="5">
        <f t="shared" si="93"/>
        <v>0.73933227875004337</v>
      </c>
      <c r="R68" s="5">
        <f t="shared" si="93"/>
        <v>0.73924739216587909</v>
      </c>
      <c r="S68" s="5">
        <f t="shared" si="93"/>
        <v>0.73901795434750683</v>
      </c>
      <c r="T68" s="5">
        <f t="shared" si="93"/>
        <v>0.73883066504780048</v>
      </c>
      <c r="U68" s="5">
        <f t="shared" si="93"/>
        <v>0.73849703049143878</v>
      </c>
      <c r="V68" s="5">
        <f t="shared" si="93"/>
        <v>0.73852831186750223</v>
      </c>
      <c r="W68" s="5">
        <f t="shared" si="93"/>
        <v>0.7384891203364673</v>
      </c>
      <c r="X68" s="5">
        <f t="shared" si="93"/>
        <v>0.73850020976140274</v>
      </c>
      <c r="Y68" s="5">
        <f t="shared" si="93"/>
        <v>0.73911267960738491</v>
      </c>
      <c r="Z68" s="5">
        <f t="shared" si="93"/>
        <v>0.73964676177650113</v>
      </c>
      <c r="AA68" s="5">
        <f t="shared" si="93"/>
        <v>0.7398775706453562</v>
      </c>
      <c r="AB68" s="5">
        <f t="shared" si="93"/>
        <v>0.74019495609172647</v>
      </c>
      <c r="AC68" s="48">
        <f t="shared" si="93"/>
        <v>0.74046183567773549</v>
      </c>
      <c r="AD68" s="48">
        <f t="shared" si="93"/>
        <v>0.74077197183422905</v>
      </c>
      <c r="AE68" s="48">
        <f t="shared" si="93"/>
        <v>0.74111105592758975</v>
      </c>
      <c r="AF68" s="48">
        <f t="shared" si="93"/>
        <v>0.74147825270961454</v>
      </c>
      <c r="AG68" s="48">
        <f t="shared" si="93"/>
        <v>0.74187293024580447</v>
      </c>
      <c r="AH68" s="48">
        <f t="shared" si="93"/>
        <v>0.74229463636447723</v>
      </c>
      <c r="AI68" s="46"/>
    </row>
    <row r="69" spans="1:35" x14ac:dyDescent="0.35">
      <c r="B69" s="2" t="s">
        <v>6</v>
      </c>
      <c r="C69" s="2"/>
      <c r="D69" s="5">
        <f>(D56+D57)/D$64</f>
        <v>0.12140126248887181</v>
      </c>
      <c r="E69" s="5">
        <f t="shared" ref="E69:AH69" si="94">(E56+E57)/E$64</f>
        <v>0.12304905368765087</v>
      </c>
      <c r="F69" s="5">
        <f t="shared" si="94"/>
        <v>0.12398577313324916</v>
      </c>
      <c r="G69" s="5">
        <f t="shared" si="94"/>
        <v>0.12475464702483065</v>
      </c>
      <c r="H69" s="5">
        <f t="shared" si="94"/>
        <v>0.12545597938101516</v>
      </c>
      <c r="I69" s="5">
        <f t="shared" si="94"/>
        <v>0.12407141327351159</v>
      </c>
      <c r="J69" s="5">
        <f t="shared" si="94"/>
        <v>0.12499365065196477</v>
      </c>
      <c r="K69" s="5">
        <f t="shared" si="94"/>
        <v>0.12631574600785003</v>
      </c>
      <c r="L69" s="5">
        <f t="shared" si="94"/>
        <v>0.12721526874487921</v>
      </c>
      <c r="M69" s="5">
        <f t="shared" si="94"/>
        <v>0.12775828410621165</v>
      </c>
      <c r="N69" s="5">
        <f t="shared" si="94"/>
        <v>0.12834495761813947</v>
      </c>
      <c r="O69" s="5">
        <f t="shared" si="94"/>
        <v>0.12894281312295863</v>
      </c>
      <c r="P69" s="5">
        <f t="shared" si="94"/>
        <v>0.12929509807206763</v>
      </c>
      <c r="Q69" s="5">
        <f t="shared" si="94"/>
        <v>0.13014176226315954</v>
      </c>
      <c r="R69" s="5">
        <f t="shared" si="94"/>
        <v>0.13031760490837113</v>
      </c>
      <c r="S69" s="5">
        <f t="shared" si="94"/>
        <v>0.1305923290559336</v>
      </c>
      <c r="T69" s="5">
        <f t="shared" si="94"/>
        <v>0.13087648432292368</v>
      </c>
      <c r="U69" s="5">
        <f t="shared" si="94"/>
        <v>0.13119835643870037</v>
      </c>
      <c r="V69" s="5">
        <f t="shared" si="94"/>
        <v>0.13140609941413739</v>
      </c>
      <c r="W69" s="5">
        <f t="shared" si="94"/>
        <v>0.13162267726535962</v>
      </c>
      <c r="X69" s="5">
        <f t="shared" si="94"/>
        <v>0.1318819730034485</v>
      </c>
      <c r="Y69" s="5">
        <f t="shared" si="94"/>
        <v>0.13181601681201086</v>
      </c>
      <c r="Z69" s="5">
        <f t="shared" si="94"/>
        <v>0.13181688602916392</v>
      </c>
      <c r="AA69" s="5">
        <f t="shared" si="94"/>
        <v>0.13191545363029716</v>
      </c>
      <c r="AB69" s="5">
        <f t="shared" si="94"/>
        <v>0.13197386944040293</v>
      </c>
      <c r="AC69" s="48">
        <f t="shared" si="94"/>
        <v>0.1320444140080225</v>
      </c>
      <c r="AD69" s="48">
        <f t="shared" si="94"/>
        <v>0.1321084942366422</v>
      </c>
      <c r="AE69" s="48">
        <f t="shared" si="94"/>
        <v>0.13216319114035743</v>
      </c>
      <c r="AF69" s="48">
        <f t="shared" si="94"/>
        <v>0.13220919423509414</v>
      </c>
      <c r="AG69" s="48">
        <f t="shared" si="94"/>
        <v>0.13224709774929141</v>
      </c>
      <c r="AH69" s="48">
        <f t="shared" si="94"/>
        <v>0.13227741410398491</v>
      </c>
      <c r="AI69" s="46"/>
    </row>
    <row r="70" spans="1:35" x14ac:dyDescent="0.35">
      <c r="B70" s="2" t="s">
        <v>7</v>
      </c>
      <c r="C70" s="2"/>
      <c r="D70" s="5">
        <f>(D58+D59)/D$64</f>
        <v>0.1240861303186294</v>
      </c>
      <c r="E70" s="5">
        <f t="shared" ref="E70:AH70" si="95">(E58+E59)/E$64</f>
        <v>0.12360770562913541</v>
      </c>
      <c r="F70" s="5">
        <f t="shared" si="95"/>
        <v>0.12375973097947836</v>
      </c>
      <c r="G70" s="5">
        <f t="shared" si="95"/>
        <v>0.12402919031413294</v>
      </c>
      <c r="H70" s="5">
        <f t="shared" si="95"/>
        <v>0.12421976293608365</v>
      </c>
      <c r="I70" s="5">
        <f t="shared" si="95"/>
        <v>0.1223981626686157</v>
      </c>
      <c r="J70" s="5">
        <f t="shared" si="95"/>
        <v>0.12274805849682797</v>
      </c>
      <c r="K70" s="5">
        <f t="shared" si="95"/>
        <v>0.12332288133333785</v>
      </c>
      <c r="L70" s="5">
        <f t="shared" si="95"/>
        <v>0.12374989962190595</v>
      </c>
      <c r="M70" s="5">
        <f t="shared" si="95"/>
        <v>0.12398593870121428</v>
      </c>
      <c r="N70" s="5">
        <f t="shared" si="95"/>
        <v>0.12409749733736529</v>
      </c>
      <c r="O70" s="5">
        <f t="shared" si="95"/>
        <v>0.12430315686523122</v>
      </c>
      <c r="P70" s="5">
        <f t="shared" si="95"/>
        <v>0.12445634314740478</v>
      </c>
      <c r="Q70" s="5">
        <f t="shared" si="95"/>
        <v>0.12495110600638402</v>
      </c>
      <c r="R70" s="5">
        <f t="shared" si="95"/>
        <v>0.12485015635200299</v>
      </c>
      <c r="S70" s="5">
        <f t="shared" si="95"/>
        <v>0.1247853118891588</v>
      </c>
      <c r="T70" s="5">
        <f t="shared" si="95"/>
        <v>0.12467344711064968</v>
      </c>
      <c r="U70" s="5">
        <f t="shared" si="95"/>
        <v>0.12465389304204266</v>
      </c>
      <c r="V70" s="5">
        <f t="shared" si="95"/>
        <v>0.12438916375682257</v>
      </c>
      <c r="W70" s="5">
        <f t="shared" si="95"/>
        <v>0.12418744647661763</v>
      </c>
      <c r="X70" s="5">
        <f t="shared" si="95"/>
        <v>0.12388693209930408</v>
      </c>
      <c r="Y70" s="5">
        <f t="shared" si="95"/>
        <v>0.12332699576651555</v>
      </c>
      <c r="Z70" s="5">
        <f t="shared" si="95"/>
        <v>0.1227813802479135</v>
      </c>
      <c r="AA70" s="5">
        <f t="shared" si="95"/>
        <v>0.1224342100954826</v>
      </c>
      <c r="AB70" s="5">
        <f t="shared" si="95"/>
        <v>0.12203468023433886</v>
      </c>
      <c r="AC70" s="48">
        <f t="shared" si="95"/>
        <v>0.12167567232188105</v>
      </c>
      <c r="AD70" s="48">
        <f t="shared" si="95"/>
        <v>0.12127907086395949</v>
      </c>
      <c r="AE70" s="48">
        <f t="shared" si="95"/>
        <v>0.12086160340816952</v>
      </c>
      <c r="AF70" s="48">
        <f t="shared" si="95"/>
        <v>0.12042343175795299</v>
      </c>
      <c r="AG70" s="48">
        <f t="shared" si="95"/>
        <v>0.11996460205742895</v>
      </c>
      <c r="AH70" s="48">
        <f t="shared" si="95"/>
        <v>0.11948505562111009</v>
      </c>
      <c r="AI70" s="46"/>
    </row>
    <row r="71" spans="1:35" x14ac:dyDescent="0.35">
      <c r="B71" s="2" t="s">
        <v>8</v>
      </c>
      <c r="C71" s="2"/>
      <c r="D71" s="41">
        <f>(D60+D61)/D$64</f>
        <v>2.6667435753619756E-3</v>
      </c>
      <c r="E71" s="41">
        <f t="shared" ref="E71:AH71" si="96">(E60+E61)/E$64</f>
        <v>2.4938549722969675E-3</v>
      </c>
      <c r="F71" s="41">
        <f t="shared" si="96"/>
        <v>2.56775691098285E-3</v>
      </c>
      <c r="G71" s="41">
        <f t="shared" si="96"/>
        <v>2.6264711725428676E-3</v>
      </c>
      <c r="H71" s="41">
        <f t="shared" si="96"/>
        <v>2.6721257782323085E-3</v>
      </c>
      <c r="I71" s="41">
        <f t="shared" si="96"/>
        <v>2.6887822846625147E-3</v>
      </c>
      <c r="J71" s="41">
        <f t="shared" si="96"/>
        <v>2.7225579978753215E-3</v>
      </c>
      <c r="K71" s="41">
        <f t="shared" si="96"/>
        <v>2.7570563735830056E-3</v>
      </c>
      <c r="L71" s="41">
        <f t="shared" si="96"/>
        <v>2.7564323140370959E-3</v>
      </c>
      <c r="M71" s="41">
        <f t="shared" si="96"/>
        <v>2.7669199254777119E-3</v>
      </c>
      <c r="N71" s="41">
        <f t="shared" si="96"/>
        <v>2.7880613709141047E-3</v>
      </c>
      <c r="O71" s="41">
        <f t="shared" si="96"/>
        <v>2.8002389399957093E-3</v>
      </c>
      <c r="P71" s="41">
        <f t="shared" si="96"/>
        <v>2.8141971748990862E-3</v>
      </c>
      <c r="Q71" s="41">
        <f t="shared" si="96"/>
        <v>2.8356231343901134E-3</v>
      </c>
      <c r="R71" s="41">
        <f t="shared" si="96"/>
        <v>2.8345144725400217E-3</v>
      </c>
      <c r="S71" s="41">
        <f t="shared" si="96"/>
        <v>2.8394514439390307E-3</v>
      </c>
      <c r="T71" s="41">
        <f t="shared" si="96"/>
        <v>2.8411514202845338E-3</v>
      </c>
      <c r="U71" s="41">
        <f t="shared" si="96"/>
        <v>2.8528020751254208E-3</v>
      </c>
      <c r="V71" s="41">
        <f t="shared" si="96"/>
        <v>2.8591950605016134E-3</v>
      </c>
      <c r="W71" s="41">
        <f t="shared" si="96"/>
        <v>2.8657269740723812E-3</v>
      </c>
      <c r="X71" s="41">
        <f t="shared" si="96"/>
        <v>2.8753283207115319E-3</v>
      </c>
      <c r="Y71" s="41">
        <f t="shared" si="96"/>
        <v>2.8760378457562017E-3</v>
      </c>
      <c r="Z71" s="41">
        <f t="shared" si="96"/>
        <v>2.8753702060346983E-3</v>
      </c>
      <c r="AA71" s="41">
        <f t="shared" si="96"/>
        <v>2.8780930688739916E-3</v>
      </c>
      <c r="AB71" s="41">
        <f t="shared" si="96"/>
        <v>2.884182059109871E-3</v>
      </c>
      <c r="AC71" s="55">
        <f t="shared" si="96"/>
        <v>2.8891652253862305E-3</v>
      </c>
      <c r="AD71" s="55">
        <f t="shared" si="96"/>
        <v>2.8944849200479494E-3</v>
      </c>
      <c r="AE71" s="55">
        <f t="shared" si="96"/>
        <v>2.9004853270175762E-3</v>
      </c>
      <c r="AF71" s="55">
        <f t="shared" si="96"/>
        <v>2.9071417855315333E-3</v>
      </c>
      <c r="AG71" s="55">
        <f t="shared" si="96"/>
        <v>2.9144347679902344E-3</v>
      </c>
      <c r="AH71" s="55">
        <f t="shared" si="96"/>
        <v>2.9223492560794041E-3</v>
      </c>
      <c r="AI71" s="46"/>
    </row>
    <row r="72" spans="1:35" x14ac:dyDescent="0.35">
      <c r="B72" s="2" t="s">
        <v>9</v>
      </c>
      <c r="C72" s="2"/>
      <c r="D72" s="41">
        <f>(D62+D63)/D$64</f>
        <v>2.1210117547632965E-3</v>
      </c>
      <c r="E72" s="41">
        <f t="shared" ref="E72:AH72" si="97">(E62+E63)/E$64</f>
        <v>2.1295648012484721E-3</v>
      </c>
      <c r="F72" s="41">
        <f t="shared" si="97"/>
        <v>2.2482959175253911E-3</v>
      </c>
      <c r="G72" s="41">
        <f t="shared" si="97"/>
        <v>2.4014726869750081E-3</v>
      </c>
      <c r="H72" s="41">
        <f t="shared" si="97"/>
        <v>2.5182878336643126E-3</v>
      </c>
      <c r="I72" s="41">
        <f t="shared" si="97"/>
        <v>2.6065778083939023E-3</v>
      </c>
      <c r="J72" s="41">
        <f t="shared" si="97"/>
        <v>2.656075363010664E-3</v>
      </c>
      <c r="K72" s="41">
        <f t="shared" si="97"/>
        <v>2.6610188988376226E-3</v>
      </c>
      <c r="L72" s="41">
        <f t="shared" si="97"/>
        <v>2.6632146602423227E-3</v>
      </c>
      <c r="M72" s="41">
        <f t="shared" si="97"/>
        <v>2.6805794880455929E-3</v>
      </c>
      <c r="N72" s="41">
        <f t="shared" si="97"/>
        <v>2.7067405408505597E-3</v>
      </c>
      <c r="O72" s="41">
        <f t="shared" si="97"/>
        <v>2.7197005943104752E-3</v>
      </c>
      <c r="P72" s="41">
        <f t="shared" si="97"/>
        <v>2.7230507292890487E-3</v>
      </c>
      <c r="Q72" s="41">
        <f t="shared" si="97"/>
        <v>2.7392298460228131E-3</v>
      </c>
      <c r="R72" s="41">
        <f t="shared" si="97"/>
        <v>2.7503321012067217E-3</v>
      </c>
      <c r="S72" s="41">
        <f t="shared" si="97"/>
        <v>2.7649532634618562E-3</v>
      </c>
      <c r="T72" s="41">
        <f t="shared" si="97"/>
        <v>2.7782520983417359E-3</v>
      </c>
      <c r="U72" s="41">
        <f t="shared" si="97"/>
        <v>2.7979179526928279E-3</v>
      </c>
      <c r="V72" s="41">
        <f t="shared" si="97"/>
        <v>2.8172299010359608E-3</v>
      </c>
      <c r="W72" s="41">
        <f t="shared" si="97"/>
        <v>2.8350289474829865E-3</v>
      </c>
      <c r="X72" s="41">
        <f t="shared" si="97"/>
        <v>2.8555568151332469E-3</v>
      </c>
      <c r="Y72" s="41">
        <f t="shared" si="97"/>
        <v>2.8682699683324187E-3</v>
      </c>
      <c r="Z72" s="41">
        <f t="shared" si="97"/>
        <v>2.879601740386845E-3</v>
      </c>
      <c r="AA72" s="41">
        <f t="shared" si="97"/>
        <v>2.8946725599900331E-3</v>
      </c>
      <c r="AB72" s="41">
        <f t="shared" si="97"/>
        <v>2.9123121744220135E-3</v>
      </c>
      <c r="AC72" s="55">
        <f t="shared" si="97"/>
        <v>2.9289127669748175E-3</v>
      </c>
      <c r="AD72" s="55">
        <f t="shared" si="97"/>
        <v>2.9459781451213517E-3</v>
      </c>
      <c r="AE72" s="55">
        <f t="shared" si="97"/>
        <v>2.9636641968657455E-3</v>
      </c>
      <c r="AF72" s="55">
        <f t="shared" si="97"/>
        <v>2.9819795118067069E-3</v>
      </c>
      <c r="AG72" s="55">
        <f t="shared" si="97"/>
        <v>3.0009351794849869E-3</v>
      </c>
      <c r="AH72" s="55">
        <f t="shared" si="97"/>
        <v>3.0205446543485654E-3</v>
      </c>
      <c r="AI72" s="46"/>
    </row>
    <row r="73" spans="1:35" x14ac:dyDescent="0.35">
      <c r="B73" s="2" t="s">
        <v>10</v>
      </c>
      <c r="C73" s="2" t="s">
        <v>11</v>
      </c>
      <c r="D73" s="5">
        <f>SUM(D68:D72)</f>
        <v>1</v>
      </c>
      <c r="E73" s="5">
        <f t="shared" ref="E73:AH73" si="98">SUM(E68:E72)</f>
        <v>0.99999999999999967</v>
      </c>
      <c r="F73" s="5">
        <f t="shared" si="98"/>
        <v>1</v>
      </c>
      <c r="G73" s="5">
        <f t="shared" si="98"/>
        <v>0.99999999999999978</v>
      </c>
      <c r="H73" s="5">
        <f t="shared" si="98"/>
        <v>0.99999999999999989</v>
      </c>
      <c r="I73" s="5">
        <f t="shared" si="98"/>
        <v>0.99999999999999989</v>
      </c>
      <c r="J73" s="5">
        <f t="shared" si="98"/>
        <v>1</v>
      </c>
      <c r="K73" s="5">
        <f t="shared" si="98"/>
        <v>1</v>
      </c>
      <c r="L73" s="5">
        <f t="shared" si="98"/>
        <v>1</v>
      </c>
      <c r="M73" s="5">
        <f t="shared" si="98"/>
        <v>0.99999999999999989</v>
      </c>
      <c r="N73" s="5">
        <f t="shared" si="98"/>
        <v>1.0000000000000002</v>
      </c>
      <c r="O73" s="5">
        <f t="shared" si="98"/>
        <v>1</v>
      </c>
      <c r="P73" s="5">
        <f t="shared" si="98"/>
        <v>1.0000000000000002</v>
      </c>
      <c r="Q73" s="5">
        <f t="shared" si="98"/>
        <v>0.99999999999999989</v>
      </c>
      <c r="R73" s="5">
        <f t="shared" si="98"/>
        <v>1</v>
      </c>
      <c r="S73" s="5">
        <f t="shared" si="98"/>
        <v>1.0000000000000002</v>
      </c>
      <c r="T73" s="5">
        <f t="shared" si="98"/>
        <v>1</v>
      </c>
      <c r="U73" s="5">
        <f t="shared" si="98"/>
        <v>1</v>
      </c>
      <c r="V73" s="5">
        <f t="shared" si="98"/>
        <v>0.99999999999999978</v>
      </c>
      <c r="W73" s="5">
        <f t="shared" si="98"/>
        <v>0.99999999999999989</v>
      </c>
      <c r="X73" s="5">
        <f t="shared" si="98"/>
        <v>1.0000000000000002</v>
      </c>
      <c r="Y73" s="5">
        <f t="shared" si="98"/>
        <v>0.99999999999999989</v>
      </c>
      <c r="Z73" s="5">
        <f t="shared" si="98"/>
        <v>1</v>
      </c>
      <c r="AA73" s="5">
        <f t="shared" si="98"/>
        <v>0.99999999999999989</v>
      </c>
      <c r="AB73" s="5">
        <f t="shared" si="98"/>
        <v>1.0000000000000002</v>
      </c>
      <c r="AC73" s="48">
        <f t="shared" si="98"/>
        <v>1</v>
      </c>
      <c r="AD73" s="48">
        <f t="shared" si="98"/>
        <v>1</v>
      </c>
      <c r="AE73" s="48">
        <f t="shared" si="98"/>
        <v>1</v>
      </c>
      <c r="AF73" s="48">
        <f t="shared" si="98"/>
        <v>0.99999999999999989</v>
      </c>
      <c r="AG73" s="48">
        <f t="shared" si="98"/>
        <v>1.0000000000000002</v>
      </c>
      <c r="AH73" s="48">
        <f t="shared" si="98"/>
        <v>1.0000000000000002</v>
      </c>
      <c r="AI73" s="46"/>
    </row>
    <row r="75" spans="1:35" x14ac:dyDescent="0.3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</sheetData>
  <pageMargins left="0.7" right="0.7" top="0.75" bottom="0.75" header="0.3" footer="0.3"/>
  <pageSetup scale="45" orientation="portrait" horizontalDpi="4294967293" verticalDpi="1200" r:id="rId1"/>
  <colBreaks count="1" manualBreakCount="1">
    <brk id="19" min="1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7C650-B9B2-4FE6-9311-2A6D3E794EC7}">
  <dimension ref="A2:BG75"/>
  <sheetViews>
    <sheetView zoomScale="80" zoomScaleNormal="80" workbookViewId="0"/>
  </sheetViews>
  <sheetFormatPr defaultRowHeight="14.5" x14ac:dyDescent="0.35"/>
  <cols>
    <col min="1" max="1" width="2.26953125" customWidth="1"/>
    <col min="3" max="3" width="14.26953125" customWidth="1"/>
    <col min="4" max="4" width="9.81640625" bestFit="1" customWidth="1"/>
    <col min="9" max="28" width="9.81640625" bestFit="1" customWidth="1"/>
    <col min="29" max="34" width="9.81640625" style="46" bestFit="1" customWidth="1"/>
    <col min="35" max="35" width="16.453125" style="46" bestFit="1" customWidth="1"/>
  </cols>
  <sheetData>
    <row r="2" spans="2:59" x14ac:dyDescent="0.35">
      <c r="B2" s="4" t="s">
        <v>57</v>
      </c>
      <c r="AK2" t="s">
        <v>52</v>
      </c>
      <c r="AW2" t="s">
        <v>54</v>
      </c>
    </row>
    <row r="3" spans="2:59" x14ac:dyDescent="0.35">
      <c r="B3" s="1" t="s">
        <v>1</v>
      </c>
      <c r="C3" s="1" t="s">
        <v>2</v>
      </c>
      <c r="D3" s="1">
        <v>2020</v>
      </c>
      <c r="E3" s="1">
        <v>2021</v>
      </c>
      <c r="F3" s="1">
        <v>2022</v>
      </c>
      <c r="G3" s="1">
        <v>2023</v>
      </c>
      <c r="H3" s="1">
        <v>2024</v>
      </c>
      <c r="I3" s="1">
        <v>2025</v>
      </c>
      <c r="J3" s="1">
        <v>2026</v>
      </c>
      <c r="K3" s="1">
        <v>2027</v>
      </c>
      <c r="L3" s="1">
        <v>2028</v>
      </c>
      <c r="M3" s="1">
        <v>2029</v>
      </c>
      <c r="N3" s="1">
        <v>2030</v>
      </c>
      <c r="O3" s="1">
        <v>2031</v>
      </c>
      <c r="P3" s="1">
        <v>2032</v>
      </c>
      <c r="Q3" s="1">
        <v>2033</v>
      </c>
      <c r="R3" s="1">
        <v>2034</v>
      </c>
      <c r="S3" s="1">
        <v>2035</v>
      </c>
      <c r="T3" s="1">
        <v>2036</v>
      </c>
      <c r="U3" s="1">
        <v>2037</v>
      </c>
      <c r="V3" s="1">
        <v>2038</v>
      </c>
      <c r="W3" s="1">
        <v>2039</v>
      </c>
      <c r="X3" s="1">
        <v>2040</v>
      </c>
      <c r="Y3" s="1">
        <v>2041</v>
      </c>
      <c r="Z3" s="1">
        <v>2042</v>
      </c>
      <c r="AA3" s="1">
        <v>2043</v>
      </c>
      <c r="AB3" s="1">
        <v>2044</v>
      </c>
      <c r="AC3" s="45">
        <v>2045</v>
      </c>
      <c r="AD3" s="45">
        <f>AC3+1</f>
        <v>2046</v>
      </c>
      <c r="AE3" s="45">
        <f t="shared" ref="AE3:AH3" si="0">AD3+1</f>
        <v>2047</v>
      </c>
      <c r="AF3" s="45">
        <f t="shared" si="0"/>
        <v>2048</v>
      </c>
      <c r="AG3" s="45">
        <f t="shared" si="0"/>
        <v>2049</v>
      </c>
      <c r="AH3" s="45">
        <f t="shared" si="0"/>
        <v>2050</v>
      </c>
      <c r="AK3" s="1">
        <v>2034</v>
      </c>
      <c r="AL3" s="1">
        <v>2035</v>
      </c>
      <c r="AM3" s="1">
        <v>2036</v>
      </c>
      <c r="AN3" s="1">
        <v>2037</v>
      </c>
      <c r="AO3" s="1">
        <v>2038</v>
      </c>
      <c r="AP3" s="1">
        <v>2039</v>
      </c>
      <c r="AQ3" s="1">
        <v>2040</v>
      </c>
      <c r="AR3" s="1">
        <v>2041</v>
      </c>
      <c r="AS3" s="1">
        <v>2042</v>
      </c>
      <c r="AT3" s="1">
        <v>2043</v>
      </c>
      <c r="AU3" s="1">
        <v>2044</v>
      </c>
      <c r="AW3" s="1">
        <v>2035</v>
      </c>
      <c r="AX3" s="1">
        <v>2036</v>
      </c>
      <c r="AY3" s="1">
        <v>2037</v>
      </c>
      <c r="AZ3" s="1">
        <v>2038</v>
      </c>
      <c r="BA3" s="1">
        <v>2039</v>
      </c>
      <c r="BB3" s="1">
        <v>2040</v>
      </c>
      <c r="BC3" s="1">
        <v>2041</v>
      </c>
      <c r="BD3" s="1">
        <v>2042</v>
      </c>
      <c r="BE3" s="1">
        <v>2043</v>
      </c>
      <c r="BF3" s="1">
        <v>2044</v>
      </c>
      <c r="BG3" s="56" t="s">
        <v>53</v>
      </c>
    </row>
    <row r="4" spans="2:59" x14ac:dyDescent="0.35">
      <c r="B4" s="2" t="s">
        <v>3</v>
      </c>
      <c r="C4" s="2" t="s">
        <v>4</v>
      </c>
      <c r="D4" s="3">
        <f>'Extended Potential'!D4</f>
        <v>28842.563563024018</v>
      </c>
      <c r="E4" s="3">
        <f>'Extended Potential'!E4</f>
        <v>58388.737133686052</v>
      </c>
      <c r="F4" s="3">
        <f>'Extended Potential'!F4</f>
        <v>86698.221476139443</v>
      </c>
      <c r="G4" s="3">
        <f>'Extended Potential'!G4</f>
        <v>113562.3762552666</v>
      </c>
      <c r="H4" s="3">
        <f>'Extended Potential'!H4</f>
        <v>143401.17658460289</v>
      </c>
      <c r="I4" s="3">
        <f>'Extended Potential'!I4</f>
        <v>175838.79785363888</v>
      </c>
      <c r="J4" s="3">
        <f>'Extended Potential'!J4</f>
        <v>209158.81809538676</v>
      </c>
      <c r="K4" s="3">
        <f>'Extended Potential'!K4</f>
        <v>243977.45051893801</v>
      </c>
      <c r="L4" s="3">
        <f>'Extended Potential'!L4</f>
        <v>280052.83147631516</v>
      </c>
      <c r="M4" s="3">
        <f>'Extended Potential'!M4</f>
        <v>312110.83188858355</v>
      </c>
      <c r="N4" s="3">
        <f>'Extended Potential'!N4</f>
        <v>344565.19957702456</v>
      </c>
      <c r="O4" s="3">
        <f>'Extended Potential'!O4</f>
        <v>377954.10869829322</v>
      </c>
      <c r="P4" s="3">
        <f>'Extended Potential'!P4</f>
        <v>411792.75825516344</v>
      </c>
      <c r="Q4" s="3">
        <f>'Extended Potential'!Q4</f>
        <v>439357.85854996165</v>
      </c>
      <c r="R4" s="3">
        <f>'Extended Potential'!R4</f>
        <v>463226.27305556712</v>
      </c>
      <c r="S4" s="3">
        <f>'Extended Potential'!S4</f>
        <v>485539.04771505593</v>
      </c>
      <c r="T4" s="3">
        <f>'Extended Potential'!T4</f>
        <v>506910.98487244308</v>
      </c>
      <c r="U4" s="3">
        <f>'Extended Potential'!U4</f>
        <v>528789.74965396291</v>
      </c>
      <c r="V4" s="3">
        <f>'Extended Potential'!V4</f>
        <v>550730.88594922342</v>
      </c>
      <c r="W4" s="3">
        <f>'Extended Potential'!W4</f>
        <v>575235.7926384015</v>
      </c>
      <c r="X4" s="3">
        <f>'Extended Potential'!X4</f>
        <v>600429.54144435958</v>
      </c>
      <c r="Y4" s="3">
        <f>'Extended Potential'!Y4</f>
        <v>623068.78496501502</v>
      </c>
      <c r="Z4" s="3">
        <f>'Extended Potential'!Z4</f>
        <v>645008.87405621237</v>
      </c>
      <c r="AA4" s="3">
        <f>'Extended Potential'!AA4</f>
        <v>665845.16440488317</v>
      </c>
      <c r="AB4" s="3">
        <f>'Extended Potential'!AB4</f>
        <v>686574.28310225159</v>
      </c>
      <c r="AC4" s="47">
        <f>'Extended Potential'!AC4</f>
        <v>706782.714289275</v>
      </c>
      <c r="AD4" s="47">
        <f>'Extended Potential'!AD4</f>
        <v>726677.21589547466</v>
      </c>
      <c r="AE4" s="47">
        <f>'Extended Potential'!AE4</f>
        <v>746257.78792085068</v>
      </c>
      <c r="AF4" s="47">
        <f>'Extended Potential'!AF4</f>
        <v>765524.43036540295</v>
      </c>
      <c r="AG4" s="47">
        <f>'Extended Potential'!AG4</f>
        <v>784477.14322913147</v>
      </c>
      <c r="AH4" s="47">
        <f>'Extended Potential'!AH4</f>
        <v>803115.92651203636</v>
      </c>
      <c r="AI4" s="46" t="s">
        <v>13</v>
      </c>
      <c r="AK4" s="3">
        <f>R4-Q4</f>
        <v>23868.414505605469</v>
      </c>
      <c r="AL4" s="3">
        <f>S4-R4</f>
        <v>22312.774659488816</v>
      </c>
      <c r="AM4" s="3">
        <f t="shared" ref="AM4:AU13" si="1">T4-S4</f>
        <v>21371.937157387147</v>
      </c>
      <c r="AN4" s="3">
        <f t="shared" si="1"/>
        <v>21878.764781519829</v>
      </c>
      <c r="AO4" s="3">
        <f t="shared" si="1"/>
        <v>21941.136295260512</v>
      </c>
      <c r="AP4" s="3">
        <f t="shared" si="1"/>
        <v>24504.906689178082</v>
      </c>
      <c r="AQ4" s="3">
        <f t="shared" si="1"/>
        <v>25193.748805958079</v>
      </c>
      <c r="AR4" s="3">
        <f t="shared" si="1"/>
        <v>22639.243520655436</v>
      </c>
      <c r="AS4" s="3">
        <f t="shared" si="1"/>
        <v>21940.089091197355</v>
      </c>
      <c r="AT4" s="3">
        <f t="shared" si="1"/>
        <v>20836.290348670795</v>
      </c>
      <c r="AU4" s="3">
        <f t="shared" si="1"/>
        <v>20729.118697368423</v>
      </c>
      <c r="AW4" s="3">
        <f>AL4-AK4</f>
        <v>-1555.6398461166536</v>
      </c>
      <c r="AX4" s="3">
        <f t="shared" ref="AX4:BF13" si="2">AM4-AL4</f>
        <v>-940.83750210166909</v>
      </c>
      <c r="AY4" s="3">
        <f t="shared" si="2"/>
        <v>506.8276241326821</v>
      </c>
      <c r="AZ4" s="3">
        <f t="shared" si="2"/>
        <v>62.37151374068344</v>
      </c>
      <c r="BA4" s="3">
        <f t="shared" si="2"/>
        <v>2563.7703939175699</v>
      </c>
      <c r="BB4" s="3">
        <f t="shared" si="2"/>
        <v>688.84211677999701</v>
      </c>
      <c r="BC4" s="3">
        <f t="shared" si="2"/>
        <v>-2554.5052853026427</v>
      </c>
      <c r="BD4" s="3">
        <f t="shared" si="2"/>
        <v>-699.15442945808172</v>
      </c>
      <c r="BE4" s="3">
        <f t="shared" si="2"/>
        <v>-1103.7987425265601</v>
      </c>
      <c r="BF4" s="3">
        <f t="shared" si="2"/>
        <v>-107.17165130237117</v>
      </c>
      <c r="BG4" s="42">
        <f>AVERAGE(AW4:BF4)</f>
        <v>-313.92958082370461</v>
      </c>
    </row>
    <row r="5" spans="2:59" x14ac:dyDescent="0.35">
      <c r="B5" s="2" t="s">
        <v>3</v>
      </c>
      <c r="C5" s="2" t="s">
        <v>5</v>
      </c>
      <c r="D5" s="3">
        <f>'Extended Potential'!D5</f>
        <v>83448.688380000531</v>
      </c>
      <c r="E5" s="3">
        <f>'Extended Potential'!E5</f>
        <v>162108.13020169784</v>
      </c>
      <c r="F5" s="3">
        <f>'Extended Potential'!F5</f>
        <v>212654.12013678919</v>
      </c>
      <c r="G5" s="3">
        <f>'Extended Potential'!G5</f>
        <v>254384.94146931233</v>
      </c>
      <c r="H5" s="3">
        <f>'Extended Potential'!H5</f>
        <v>299387.03654933273</v>
      </c>
      <c r="I5" s="3">
        <f>'Extended Potential'!I5</f>
        <v>350704.74619056401</v>
      </c>
      <c r="J5" s="3">
        <f>'Extended Potential'!J5</f>
        <v>397097.41850832087</v>
      </c>
      <c r="K5" s="3">
        <f>'Extended Potential'!K5</f>
        <v>439576.06119597057</v>
      </c>
      <c r="L5" s="3">
        <f>'Extended Potential'!L5</f>
        <v>485216.65147245961</v>
      </c>
      <c r="M5" s="3">
        <f>'Extended Potential'!M5</f>
        <v>531199.87711674185</v>
      </c>
      <c r="N5" s="3">
        <f>'Extended Potential'!N5</f>
        <v>572064.04855757649</v>
      </c>
      <c r="O5" s="3">
        <f>'Extended Potential'!O5</f>
        <v>619993.8856077065</v>
      </c>
      <c r="P5" s="3">
        <f>'Extended Potential'!P5</f>
        <v>664941.29898974323</v>
      </c>
      <c r="Q5" s="3">
        <f>'Extended Potential'!Q5</f>
        <v>707412.66160308418</v>
      </c>
      <c r="R5" s="3">
        <f>'Extended Potential'!R5</f>
        <v>748397.83532175072</v>
      </c>
      <c r="S5" s="3">
        <f>'Extended Potential'!S5</f>
        <v>783755.7772632608</v>
      </c>
      <c r="T5" s="3">
        <f>'Extended Potential'!T5</f>
        <v>819602.5727109923</v>
      </c>
      <c r="U5" s="3">
        <f>'Extended Potential'!U5</f>
        <v>848883.64366064104</v>
      </c>
      <c r="V5" s="3">
        <f>'Extended Potential'!V5</f>
        <v>880437.98650034203</v>
      </c>
      <c r="W5" s="3">
        <f>'Extended Potential'!W5</f>
        <v>913076.47532979131</v>
      </c>
      <c r="X5" s="3">
        <f>'Extended Potential'!X5</f>
        <v>943694.13520278223</v>
      </c>
      <c r="Y5" s="3">
        <f>'Extended Potential'!Y5</f>
        <v>975286.13948687096</v>
      </c>
      <c r="Z5" s="3">
        <f>'Extended Potential'!Z5</f>
        <v>1005224.5631377849</v>
      </c>
      <c r="AA5" s="3">
        <f>'Extended Potential'!AA5</f>
        <v>1033564.2175894981</v>
      </c>
      <c r="AB5" s="3">
        <f>'Extended Potential'!AB5</f>
        <v>1058133.8254306831</v>
      </c>
      <c r="AC5" s="47">
        <f>'Extended Potential'!AC5</f>
        <v>1083190.3667069001</v>
      </c>
      <c r="AD5" s="47">
        <f>'Extended Potential'!AD5</f>
        <v>1106605.3513953688</v>
      </c>
      <c r="AE5" s="47">
        <f>'Extended Potential'!AE5</f>
        <v>1128378.7794960893</v>
      </c>
      <c r="AF5" s="47">
        <f>'Extended Potential'!AF5</f>
        <v>1148510.6510090618</v>
      </c>
      <c r="AG5" s="47">
        <f>'Extended Potential'!AG5</f>
        <v>1167000.9659342861</v>
      </c>
      <c r="AH5" s="47">
        <f>'Extended Potential'!AH5</f>
        <v>1183849.7242717622</v>
      </c>
      <c r="AI5" s="46" t="s">
        <v>13</v>
      </c>
      <c r="AK5" s="3">
        <f t="shared" ref="AK5:AL13" si="3">R5-Q5</f>
        <v>40985.173718666541</v>
      </c>
      <c r="AL5" s="3">
        <f t="shared" si="3"/>
        <v>35357.941941510071</v>
      </c>
      <c r="AM5" s="3">
        <f t="shared" si="1"/>
        <v>35846.795447731507</v>
      </c>
      <c r="AN5" s="3">
        <f t="shared" si="1"/>
        <v>29281.07094964874</v>
      </c>
      <c r="AO5" s="3">
        <f t="shared" si="1"/>
        <v>31554.342839700985</v>
      </c>
      <c r="AP5" s="3">
        <f t="shared" si="1"/>
        <v>32638.488829449285</v>
      </c>
      <c r="AQ5" s="3">
        <f t="shared" si="1"/>
        <v>30617.659872990916</v>
      </c>
      <c r="AR5" s="3">
        <f t="shared" si="1"/>
        <v>31592.004284088733</v>
      </c>
      <c r="AS5" s="3">
        <f t="shared" si="1"/>
        <v>29938.423650913988</v>
      </c>
      <c r="AT5" s="3">
        <f t="shared" si="1"/>
        <v>28339.654451713199</v>
      </c>
      <c r="AU5" s="3">
        <f t="shared" si="1"/>
        <v>24569.607841184945</v>
      </c>
      <c r="AW5" s="3">
        <f t="shared" ref="AW5:AW13" si="4">AL5-AK5</f>
        <v>-5627.2317771564703</v>
      </c>
      <c r="AX5" s="3">
        <f t="shared" si="2"/>
        <v>488.85350622143596</v>
      </c>
      <c r="AY5" s="3">
        <f t="shared" si="2"/>
        <v>-6565.7244980827672</v>
      </c>
      <c r="AZ5" s="3">
        <f t="shared" si="2"/>
        <v>2273.271890052245</v>
      </c>
      <c r="BA5" s="3">
        <f t="shared" si="2"/>
        <v>1084.1459897483001</v>
      </c>
      <c r="BB5" s="3">
        <f t="shared" si="2"/>
        <v>-2020.8289564583683</v>
      </c>
      <c r="BC5" s="3">
        <f t="shared" si="2"/>
        <v>974.34441109781619</v>
      </c>
      <c r="BD5" s="3">
        <f t="shared" si="2"/>
        <v>-1653.5806331747444</v>
      </c>
      <c r="BE5" s="3">
        <f t="shared" si="2"/>
        <v>-1598.7691992007894</v>
      </c>
      <c r="BF5" s="3">
        <f t="shared" si="2"/>
        <v>-3770.046610528254</v>
      </c>
      <c r="BG5" s="42">
        <f t="shared" ref="BG5:BG13" si="5">AVERAGE(AW5:BF5)</f>
        <v>-1641.5565877481597</v>
      </c>
    </row>
    <row r="6" spans="2:59" x14ac:dyDescent="0.35">
      <c r="B6" s="2" t="s">
        <v>6</v>
      </c>
      <c r="C6" s="2" t="s">
        <v>4</v>
      </c>
      <c r="D6" s="3">
        <f>'Extended Potential'!D6</f>
        <v>6593.90977903985</v>
      </c>
      <c r="E6" s="3">
        <f>'Extended Potential'!E6</f>
        <v>13463.699439534272</v>
      </c>
      <c r="F6" s="3">
        <f>'Extended Potential'!F6</f>
        <v>20244.928105161096</v>
      </c>
      <c r="G6" s="3">
        <f>'Extended Potential'!G6</f>
        <v>26487.125306201058</v>
      </c>
      <c r="H6" s="3">
        <f>'Extended Potential'!H6</f>
        <v>33502.717945348886</v>
      </c>
      <c r="I6" s="3">
        <f>'Extended Potential'!I6</f>
        <v>41210.283005757112</v>
      </c>
      <c r="J6" s="3">
        <f>'Extended Potential'!J6</f>
        <v>49082.712466357014</v>
      </c>
      <c r="K6" s="3">
        <f>'Extended Potential'!K6</f>
        <v>57643.454230407733</v>
      </c>
      <c r="L6" s="3">
        <f>'Extended Potential'!L6</f>
        <v>66309.969810030583</v>
      </c>
      <c r="M6" s="3">
        <f>'Extended Potential'!M6</f>
        <v>73785.294310637371</v>
      </c>
      <c r="N6" s="3">
        <f>'Extended Potential'!N6</f>
        <v>81468.381616915198</v>
      </c>
      <c r="O6" s="3">
        <f>'Extended Potential'!O6</f>
        <v>89428.84673758813</v>
      </c>
      <c r="P6" s="3">
        <f>'Extended Potential'!P6</f>
        <v>97116.978222172038</v>
      </c>
      <c r="Q6" s="3">
        <f>'Extended Potential'!Q6</f>
        <v>104891.31200710585</v>
      </c>
      <c r="R6" s="3">
        <f>'Extended Potential'!R6</f>
        <v>110116.31177793026</v>
      </c>
      <c r="S6" s="3">
        <f>'Extended Potential'!S6</f>
        <v>114942.83986800529</v>
      </c>
      <c r="T6" s="3">
        <f>'Extended Potential'!T6</f>
        <v>119634.21137116403</v>
      </c>
      <c r="U6" s="3">
        <f>'Extended Potential'!U6</f>
        <v>124397.60575561496</v>
      </c>
      <c r="V6" s="3">
        <f>'Extended Potential'!V6</f>
        <v>128817.81952327176</v>
      </c>
      <c r="W6" s="3">
        <f>'Extended Potential'!W6</f>
        <v>133747.35861984704</v>
      </c>
      <c r="X6" s="3">
        <f>'Extended Potential'!X6</f>
        <v>138616.25669380772</v>
      </c>
      <c r="Y6" s="3">
        <f>'Extended Potential'!Y6</f>
        <v>142146.38330669014</v>
      </c>
      <c r="Z6" s="3">
        <f>'Extended Potential'!Z6</f>
        <v>145546.70927514843</v>
      </c>
      <c r="AA6" s="3">
        <f>'Extended Potential'!AA6</f>
        <v>149079.19737339678</v>
      </c>
      <c r="AB6" s="3">
        <f>'Extended Potential'!AB6</f>
        <v>152394.71200330451</v>
      </c>
      <c r="AC6" s="47">
        <f>'Extended Potential'!AC6</f>
        <v>155545.30307336952</v>
      </c>
      <c r="AD6" s="47">
        <f>'Extended Potential'!AD6</f>
        <v>158504.94562934287</v>
      </c>
      <c r="AE6" s="47">
        <f>'Extended Potential'!AE6</f>
        <v>161273.63967122455</v>
      </c>
      <c r="AF6" s="47">
        <f>'Extended Potential'!AF6</f>
        <v>163851.38519901456</v>
      </c>
      <c r="AG6" s="47">
        <f>'Extended Potential'!AG6</f>
        <v>166238.18221271291</v>
      </c>
      <c r="AH6" s="47">
        <f>'Extended Potential'!AH6</f>
        <v>168434.0307123196</v>
      </c>
      <c r="AI6" s="46" t="s">
        <v>13</v>
      </c>
      <c r="AK6" s="3">
        <f t="shared" si="3"/>
        <v>5224.9997708244045</v>
      </c>
      <c r="AL6" s="3">
        <f t="shared" si="3"/>
        <v>4826.5280900750367</v>
      </c>
      <c r="AM6" s="3">
        <f t="shared" si="1"/>
        <v>4691.3715031587344</v>
      </c>
      <c r="AN6" s="3">
        <f t="shared" si="1"/>
        <v>4763.394384450934</v>
      </c>
      <c r="AO6" s="3">
        <f t="shared" si="1"/>
        <v>4420.2137676567945</v>
      </c>
      <c r="AP6" s="3">
        <f t="shared" si="1"/>
        <v>4929.5390965752886</v>
      </c>
      <c r="AQ6" s="3">
        <f t="shared" si="1"/>
        <v>4868.8980739606777</v>
      </c>
      <c r="AR6" s="3">
        <f t="shared" si="1"/>
        <v>3530.1266128824209</v>
      </c>
      <c r="AS6" s="3">
        <f t="shared" si="1"/>
        <v>3400.3259684582881</v>
      </c>
      <c r="AT6" s="3">
        <f t="shared" si="1"/>
        <v>3532.4880982483446</v>
      </c>
      <c r="AU6" s="3">
        <f t="shared" si="1"/>
        <v>3315.5146299077314</v>
      </c>
      <c r="AW6" s="3">
        <f t="shared" si="4"/>
        <v>-398.47168074936781</v>
      </c>
      <c r="AX6" s="3">
        <f t="shared" si="2"/>
        <v>-135.15658691630233</v>
      </c>
      <c r="AY6" s="3">
        <f t="shared" si="2"/>
        <v>72.0228812921996</v>
      </c>
      <c r="AZ6" s="3">
        <f t="shared" si="2"/>
        <v>-343.1806167941395</v>
      </c>
      <c r="BA6" s="3">
        <f t="shared" si="2"/>
        <v>509.32532891849405</v>
      </c>
      <c r="BB6" s="3">
        <f t="shared" si="2"/>
        <v>-60.641022614610847</v>
      </c>
      <c r="BC6" s="3">
        <f t="shared" si="2"/>
        <v>-1338.7714610782568</v>
      </c>
      <c r="BD6" s="3">
        <f t="shared" si="2"/>
        <v>-129.80064442413277</v>
      </c>
      <c r="BE6" s="3">
        <f t="shared" si="2"/>
        <v>132.1621297900565</v>
      </c>
      <c r="BF6" s="3">
        <f t="shared" si="2"/>
        <v>-216.97346834061318</v>
      </c>
      <c r="BG6" s="42">
        <f t="shared" si="5"/>
        <v>-190.94851409166731</v>
      </c>
    </row>
    <row r="7" spans="2:59" x14ac:dyDescent="0.35">
      <c r="B7" s="2" t="s">
        <v>6</v>
      </c>
      <c r="C7" s="2" t="s">
        <v>5</v>
      </c>
      <c r="D7" s="3">
        <f>'Extended Potential'!D7</f>
        <v>11566.047039652747</v>
      </c>
      <c r="E7" s="3">
        <f>'Extended Potential'!E7</f>
        <v>23138.613433885512</v>
      </c>
      <c r="F7" s="3">
        <f>'Extended Potential'!F7</f>
        <v>30148.836214568491</v>
      </c>
      <c r="G7" s="3">
        <f>'Extended Potential'!G7</f>
        <v>36156.035464086926</v>
      </c>
      <c r="H7" s="3">
        <f>'Extended Potential'!H7</f>
        <v>42628.320474884305</v>
      </c>
      <c r="I7" s="3">
        <f>'Extended Potential'!I7</f>
        <v>48059.757576030308</v>
      </c>
      <c r="J7" s="3">
        <f>'Extended Potential'!J7</f>
        <v>54668.231471773717</v>
      </c>
      <c r="K7" s="3">
        <f>'Extended Potential'!K7</f>
        <v>61053.645971992999</v>
      </c>
      <c r="L7" s="3">
        <f>'Extended Potential'!L7</f>
        <v>67595.54828281721</v>
      </c>
      <c r="M7" s="3">
        <f>'Extended Potential'!M7</f>
        <v>74208.55039681177</v>
      </c>
      <c r="N7" s="3">
        <f>'Extended Potential'!N7</f>
        <v>79939.679664595998</v>
      </c>
      <c r="O7" s="3">
        <f>'Extended Potential'!O7</f>
        <v>86927.670664418416</v>
      </c>
      <c r="P7" s="3">
        <f>'Extended Potential'!P7</f>
        <v>93241.916145374154</v>
      </c>
      <c r="Q7" s="3">
        <f>'Extended Potential'!Q7</f>
        <v>99469.066645243351</v>
      </c>
      <c r="R7" s="3">
        <f>'Extended Potential'!R7</f>
        <v>105376.23161251683</v>
      </c>
      <c r="S7" s="3">
        <f>'Extended Potential'!S7</f>
        <v>110701.08400076507</v>
      </c>
      <c r="T7" s="3">
        <f>'Extended Potential'!T7</f>
        <v>116160.02474725991</v>
      </c>
      <c r="U7" s="3">
        <f>'Extended Potential'!U7</f>
        <v>120654.63874398568</v>
      </c>
      <c r="V7" s="3">
        <f>'Extended Potential'!V7</f>
        <v>125474.41425310794</v>
      </c>
      <c r="W7" s="3">
        <f>'Extended Potential'!W7</f>
        <v>130523.35540132181</v>
      </c>
      <c r="X7" s="3">
        <f>'Extended Potential'!X7</f>
        <v>135502.4343687357</v>
      </c>
      <c r="Y7" s="3">
        <f>'Extended Potential'!Y7</f>
        <v>140221.41480699572</v>
      </c>
      <c r="Z7" s="3">
        <f>'Extended Potential'!Z7</f>
        <v>144958.21491466684</v>
      </c>
      <c r="AA7" s="3">
        <f>'Extended Potential'!AA7</f>
        <v>149477.10780085347</v>
      </c>
      <c r="AB7" s="3">
        <f>'Extended Potential'!AB7</f>
        <v>153342.83920574692</v>
      </c>
      <c r="AC7" s="47">
        <f>'Extended Potential'!AC7</f>
        <v>157453.44537945755</v>
      </c>
      <c r="AD7" s="47">
        <f>'Extended Potential'!AD7</f>
        <v>161359.90819693016</v>
      </c>
      <c r="AE7" s="47">
        <f>'Extended Potential'!AE7</f>
        <v>165062.22765816477</v>
      </c>
      <c r="AF7" s="47">
        <f>'Extended Potential'!AF7</f>
        <v>168560.40376316139</v>
      </c>
      <c r="AG7" s="47">
        <f>'Extended Potential'!AG7</f>
        <v>171854.43651192001</v>
      </c>
      <c r="AH7" s="47">
        <f>'Extended Potential'!AH7</f>
        <v>174944.32590444063</v>
      </c>
      <c r="AI7" s="46" t="s">
        <v>13</v>
      </c>
      <c r="AK7" s="3">
        <f t="shared" si="3"/>
        <v>5907.1649672734784</v>
      </c>
      <c r="AL7" s="3">
        <f t="shared" si="3"/>
        <v>5324.8523882482405</v>
      </c>
      <c r="AM7" s="3">
        <f t="shared" si="1"/>
        <v>5458.9407464948454</v>
      </c>
      <c r="AN7" s="3">
        <f t="shared" si="1"/>
        <v>4494.6139967257623</v>
      </c>
      <c r="AO7" s="3">
        <f t="shared" si="1"/>
        <v>4819.7755091222643</v>
      </c>
      <c r="AP7" s="3">
        <f t="shared" si="1"/>
        <v>5048.9411482138676</v>
      </c>
      <c r="AQ7" s="3">
        <f t="shared" si="1"/>
        <v>4979.0789674138941</v>
      </c>
      <c r="AR7" s="3">
        <f t="shared" si="1"/>
        <v>4718.9804382600123</v>
      </c>
      <c r="AS7" s="3">
        <f t="shared" si="1"/>
        <v>4736.8001076711225</v>
      </c>
      <c r="AT7" s="3">
        <f t="shared" si="1"/>
        <v>4518.8928861866298</v>
      </c>
      <c r="AU7" s="3">
        <f t="shared" si="1"/>
        <v>3865.7314048934495</v>
      </c>
      <c r="AW7" s="3">
        <f t="shared" si="4"/>
        <v>-582.31257902523794</v>
      </c>
      <c r="AX7" s="3">
        <f t="shared" si="2"/>
        <v>134.08835824660491</v>
      </c>
      <c r="AY7" s="3">
        <f t="shared" si="2"/>
        <v>-964.32674976908311</v>
      </c>
      <c r="AZ7" s="3">
        <f t="shared" si="2"/>
        <v>325.16151239650208</v>
      </c>
      <c r="BA7" s="3">
        <f t="shared" si="2"/>
        <v>229.16563909160323</v>
      </c>
      <c r="BB7" s="3">
        <f t="shared" si="2"/>
        <v>-69.86218079997343</v>
      </c>
      <c r="BC7" s="3">
        <f t="shared" si="2"/>
        <v>-260.09852915388183</v>
      </c>
      <c r="BD7" s="3">
        <f t="shared" si="2"/>
        <v>17.819669411110226</v>
      </c>
      <c r="BE7" s="3">
        <f t="shared" si="2"/>
        <v>-217.90722148449277</v>
      </c>
      <c r="BF7" s="3">
        <f t="shared" si="2"/>
        <v>-653.16148129318026</v>
      </c>
      <c r="BG7" s="42">
        <f t="shared" si="5"/>
        <v>-204.14335623800289</v>
      </c>
    </row>
    <row r="8" spans="2:59" x14ac:dyDescent="0.35">
      <c r="B8" s="2" t="s">
        <v>7</v>
      </c>
      <c r="C8" s="2" t="s">
        <v>4</v>
      </c>
      <c r="D8" s="3">
        <f>'Extended Potential'!D8</f>
        <v>6274.1386383835434</v>
      </c>
      <c r="E8" s="3">
        <f>'Extended Potential'!E8</f>
        <v>12937.039038017445</v>
      </c>
      <c r="F8" s="3">
        <f>'Extended Potential'!F8</f>
        <v>19045.403160289436</v>
      </c>
      <c r="G8" s="3">
        <f>'Extended Potential'!G8</f>
        <v>24771.294581717055</v>
      </c>
      <c r="H8" s="3">
        <f>'Extended Potential'!H8</f>
        <v>31263.685324437287</v>
      </c>
      <c r="I8" s="3">
        <f>'Extended Potential'!I8</f>
        <v>38390.340459451189</v>
      </c>
      <c r="J8" s="3">
        <f>'Extended Potential'!J8</f>
        <v>45724.814418950322</v>
      </c>
      <c r="K8" s="3">
        <f>'Extended Potential'!K8</f>
        <v>53415.406405622874</v>
      </c>
      <c r="L8" s="3">
        <f>'Extended Potential'!L8</f>
        <v>61511.440404983601</v>
      </c>
      <c r="M8" s="3">
        <f>'Extended Potential'!M8</f>
        <v>68607.824037300743</v>
      </c>
      <c r="N8" s="3">
        <f>'Extended Potential'!N8</f>
        <v>75848.846306239051</v>
      </c>
      <c r="O8" s="3">
        <f>'Extended Potential'!O8</f>
        <v>83309.781241740769</v>
      </c>
      <c r="P8" s="3">
        <f>'Extended Potential'!P8</f>
        <v>90681.656238919939</v>
      </c>
      <c r="Q8" s="3">
        <f>'Extended Potential'!Q8</f>
        <v>98012.751796401441</v>
      </c>
      <c r="R8" s="3">
        <f>'Extended Potential'!R8</f>
        <v>103086.61843829836</v>
      </c>
      <c r="S8" s="3">
        <f>'Extended Potential'!S8</f>
        <v>107891.30696763769</v>
      </c>
      <c r="T8" s="3">
        <f>'Extended Potential'!T8</f>
        <v>112446.20849736704</v>
      </c>
      <c r="U8" s="3">
        <f>'Extended Potential'!U8</f>
        <v>117083.60807878349</v>
      </c>
      <c r="V8" s="3">
        <f>'Extended Potential'!V8</f>
        <v>121403.35934804981</v>
      </c>
      <c r="W8" s="3">
        <f>'Extended Potential'!W8</f>
        <v>126184.4861143945</v>
      </c>
      <c r="X8" s="3">
        <f>'Extended Potential'!X8</f>
        <v>131162.2858308056</v>
      </c>
      <c r="Y8" s="3">
        <f>'Extended Potential'!Y8</f>
        <v>134678.17137136249</v>
      </c>
      <c r="Z8" s="3">
        <f>'Extended Potential'!Z8</f>
        <v>137977.58033065125</v>
      </c>
      <c r="AA8" s="3">
        <f>'Extended Potential'!AA8</f>
        <v>141482.07462835888</v>
      </c>
      <c r="AB8" s="3">
        <f>'Extended Potential'!AB8</f>
        <v>144876.75336164213</v>
      </c>
      <c r="AC8" s="47">
        <f>'Extended Potential'!AC8</f>
        <v>148045.41007762702</v>
      </c>
      <c r="AD8" s="47">
        <f>'Extended Potential'!AD8</f>
        <v>151046.14800275053</v>
      </c>
      <c r="AE8" s="47">
        <f>'Extended Potential'!AE8</f>
        <v>153878.96713701269</v>
      </c>
      <c r="AF8" s="47">
        <f>'Extended Potential'!AF8</f>
        <v>156543.86748041346</v>
      </c>
      <c r="AG8" s="47">
        <f>'Extended Potential'!AG8</f>
        <v>159040.84903295289</v>
      </c>
      <c r="AH8" s="47">
        <f>'Extended Potential'!AH8</f>
        <v>161369.91179463093</v>
      </c>
      <c r="AI8" s="46" t="s">
        <v>13</v>
      </c>
      <c r="AK8" s="3">
        <f t="shared" si="3"/>
        <v>5073.8666418969224</v>
      </c>
      <c r="AL8" s="3">
        <f t="shared" si="3"/>
        <v>4804.6885293393279</v>
      </c>
      <c r="AM8" s="3">
        <f t="shared" si="1"/>
        <v>4554.9015297293518</v>
      </c>
      <c r="AN8" s="3">
        <f t="shared" si="1"/>
        <v>4637.3995814164518</v>
      </c>
      <c r="AO8" s="3">
        <f t="shared" si="1"/>
        <v>4319.7512692663149</v>
      </c>
      <c r="AP8" s="3">
        <f t="shared" si="1"/>
        <v>4781.1267663446924</v>
      </c>
      <c r="AQ8" s="3">
        <f t="shared" si="1"/>
        <v>4977.7997164111002</v>
      </c>
      <c r="AR8" s="3">
        <f t="shared" si="1"/>
        <v>3515.8855405568902</v>
      </c>
      <c r="AS8" s="3">
        <f t="shared" si="1"/>
        <v>3299.4089592887613</v>
      </c>
      <c r="AT8" s="3">
        <f t="shared" si="1"/>
        <v>3504.494297707628</v>
      </c>
      <c r="AU8" s="3">
        <f t="shared" si="1"/>
        <v>3394.6787332832464</v>
      </c>
      <c r="AW8" s="3">
        <f t="shared" si="4"/>
        <v>-269.17811255759443</v>
      </c>
      <c r="AX8" s="3">
        <f t="shared" si="2"/>
        <v>-249.78699960997619</v>
      </c>
      <c r="AY8" s="3">
        <f t="shared" si="2"/>
        <v>82.498051687100087</v>
      </c>
      <c r="AZ8" s="3">
        <f t="shared" si="2"/>
        <v>-317.64831215013692</v>
      </c>
      <c r="BA8" s="3">
        <f t="shared" si="2"/>
        <v>461.37549707837752</v>
      </c>
      <c r="BB8" s="3">
        <f t="shared" si="2"/>
        <v>196.67295006640779</v>
      </c>
      <c r="BC8" s="3">
        <f t="shared" si="2"/>
        <v>-1461.91417585421</v>
      </c>
      <c r="BD8" s="3">
        <f t="shared" si="2"/>
        <v>-216.47658126812894</v>
      </c>
      <c r="BE8" s="3">
        <f t="shared" si="2"/>
        <v>205.08533841886674</v>
      </c>
      <c r="BF8" s="3">
        <f t="shared" si="2"/>
        <v>-109.81556442438159</v>
      </c>
      <c r="BG8" s="42">
        <f t="shared" si="5"/>
        <v>-167.9187908613676</v>
      </c>
    </row>
    <row r="9" spans="2:59" x14ac:dyDescent="0.35">
      <c r="B9" s="2" t="s">
        <v>7</v>
      </c>
      <c r="C9" s="2" t="s">
        <v>5</v>
      </c>
      <c r="D9" s="3">
        <f>'Extended Potential'!D9</f>
        <v>12379.985398692696</v>
      </c>
      <c r="E9" s="3">
        <f>'Extended Potential'!E9</f>
        <v>23881.801807336153</v>
      </c>
      <c r="F9" s="3">
        <f>'Extended Potential'!F9</f>
        <v>31537.516603259359</v>
      </c>
      <c r="G9" s="3">
        <f>'Extended Potential'!G9</f>
        <v>38080.521698623357</v>
      </c>
      <c r="H9" s="3">
        <f>'Extended Potential'!H9</f>
        <v>44907.636128411883</v>
      </c>
      <c r="I9" s="3">
        <f>'Extended Potential'!I9</f>
        <v>50786.641625763375</v>
      </c>
      <c r="J9" s="3">
        <f>'Extended Potential'!J9</f>
        <v>57522.552461487081</v>
      </c>
      <c r="K9" s="3">
        <f>'Extended Potential'!K9</f>
        <v>63980.398851285965</v>
      </c>
      <c r="L9" s="3">
        <f>'Extended Potential'!L9</f>
        <v>70502.91827192872</v>
      </c>
      <c r="M9" s="3">
        <f>'Extended Potential'!M9</f>
        <v>77061.980890989609</v>
      </c>
      <c r="N9" s="3">
        <f>'Extended Potential'!N9</f>
        <v>82475.300431343654</v>
      </c>
      <c r="O9" s="3">
        <f>'Extended Potential'!O9</f>
        <v>89213.668323754056</v>
      </c>
      <c r="P9" s="3">
        <f>'Extended Potential'!P9</f>
        <v>95368.793993393061</v>
      </c>
      <c r="Q9" s="3">
        <f>'Extended Potential'!Q9</f>
        <v>101268.08640135532</v>
      </c>
      <c r="R9" s="3">
        <f>'Extended Potential'!R9</f>
        <v>106744.29202698503</v>
      </c>
      <c r="S9" s="3">
        <f>'Extended Potential'!S9</f>
        <v>111392.58912111945</v>
      </c>
      <c r="T9" s="3">
        <f>'Extended Potential'!T9</f>
        <v>116104.5029608542</v>
      </c>
      <c r="U9" s="3">
        <f>'Extended Potential'!U9</f>
        <v>119979.45418151964</v>
      </c>
      <c r="V9" s="3">
        <f>'Extended Potential'!V9</f>
        <v>123778.13035161969</v>
      </c>
      <c r="W9" s="3">
        <f>'Extended Potential'!W9</f>
        <v>127870.00012989466</v>
      </c>
      <c r="X9" s="3">
        <f>'Extended Potential'!X9</f>
        <v>131231.66042429456</v>
      </c>
      <c r="Y9" s="3">
        <f>'Extended Potential'!Y9</f>
        <v>134481.82203376849</v>
      </c>
      <c r="Z9" s="3">
        <f>'Extended Potential'!Z9</f>
        <v>137798.4762918333</v>
      </c>
      <c r="AA9" s="3">
        <f>'Extended Potential'!AA9</f>
        <v>141104.06036274589</v>
      </c>
      <c r="AB9" s="3">
        <f>'Extended Potential'!AB9</f>
        <v>143626.4432538028</v>
      </c>
      <c r="AC9" s="47">
        <f>'Extended Potential'!AC9</f>
        <v>146341.26277780085</v>
      </c>
      <c r="AD9" s="47">
        <f>'Extended Potential'!AD9</f>
        <v>148760.70002834161</v>
      </c>
      <c r="AE9" s="47">
        <f>'Extended Potential'!AE9</f>
        <v>150884.75500542508</v>
      </c>
      <c r="AF9" s="47">
        <f>'Extended Potential'!AF9</f>
        <v>152713.42770905126</v>
      </c>
      <c r="AG9" s="47">
        <f>'Extended Potential'!AG9</f>
        <v>154246.71813922017</v>
      </c>
      <c r="AH9" s="47">
        <f>'Extended Potential'!AH9</f>
        <v>155484.62629593181</v>
      </c>
      <c r="AI9" s="46" t="s">
        <v>13</v>
      </c>
      <c r="AK9" s="3">
        <f t="shared" si="3"/>
        <v>5476.2056256297074</v>
      </c>
      <c r="AL9" s="3">
        <f t="shared" si="3"/>
        <v>4648.2970941344247</v>
      </c>
      <c r="AM9" s="3">
        <f t="shared" si="1"/>
        <v>4711.9138397347415</v>
      </c>
      <c r="AN9" s="3">
        <f t="shared" si="1"/>
        <v>3874.9512206654472</v>
      </c>
      <c r="AO9" s="3">
        <f t="shared" si="1"/>
        <v>3798.6761701000505</v>
      </c>
      <c r="AP9" s="3">
        <f t="shared" si="1"/>
        <v>4091.8697782749659</v>
      </c>
      <c r="AQ9" s="3">
        <f t="shared" si="1"/>
        <v>3361.6602943999023</v>
      </c>
      <c r="AR9" s="3">
        <f t="shared" si="1"/>
        <v>3250.1616094739293</v>
      </c>
      <c r="AS9" s="3">
        <f t="shared" si="1"/>
        <v>3316.6542580648093</v>
      </c>
      <c r="AT9" s="3">
        <f t="shared" si="1"/>
        <v>3305.5840709125914</v>
      </c>
      <c r="AU9" s="3">
        <f t="shared" si="1"/>
        <v>2522.3828910569136</v>
      </c>
      <c r="AW9" s="3">
        <f t="shared" si="4"/>
        <v>-827.90853149528266</v>
      </c>
      <c r="AX9" s="3">
        <f t="shared" si="2"/>
        <v>63.61674560031679</v>
      </c>
      <c r="AY9" s="3">
        <f t="shared" si="2"/>
        <v>-836.96261906929431</v>
      </c>
      <c r="AZ9" s="3">
        <f t="shared" si="2"/>
        <v>-76.275050565396668</v>
      </c>
      <c r="BA9" s="3">
        <f t="shared" si="2"/>
        <v>293.19360817491543</v>
      </c>
      <c r="BB9" s="3">
        <f t="shared" si="2"/>
        <v>-730.2094838750636</v>
      </c>
      <c r="BC9" s="3">
        <f t="shared" si="2"/>
        <v>-111.49868492597307</v>
      </c>
      <c r="BD9" s="3">
        <f t="shared" si="2"/>
        <v>66.49264859087998</v>
      </c>
      <c r="BE9" s="3">
        <f t="shared" si="2"/>
        <v>-11.070187152217841</v>
      </c>
      <c r="BF9" s="3">
        <f t="shared" si="2"/>
        <v>-783.20117985567776</v>
      </c>
      <c r="BG9" s="42">
        <f t="shared" si="5"/>
        <v>-295.38227345727938</v>
      </c>
    </row>
    <row r="10" spans="2:59" x14ac:dyDescent="0.35">
      <c r="B10" s="2" t="s">
        <v>8</v>
      </c>
      <c r="C10" s="2" t="s">
        <v>4</v>
      </c>
      <c r="D10" s="54">
        <f>'Extended Potential'!D10*0.25</f>
        <v>55.951387200092221</v>
      </c>
      <c r="E10" s="54">
        <f>'Extended Potential'!E10*0.25</f>
        <v>104.02390826746579</v>
      </c>
      <c r="F10" s="54">
        <f>'Extended Potential'!F10*0.25</f>
        <v>150.80601878771847</v>
      </c>
      <c r="G10" s="54">
        <f>'Extended Potential'!G10*0.25</f>
        <v>192.99098358159111</v>
      </c>
      <c r="H10" s="54">
        <f>'Extended Potential'!H10*0.25</f>
        <v>239.1598667918129</v>
      </c>
      <c r="I10" s="54">
        <f>'Extended Potential'!I10*0.25</f>
        <v>289.12850602418439</v>
      </c>
      <c r="J10" s="54">
        <f>'Extended Potential'!J10*0.25</f>
        <v>338.56733049953323</v>
      </c>
      <c r="K10" s="54">
        <f>'Extended Potential'!K10*0.25</f>
        <v>388.89204476444479</v>
      </c>
      <c r="L10" s="54">
        <f>'Extended Potential'!L10*0.25</f>
        <v>432.13989049967631</v>
      </c>
      <c r="M10" s="54">
        <f>'Extended Potential'!M10*0.25</f>
        <v>474.29513835509181</v>
      </c>
      <c r="N10" s="54">
        <f>'Extended Potential'!N10*0.25</f>
        <v>518.12112495404926</v>
      </c>
      <c r="O10" s="54">
        <f>'Extended Potential'!O10*0.25</f>
        <v>562.64431269898023</v>
      </c>
      <c r="P10" s="54">
        <f>'Extended Potential'!P10*0.25</f>
        <v>606.30634510768959</v>
      </c>
      <c r="Q10" s="54">
        <f>'Extended Potential'!Q10*0.25</f>
        <v>648.68012026842666</v>
      </c>
      <c r="R10" s="54">
        <f>'Extended Potential'!R10*0.25</f>
        <v>676.99681304682281</v>
      </c>
      <c r="S10" s="54">
        <f>'Extended Potential'!S10*0.25</f>
        <v>704.17405472947678</v>
      </c>
      <c r="T10" s="54">
        <f>'Extended Potential'!T10*0.25</f>
        <v>728.99369086436104</v>
      </c>
      <c r="U10" s="54">
        <f>'Extended Potential'!U10*0.25</f>
        <v>755.9102187530782</v>
      </c>
      <c r="V10" s="54">
        <f>'Extended Potential'!V10*0.25</f>
        <v>780.00181849527303</v>
      </c>
      <c r="W10" s="54">
        <f>'Extended Potential'!W10*0.25</f>
        <v>806.41674780758831</v>
      </c>
      <c r="X10" s="54">
        <f>'Extended Potential'!X10*0.25</f>
        <v>834.55802910691511</v>
      </c>
      <c r="Y10" s="54">
        <f>'Extended Potential'!Y10*0.25</f>
        <v>856.11939094816307</v>
      </c>
      <c r="Z10" s="54">
        <f>'Extended Potential'!Z10*0.25</f>
        <v>878.01732783478337</v>
      </c>
      <c r="AA10" s="54">
        <f>'Extended Potential'!AA10*0.25</f>
        <v>900.70510384415434</v>
      </c>
      <c r="AB10" s="54">
        <f>'Extended Potential'!AB10*0.25</f>
        <v>922.97233321255646</v>
      </c>
      <c r="AC10" s="54">
        <f>'Extended Potential'!AC10*0.25</f>
        <v>944.45021653992865</v>
      </c>
      <c r="AD10" s="54">
        <f>'Extended Potential'!AD10*0.25</f>
        <v>965.32315352630144</v>
      </c>
      <c r="AE10" s="54">
        <f>'Extended Potential'!AE10*0.25</f>
        <v>985.59114417167484</v>
      </c>
      <c r="AF10" s="54">
        <f>'Extended Potential'!AF10*0.25</f>
        <v>1005.2541884760487</v>
      </c>
      <c r="AG10" s="54">
        <f>'Extended Potential'!AG10*0.25</f>
        <v>1024.3122864394234</v>
      </c>
      <c r="AH10" s="54">
        <f>'Extended Potential'!AH10*0.25</f>
        <v>1042.7654380617985</v>
      </c>
      <c r="AI10" s="46" t="s">
        <v>13</v>
      </c>
      <c r="AK10" s="3">
        <f t="shared" si="3"/>
        <v>28.316692778396146</v>
      </c>
      <c r="AL10" s="3">
        <f t="shared" si="3"/>
        <v>27.177241682653971</v>
      </c>
      <c r="AM10" s="3">
        <f t="shared" si="1"/>
        <v>24.819636134884263</v>
      </c>
      <c r="AN10" s="3">
        <f t="shared" si="1"/>
        <v>26.916527888717155</v>
      </c>
      <c r="AO10" s="3">
        <f t="shared" si="1"/>
        <v>24.09159974219483</v>
      </c>
      <c r="AP10" s="3">
        <f t="shared" si="1"/>
        <v>26.41492931231528</v>
      </c>
      <c r="AQ10" s="3">
        <f t="shared" si="1"/>
        <v>28.141281299326806</v>
      </c>
      <c r="AR10" s="3">
        <f t="shared" si="1"/>
        <v>21.561361841247958</v>
      </c>
      <c r="AS10" s="3">
        <f t="shared" si="1"/>
        <v>21.8979368866203</v>
      </c>
      <c r="AT10" s="3">
        <f t="shared" si="1"/>
        <v>22.687776009370964</v>
      </c>
      <c r="AU10" s="3">
        <f t="shared" si="1"/>
        <v>22.267229368402127</v>
      </c>
      <c r="AW10" s="3">
        <f t="shared" si="4"/>
        <v>-1.1394510957421744</v>
      </c>
      <c r="AX10" s="3">
        <f t="shared" si="2"/>
        <v>-2.3576055477697082</v>
      </c>
      <c r="AY10" s="3">
        <f t="shared" si="2"/>
        <v>2.0968917538328924</v>
      </c>
      <c r="AZ10" s="3">
        <f t="shared" si="2"/>
        <v>-2.8249281465223248</v>
      </c>
      <c r="BA10" s="3">
        <f t="shared" si="2"/>
        <v>2.3233295701204497</v>
      </c>
      <c r="BB10" s="3">
        <f t="shared" si="2"/>
        <v>1.726351987011526</v>
      </c>
      <c r="BC10" s="3">
        <f t="shared" si="2"/>
        <v>-6.579919458078848</v>
      </c>
      <c r="BD10" s="3">
        <f t="shared" si="2"/>
        <v>0.33657504537234217</v>
      </c>
      <c r="BE10" s="3">
        <f t="shared" si="2"/>
        <v>0.78983912275066359</v>
      </c>
      <c r="BF10" s="3">
        <f t="shared" si="2"/>
        <v>-0.42054664096883698</v>
      </c>
      <c r="BG10" s="42">
        <f t="shared" si="5"/>
        <v>-0.60494634099940181</v>
      </c>
    </row>
    <row r="11" spans="2:59" x14ac:dyDescent="0.35">
      <c r="B11" s="2" t="s">
        <v>8</v>
      </c>
      <c r="C11" s="2" t="s">
        <v>5</v>
      </c>
      <c r="D11" s="54">
        <f>'Extended Potential'!D11*0.25</f>
        <v>30.734475046462496</v>
      </c>
      <c r="E11" s="54">
        <f>'Extended Potential'!E11*0.25</f>
        <v>60.419858256149865</v>
      </c>
      <c r="F11" s="54">
        <f>'Extended Potential'!F11*0.25</f>
        <v>85.569603368738697</v>
      </c>
      <c r="G11" s="54">
        <f>'Extended Potential'!G11*0.25</f>
        <v>109.40909245681136</v>
      </c>
      <c r="H11" s="54">
        <f>'Extended Potential'!H11*0.25</f>
        <v>136.54593428841366</v>
      </c>
      <c r="I11" s="54">
        <f>'Extended Potential'!I11*0.25</f>
        <v>164.79867461913045</v>
      </c>
      <c r="J11" s="54">
        <f>'Extended Potential'!J11*0.25</f>
        <v>195.78540332156336</v>
      </c>
      <c r="K11" s="54">
        <f>'Extended Potential'!K11*0.25</f>
        <v>227.52961677342017</v>
      </c>
      <c r="L11" s="54">
        <f>'Extended Potential'!L11*0.25</f>
        <v>259.69023190244098</v>
      </c>
      <c r="M11" s="54">
        <f>'Extended Potential'!M11*0.25</f>
        <v>293.33485938580037</v>
      </c>
      <c r="N11" s="54">
        <f>'Extended Potential'!N11*0.25</f>
        <v>326.18325411607208</v>
      </c>
      <c r="O11" s="54">
        <f>'Extended Potential'!O11*0.25</f>
        <v>363.30335530282179</v>
      </c>
      <c r="P11" s="54">
        <f>'Extended Potential'!P11*0.25</f>
        <v>399.44124327906104</v>
      </c>
      <c r="Q11" s="54">
        <f>'Extended Potential'!Q11*0.25</f>
        <v>435.4028031981282</v>
      </c>
      <c r="R11" s="54">
        <f>'Extended Potential'!R11*0.25</f>
        <v>466.1886247490703</v>
      </c>
      <c r="S11" s="54">
        <f>'Extended Potential'!S11*0.25</f>
        <v>494.86316609089698</v>
      </c>
      <c r="T11" s="54">
        <f>'Extended Potential'!T11*0.25</f>
        <v>524.29944864058848</v>
      </c>
      <c r="U11" s="54">
        <f>'Extended Potential'!U11*0.25</f>
        <v>552.48027107723715</v>
      </c>
      <c r="V11" s="54">
        <f>'Extended Potential'!V11*0.25</f>
        <v>582.03102826574684</v>
      </c>
      <c r="W11" s="54">
        <f>'Extended Potential'!W11*0.25</f>
        <v>613.09503295341528</v>
      </c>
      <c r="X11" s="54">
        <f>'Extended Potential'!X11*0.25</f>
        <v>643.54495710115225</v>
      </c>
      <c r="Y11" s="54">
        <f>'Extended Potential'!Y11*0.25</f>
        <v>670.13542689266194</v>
      </c>
      <c r="Z11" s="54">
        <f>'Extended Potential'!Z11*0.25</f>
        <v>694.98803906004935</v>
      </c>
      <c r="AA11" s="54">
        <f>'Extended Potential'!AA11*0.25</f>
        <v>719.70652943324626</v>
      </c>
      <c r="AB11" s="54">
        <f>'Extended Potential'!AB11*0.25</f>
        <v>743.44121057055975</v>
      </c>
      <c r="AC11" s="54">
        <f>'Extended Potential'!AC11*0.25</f>
        <v>766.74947286103088</v>
      </c>
      <c r="AD11" s="54">
        <f>'Extended Potential'!AD11*0.25</f>
        <v>789.35262111013924</v>
      </c>
      <c r="AE11" s="54">
        <f>'Extended Potential'!AE11*0.25</f>
        <v>811.25065531788471</v>
      </c>
      <c r="AF11" s="54">
        <f>'Extended Potential'!AF11*0.25</f>
        <v>832.44357548426728</v>
      </c>
      <c r="AG11" s="54">
        <f>'Extended Potential'!AG11*0.25</f>
        <v>852.93138160928697</v>
      </c>
      <c r="AH11" s="54">
        <f>'Extended Potential'!AH11*0.25</f>
        <v>872.71407369294388</v>
      </c>
      <c r="AI11" s="46" t="s">
        <v>13</v>
      </c>
      <c r="AK11" s="3">
        <f t="shared" si="3"/>
        <v>30.785821550942103</v>
      </c>
      <c r="AL11" s="3">
        <f t="shared" si="3"/>
        <v>28.674541341826682</v>
      </c>
      <c r="AM11" s="3">
        <f t="shared" si="1"/>
        <v>29.436282549691498</v>
      </c>
      <c r="AN11" s="3">
        <f t="shared" si="1"/>
        <v>28.180822436648668</v>
      </c>
      <c r="AO11" s="3">
        <f t="shared" si="1"/>
        <v>29.550757188509692</v>
      </c>
      <c r="AP11" s="3">
        <f t="shared" si="1"/>
        <v>31.064004687668444</v>
      </c>
      <c r="AQ11" s="3">
        <f t="shared" si="1"/>
        <v>30.449924147736965</v>
      </c>
      <c r="AR11" s="3">
        <f t="shared" si="1"/>
        <v>26.59046979150969</v>
      </c>
      <c r="AS11" s="3">
        <f t="shared" si="1"/>
        <v>24.852612167387406</v>
      </c>
      <c r="AT11" s="3">
        <f t="shared" si="1"/>
        <v>24.718490373196914</v>
      </c>
      <c r="AU11" s="3">
        <f t="shared" si="1"/>
        <v>23.734681137313487</v>
      </c>
      <c r="AW11" s="3">
        <f t="shared" si="4"/>
        <v>-2.1112802091154208</v>
      </c>
      <c r="AX11" s="3">
        <f t="shared" si="2"/>
        <v>0.76174120786481581</v>
      </c>
      <c r="AY11" s="3">
        <f t="shared" si="2"/>
        <v>-1.2554601130428296</v>
      </c>
      <c r="AZ11" s="3">
        <f t="shared" si="2"/>
        <v>1.3699347518610239</v>
      </c>
      <c r="BA11" s="3">
        <f t="shared" si="2"/>
        <v>1.5132474991587515</v>
      </c>
      <c r="BB11" s="3">
        <f t="shared" si="2"/>
        <v>-0.6140805399314786</v>
      </c>
      <c r="BC11" s="3">
        <f t="shared" si="2"/>
        <v>-3.8594543562272747</v>
      </c>
      <c r="BD11" s="3">
        <f t="shared" si="2"/>
        <v>-1.7378576241222845</v>
      </c>
      <c r="BE11" s="3">
        <f t="shared" si="2"/>
        <v>-0.13412179419049153</v>
      </c>
      <c r="BF11" s="3">
        <f t="shared" si="2"/>
        <v>-0.98380923588342739</v>
      </c>
      <c r="BG11" s="42">
        <f t="shared" si="5"/>
        <v>-0.7051140413628616</v>
      </c>
    </row>
    <row r="12" spans="2:59" x14ac:dyDescent="0.35">
      <c r="B12" s="2" t="s">
        <v>9</v>
      </c>
      <c r="C12" s="2" t="s">
        <v>4</v>
      </c>
      <c r="D12" s="54">
        <f>'Extended Potential'!D12*0.25</f>
        <v>33.837973591054876</v>
      </c>
      <c r="E12" s="54">
        <f>'Extended Potential'!E12*0.25</f>
        <v>67.815589555896551</v>
      </c>
      <c r="F12" s="54">
        <f>'Extended Potential'!F12*0.25</f>
        <v>101.51025152435221</v>
      </c>
      <c r="G12" s="54">
        <f>'Extended Potential'!G12*0.25</f>
        <v>138.0183000317453</v>
      </c>
      <c r="H12" s="54">
        <f>'Extended Potential'!H12*0.25</f>
        <v>177.05181558432636</v>
      </c>
      <c r="I12" s="54">
        <f>'Extended Potential'!I12*0.25</f>
        <v>216.78849805827522</v>
      </c>
      <c r="J12" s="54">
        <f>'Extended Potential'!J12*0.25</f>
        <v>249.80717707755016</v>
      </c>
      <c r="K12" s="54">
        <f>'Extended Potential'!K12*0.25</f>
        <v>280.26203358640925</v>
      </c>
      <c r="L12" s="54">
        <f>'Extended Potential'!L12*0.25</f>
        <v>311.92563513079432</v>
      </c>
      <c r="M12" s="54">
        <f>'Extended Potential'!M12*0.25</f>
        <v>343.86843055806429</v>
      </c>
      <c r="N12" s="54">
        <f>'Extended Potential'!N12*0.25</f>
        <v>376.21495620610773</v>
      </c>
      <c r="O12" s="54">
        <f>'Extended Potential'!O12*0.25</f>
        <v>406.95363054285633</v>
      </c>
      <c r="P12" s="54">
        <f>'Extended Potential'!P12*0.25</f>
        <v>431.43681584400088</v>
      </c>
      <c r="Q12" s="54">
        <f>'Extended Potential'!Q12*0.25</f>
        <v>455.98406786683637</v>
      </c>
      <c r="R12" s="54">
        <f>'Extended Potential'!R12*0.25</f>
        <v>477.03849340116335</v>
      </c>
      <c r="S12" s="54">
        <f>'Extended Potential'!S12*0.25</f>
        <v>496.3980403488963</v>
      </c>
      <c r="T12" s="54">
        <f>'Extended Potential'!T12*0.25</f>
        <v>513.87467159015591</v>
      </c>
      <c r="U12" s="54">
        <f>'Extended Potential'!U12*0.25</f>
        <v>531.75175515843375</v>
      </c>
      <c r="V12" s="54">
        <f>'Extended Potential'!V12*0.25</f>
        <v>547.30663164003852</v>
      </c>
      <c r="W12" s="54">
        <f>'Extended Potential'!W12*0.25</f>
        <v>564.75221278798961</v>
      </c>
      <c r="X12" s="54">
        <f>'Extended Potential'!X12*0.25</f>
        <v>583.96962746107192</v>
      </c>
      <c r="Y12" s="54">
        <f>'Extended Potential'!Y12*0.25</f>
        <v>598.91243899592178</v>
      </c>
      <c r="Z12" s="54">
        <f>'Extended Potential'!Z12*0.25</f>
        <v>613.95275233511097</v>
      </c>
      <c r="AA12" s="54">
        <f>'Extended Potential'!AA12*0.25</f>
        <v>630.27580585094574</v>
      </c>
      <c r="AB12" s="54">
        <f>'Extended Potential'!AB12*0.25</f>
        <v>646.0733795641471</v>
      </c>
      <c r="AC12" s="54">
        <f>'Extended Potential'!AC12*0.25</f>
        <v>661.34506271575674</v>
      </c>
      <c r="AD12" s="54">
        <f>'Extended Potential'!AD12*0.25</f>
        <v>676.09106068525386</v>
      </c>
      <c r="AE12" s="54">
        <f>'Extended Potential'!AE12*0.25</f>
        <v>690.31137347263837</v>
      </c>
      <c r="AF12" s="54">
        <f>'Extended Potential'!AF12*0.25</f>
        <v>704.00600107791035</v>
      </c>
      <c r="AG12" s="54">
        <f>'Extended Potential'!AG12*0.25</f>
        <v>717.17494350106972</v>
      </c>
      <c r="AH12" s="54">
        <f>'Extended Potential'!AH12*0.25</f>
        <v>729.81820074211657</v>
      </c>
      <c r="AI12" s="46" t="s">
        <v>13</v>
      </c>
      <c r="AK12" s="3">
        <f t="shared" si="3"/>
        <v>21.054425534326981</v>
      </c>
      <c r="AL12" s="3">
        <f t="shared" si="3"/>
        <v>19.359546947732952</v>
      </c>
      <c r="AM12" s="3">
        <f t="shared" si="1"/>
        <v>17.476631241259611</v>
      </c>
      <c r="AN12" s="3">
        <f t="shared" si="1"/>
        <v>17.87708356827784</v>
      </c>
      <c r="AO12" s="3">
        <f t="shared" si="1"/>
        <v>15.554876481604765</v>
      </c>
      <c r="AP12" s="3">
        <f t="shared" si="1"/>
        <v>17.445581147951088</v>
      </c>
      <c r="AQ12" s="3">
        <f t="shared" si="1"/>
        <v>19.217414673082317</v>
      </c>
      <c r="AR12" s="3">
        <f t="shared" si="1"/>
        <v>14.942811534849852</v>
      </c>
      <c r="AS12" s="3">
        <f t="shared" si="1"/>
        <v>15.040313339189197</v>
      </c>
      <c r="AT12" s="3">
        <f t="shared" si="1"/>
        <v>16.323053515834772</v>
      </c>
      <c r="AU12" s="3">
        <f t="shared" si="1"/>
        <v>15.797573713201359</v>
      </c>
      <c r="AW12" s="3">
        <f t="shared" si="4"/>
        <v>-1.6948785865940295</v>
      </c>
      <c r="AX12" s="3">
        <f t="shared" si="2"/>
        <v>-1.8829157064733408</v>
      </c>
      <c r="AY12" s="3">
        <f t="shared" si="2"/>
        <v>0.40045232701822897</v>
      </c>
      <c r="AZ12" s="3">
        <f t="shared" si="2"/>
        <v>-2.3222070866730746</v>
      </c>
      <c r="BA12" s="3">
        <f t="shared" si="2"/>
        <v>1.8907046663463234</v>
      </c>
      <c r="BB12" s="3">
        <f t="shared" si="2"/>
        <v>1.7718335251312283</v>
      </c>
      <c r="BC12" s="3">
        <f t="shared" si="2"/>
        <v>-4.2746031382324645</v>
      </c>
      <c r="BD12" s="3">
        <f t="shared" si="2"/>
        <v>9.7501804339344744E-2</v>
      </c>
      <c r="BE12" s="3">
        <f t="shared" si="2"/>
        <v>1.282740176645575</v>
      </c>
      <c r="BF12" s="3">
        <f t="shared" si="2"/>
        <v>-0.52547980263341287</v>
      </c>
      <c r="BG12" s="42">
        <f t="shared" si="5"/>
        <v>-0.52568518211256221</v>
      </c>
    </row>
    <row r="13" spans="2:59" x14ac:dyDescent="0.35">
      <c r="B13" s="2" t="s">
        <v>9</v>
      </c>
      <c r="C13" s="2" t="s">
        <v>5</v>
      </c>
      <c r="D13" s="54">
        <f>'Extended Potential'!D13*0.25</f>
        <v>34.953915866644166</v>
      </c>
      <c r="E13" s="54">
        <f>'Extended Potential'!E13*0.25</f>
        <v>68.817092362451021</v>
      </c>
      <c r="F13" s="54">
        <f>'Extended Potential'!F13*0.25</f>
        <v>98.353155303330837</v>
      </c>
      <c r="G13" s="54">
        <f>'Extended Potential'!G13*0.25</f>
        <v>124.49379316525403</v>
      </c>
      <c r="H13" s="54">
        <f>'Extended Potential'!H13*0.25</f>
        <v>155.92792588011224</v>
      </c>
      <c r="I13" s="54">
        <f>'Extended Potential'!I13*0.25</f>
        <v>192.01266385501563</v>
      </c>
      <c r="J13" s="54">
        <f>'Extended Potential'!J13*0.25</f>
        <v>228.47551128487277</v>
      </c>
      <c r="K13" s="54">
        <f>'Extended Potential'!K13*0.25</f>
        <v>265.5687472813388</v>
      </c>
      <c r="L13" s="54">
        <f>'Extended Potential'!L13*0.25</f>
        <v>304.2065756473981</v>
      </c>
      <c r="M13" s="54">
        <f>'Extended Potential'!M13*0.25</f>
        <v>344.85661199009326</v>
      </c>
      <c r="N13" s="54">
        <f>'Extended Potential'!N13*0.25</f>
        <v>385.77653861458657</v>
      </c>
      <c r="O13" s="54">
        <f>'Extended Potential'!O13*0.25</f>
        <v>431.39731485315286</v>
      </c>
      <c r="P13" s="54">
        <f>'Extended Potential'!P13*0.25</f>
        <v>476.23845685678208</v>
      </c>
      <c r="Q13" s="54">
        <f>'Extended Potential'!Q13*0.25</f>
        <v>521.61027081459235</v>
      </c>
      <c r="R13" s="54">
        <f>'Extended Potential'!R13*0.25</f>
        <v>561.44249331283334</v>
      </c>
      <c r="S13" s="54">
        <f>'Extended Potential'!S13*0.25</f>
        <v>599.22177613916585</v>
      </c>
      <c r="T13" s="54">
        <f>'Extended Potential'!T13*0.25</f>
        <v>638.18003409703988</v>
      </c>
      <c r="U13" s="54">
        <f>'Extended Potential'!U13*0.25</f>
        <v>675.96659744634212</v>
      </c>
      <c r="V13" s="54">
        <f>'Extended Potential'!V13*0.25</f>
        <v>717.06871377303401</v>
      </c>
      <c r="W13" s="54">
        <f>'Extended Potential'!W13*0.25</f>
        <v>759.5769365719226</v>
      </c>
      <c r="X13" s="54">
        <f>'Extended Potential'!X13*0.25</f>
        <v>801.71578096683061</v>
      </c>
      <c r="Y13" s="54">
        <f>'Extended Potential'!Y13*0.25</f>
        <v>839.65397593404907</v>
      </c>
      <c r="Z13" s="54">
        <f>'Extended Potential'!Z13*0.25</f>
        <v>875.56994856327401</v>
      </c>
      <c r="AA13" s="54">
        <f>'Extended Potential'!AA13*0.25</f>
        <v>911.67425494359202</v>
      </c>
      <c r="AB13" s="54">
        <f>'Extended Potential'!AB13*0.25</f>
        <v>946.71435544125688</v>
      </c>
      <c r="AC13" s="54">
        <f>'Extended Potential'!AC13*0.25</f>
        <v>981.86023742145971</v>
      </c>
      <c r="AD13" s="54">
        <f>'Extended Potential'!AD13*0.25</f>
        <v>1016.5269072016049</v>
      </c>
      <c r="AE13" s="54">
        <f>'Extended Potential'!AE13*0.25</f>
        <v>1050.7143647816924</v>
      </c>
      <c r="AF13" s="54">
        <f>'Extended Potential'!AF13*0.25</f>
        <v>1084.4226101617223</v>
      </c>
      <c r="AG13" s="54">
        <f>'Extended Potential'!AG13*0.25</f>
        <v>1117.6516433416946</v>
      </c>
      <c r="AH13" s="54">
        <f>'Extended Potential'!AH13*0.25</f>
        <v>1150.4014643216094</v>
      </c>
      <c r="AI13" s="46" t="s">
        <v>13</v>
      </c>
      <c r="AK13" s="3">
        <f t="shared" si="3"/>
        <v>39.832222498240981</v>
      </c>
      <c r="AL13" s="3">
        <f t="shared" si="3"/>
        <v>37.779282826332519</v>
      </c>
      <c r="AM13" s="3">
        <f t="shared" si="1"/>
        <v>38.958257957874025</v>
      </c>
      <c r="AN13" s="3">
        <f t="shared" si="1"/>
        <v>37.786563349302241</v>
      </c>
      <c r="AO13" s="3">
        <f t="shared" si="1"/>
        <v>41.102116326691885</v>
      </c>
      <c r="AP13" s="3">
        <f t="shared" si="1"/>
        <v>42.508222798888596</v>
      </c>
      <c r="AQ13" s="3">
        <f t="shared" si="1"/>
        <v>42.138844394908006</v>
      </c>
      <c r="AR13" s="3">
        <f t="shared" si="1"/>
        <v>37.938194967218465</v>
      </c>
      <c r="AS13" s="3">
        <f t="shared" si="1"/>
        <v>35.915972629224939</v>
      </c>
      <c r="AT13" s="3">
        <f t="shared" si="1"/>
        <v>36.104306380318008</v>
      </c>
      <c r="AU13" s="3">
        <f t="shared" si="1"/>
        <v>35.040100497664866</v>
      </c>
      <c r="AW13" s="3">
        <f t="shared" si="4"/>
        <v>-2.0529396719084616</v>
      </c>
      <c r="AX13" s="3">
        <f t="shared" si="2"/>
        <v>1.178975131541506</v>
      </c>
      <c r="AY13" s="3">
        <f t="shared" si="2"/>
        <v>-1.1716946085717836</v>
      </c>
      <c r="AZ13" s="3">
        <f t="shared" si="2"/>
        <v>3.3155529773896433</v>
      </c>
      <c r="BA13" s="3">
        <f t="shared" si="2"/>
        <v>1.4061064721967114</v>
      </c>
      <c r="BB13" s="3">
        <f t="shared" si="2"/>
        <v>-0.36937840398059052</v>
      </c>
      <c r="BC13" s="3">
        <f t="shared" si="2"/>
        <v>-4.200649427689541</v>
      </c>
      <c r="BD13" s="3">
        <f t="shared" si="2"/>
        <v>-2.0222223379935258</v>
      </c>
      <c r="BE13" s="3">
        <f t="shared" si="2"/>
        <v>0.18833375109306871</v>
      </c>
      <c r="BF13" s="3">
        <f t="shared" si="2"/>
        <v>-1.0642058826531411</v>
      </c>
      <c r="BG13" s="42">
        <f t="shared" si="5"/>
        <v>-0.47921220005761145</v>
      </c>
    </row>
    <row r="14" spans="2:59" x14ac:dyDescent="0.35">
      <c r="B14" s="2" t="s">
        <v>10</v>
      </c>
      <c r="C14" s="2" t="s">
        <v>11</v>
      </c>
      <c r="D14" s="3">
        <f>SUM(D4:D13)</f>
        <v>149260.81055049764</v>
      </c>
      <c r="E14" s="3">
        <f t="shared" ref="E14:AH14" si="6">SUM(E4:E13)</f>
        <v>294219.09750259918</v>
      </c>
      <c r="F14" s="3">
        <f t="shared" si="6"/>
        <v>400765.26472519123</v>
      </c>
      <c r="G14" s="3">
        <f t="shared" si="6"/>
        <v>494007.20694444265</v>
      </c>
      <c r="H14" s="3">
        <f t="shared" si="6"/>
        <v>595799.25854956254</v>
      </c>
      <c r="I14" s="3">
        <f t="shared" si="6"/>
        <v>705853.29505376157</v>
      </c>
      <c r="J14" s="3">
        <f t="shared" si="6"/>
        <v>814267.18284445943</v>
      </c>
      <c r="K14" s="3">
        <f t="shared" si="6"/>
        <v>920808.66961662367</v>
      </c>
      <c r="L14" s="3">
        <f t="shared" si="6"/>
        <v>1032497.322051715</v>
      </c>
      <c r="M14" s="3">
        <f t="shared" si="6"/>
        <v>1138430.713681354</v>
      </c>
      <c r="N14" s="3">
        <f t="shared" si="6"/>
        <v>1237967.7520275856</v>
      </c>
      <c r="O14" s="3">
        <f t="shared" si="6"/>
        <v>1348592.2598868993</v>
      </c>
      <c r="P14" s="3">
        <f t="shared" si="6"/>
        <v>1455056.8247058529</v>
      </c>
      <c r="Q14" s="3">
        <f t="shared" si="6"/>
        <v>1552473.4142652997</v>
      </c>
      <c r="R14" s="3">
        <f t="shared" si="6"/>
        <v>1639129.2286575579</v>
      </c>
      <c r="S14" s="3">
        <f t="shared" si="6"/>
        <v>1716517.3019731527</v>
      </c>
      <c r="T14" s="3">
        <f t="shared" si="6"/>
        <v>1793263.8530052728</v>
      </c>
      <c r="U14" s="3">
        <f t="shared" si="6"/>
        <v>1862304.8089169427</v>
      </c>
      <c r="V14" s="3">
        <f t="shared" si="6"/>
        <v>1933269.0041177892</v>
      </c>
      <c r="W14" s="3">
        <f t="shared" si="6"/>
        <v>2009381.3091637716</v>
      </c>
      <c r="X14" s="3">
        <f t="shared" si="6"/>
        <v>2083500.1023594213</v>
      </c>
      <c r="Y14" s="3">
        <f t="shared" si="6"/>
        <v>2152847.537203474</v>
      </c>
      <c r="Z14" s="3">
        <f t="shared" si="6"/>
        <v>2219576.9460740904</v>
      </c>
      <c r="AA14" s="3">
        <f t="shared" si="6"/>
        <v>2283714.1838538083</v>
      </c>
      <c r="AB14" s="3">
        <f t="shared" si="6"/>
        <v>2342208.0576362191</v>
      </c>
      <c r="AC14" s="47">
        <f t="shared" si="6"/>
        <v>2400712.9072939684</v>
      </c>
      <c r="AD14" s="47">
        <f t="shared" si="6"/>
        <v>2456401.5628907327</v>
      </c>
      <c r="AE14" s="47">
        <f t="shared" si="6"/>
        <v>2509274.0244265106</v>
      </c>
      <c r="AF14" s="47">
        <f t="shared" si="6"/>
        <v>2559330.2919013058</v>
      </c>
      <c r="AG14" s="47">
        <f t="shared" si="6"/>
        <v>2606570.3653151146</v>
      </c>
      <c r="AH14" s="47">
        <f t="shared" si="6"/>
        <v>2650994.2446679394</v>
      </c>
    </row>
    <row r="16" spans="2:59" x14ac:dyDescent="0.35">
      <c r="B16" t="s">
        <v>16</v>
      </c>
    </row>
    <row r="17" spans="1:35" x14ac:dyDescent="0.35">
      <c r="B17" s="1" t="s">
        <v>1</v>
      </c>
      <c r="C17" s="1" t="s">
        <v>2</v>
      </c>
      <c r="D17" s="1">
        <v>2020</v>
      </c>
      <c r="E17" s="1">
        <v>2021</v>
      </c>
      <c r="F17" s="1">
        <v>2022</v>
      </c>
      <c r="G17" s="1">
        <v>2023</v>
      </c>
      <c r="H17" s="1">
        <v>2024</v>
      </c>
      <c r="I17" s="1">
        <v>2025</v>
      </c>
      <c r="J17" s="1">
        <v>2026</v>
      </c>
      <c r="K17" s="1">
        <v>2027</v>
      </c>
      <c r="L17" s="1">
        <v>2028</v>
      </c>
      <c r="M17" s="1">
        <v>2029</v>
      </c>
      <c r="N17" s="1">
        <v>2030</v>
      </c>
      <c r="O17" s="1">
        <v>2031</v>
      </c>
      <c r="P17" s="1">
        <v>2032</v>
      </c>
      <c r="Q17" s="1">
        <v>2033</v>
      </c>
      <c r="R17" s="1">
        <v>2034</v>
      </c>
      <c r="S17" s="1">
        <v>2035</v>
      </c>
      <c r="T17" s="1">
        <v>2036</v>
      </c>
      <c r="U17" s="1">
        <v>2037</v>
      </c>
      <c r="V17" s="1">
        <v>2038</v>
      </c>
      <c r="W17" s="1">
        <v>2039</v>
      </c>
      <c r="X17" s="1">
        <v>2040</v>
      </c>
      <c r="Y17" s="1">
        <v>2041</v>
      </c>
      <c r="Z17" s="1">
        <v>2042</v>
      </c>
      <c r="AA17" s="1">
        <v>2043</v>
      </c>
      <c r="AB17" s="1">
        <v>2044</v>
      </c>
      <c r="AC17" s="45">
        <v>2045</v>
      </c>
      <c r="AD17" s="45">
        <f>AC17+1</f>
        <v>2046</v>
      </c>
      <c r="AE17" s="45">
        <f t="shared" ref="AE17:AH17" si="7">AD17+1</f>
        <v>2047</v>
      </c>
      <c r="AF17" s="45">
        <f t="shared" si="7"/>
        <v>2048</v>
      </c>
      <c r="AG17" s="45">
        <f t="shared" si="7"/>
        <v>2049</v>
      </c>
      <c r="AH17" s="45">
        <f t="shared" si="7"/>
        <v>2050</v>
      </c>
      <c r="AI17" s="46" t="s">
        <v>19</v>
      </c>
    </row>
    <row r="18" spans="1:35" x14ac:dyDescent="0.35">
      <c r="B18" s="2" t="s">
        <v>3</v>
      </c>
      <c r="C18" s="2"/>
      <c r="D18" s="5">
        <f>(D4+D5)/D$14</f>
        <v>0.7523157051665238</v>
      </c>
      <c r="E18" s="5">
        <f t="shared" ref="E18:AH18" si="8">(E4+E5)/E$14</f>
        <v>0.74943084662760884</v>
      </c>
      <c r="F18" s="5">
        <f t="shared" si="8"/>
        <v>0.74695181434498215</v>
      </c>
      <c r="G18" s="5">
        <f t="shared" si="8"/>
        <v>0.74482176080066631</v>
      </c>
      <c r="H18" s="5">
        <f t="shared" si="8"/>
        <v>0.74318355852250784</v>
      </c>
      <c r="I18" s="5">
        <f t="shared" si="8"/>
        <v>0.74596739539779089</v>
      </c>
      <c r="J18" s="5">
        <f t="shared" si="8"/>
        <v>0.74454214707006583</v>
      </c>
      <c r="K18" s="5">
        <f t="shared" si="8"/>
        <v>0.74234043864889354</v>
      </c>
      <c r="L18" s="5">
        <f t="shared" si="8"/>
        <v>0.74118301965963296</v>
      </c>
      <c r="M18" s="5">
        <f t="shared" si="8"/>
        <v>0.74076594989105982</v>
      </c>
      <c r="N18" s="5">
        <f t="shared" si="8"/>
        <v>0.7404306345083016</v>
      </c>
      <c r="O18" s="5">
        <f t="shared" si="8"/>
        <v>0.73999237871177859</v>
      </c>
      <c r="P18" s="5">
        <f t="shared" si="8"/>
        <v>0.73999450671802725</v>
      </c>
      <c r="Q18" s="5">
        <f t="shared" si="8"/>
        <v>0.73867320986990903</v>
      </c>
      <c r="R18" s="5">
        <f t="shared" si="8"/>
        <v>0.73918766573983585</v>
      </c>
      <c r="S18" s="5">
        <f t="shared" si="8"/>
        <v>0.73945938297228375</v>
      </c>
      <c r="T18" s="5">
        <f t="shared" si="8"/>
        <v>0.7397202343427457</v>
      </c>
      <c r="U18" s="5">
        <f t="shared" si="8"/>
        <v>0.73976794062826645</v>
      </c>
      <c r="V18" s="5">
        <f t="shared" si="8"/>
        <v>0.74028439363649357</v>
      </c>
      <c r="W18" s="5">
        <f t="shared" si="8"/>
        <v>0.74068185126474173</v>
      </c>
      <c r="X18" s="5">
        <f t="shared" si="8"/>
        <v>0.74112003877442933</v>
      </c>
      <c r="Y18" s="5">
        <f t="shared" si="8"/>
        <v>0.74243758409763283</v>
      </c>
      <c r="Z18" s="5">
        <f t="shared" si="8"/>
        <v>0.74349007819389723</v>
      </c>
      <c r="AA18" s="5">
        <f t="shared" si="8"/>
        <v>0.74414276270185342</v>
      </c>
      <c r="AB18" s="5">
        <f t="shared" si="8"/>
        <v>0.74489885851289928</v>
      </c>
      <c r="AC18" s="48">
        <f t="shared" si="8"/>
        <v>0.74560064035886486</v>
      </c>
      <c r="AD18" s="48">
        <f t="shared" si="8"/>
        <v>0.74632852990591947</v>
      </c>
      <c r="AE18" s="48">
        <f t="shared" si="8"/>
        <v>0.74708323968139922</v>
      </c>
      <c r="AF18" s="48">
        <f t="shared" si="8"/>
        <v>0.74786559883700809</v>
      </c>
      <c r="AG18" s="48">
        <f t="shared" si="8"/>
        <v>0.74867655027893276</v>
      </c>
      <c r="AH18" s="48">
        <f t="shared" si="8"/>
        <v>0.74951714994488183</v>
      </c>
      <c r="AI18" s="49">
        <v>0.72601018995344524</v>
      </c>
    </row>
    <row r="19" spans="1:35" x14ac:dyDescent="0.35">
      <c r="B19" s="2" t="s">
        <v>6</v>
      </c>
      <c r="C19" s="2"/>
      <c r="D19" s="5">
        <f>(D6+D7)/D$14</f>
        <v>0.12166593998596004</v>
      </c>
      <c r="E19" s="5">
        <f t="shared" ref="E19:AH19" si="9">(E6+E7)/E$14</f>
        <v>0.12440495258162645</v>
      </c>
      <c r="F19" s="5">
        <f t="shared" si="9"/>
        <v>0.12574384248167089</v>
      </c>
      <c r="G19" s="5">
        <f t="shared" si="9"/>
        <v>0.12680616778397122</v>
      </c>
      <c r="H19" s="5">
        <f t="shared" si="9"/>
        <v>0.12777967969542228</v>
      </c>
      <c r="I19" s="5">
        <f t="shared" si="9"/>
        <v>0.12647109704997286</v>
      </c>
      <c r="J19" s="5">
        <f t="shared" si="9"/>
        <v>0.12741633965365043</v>
      </c>
      <c r="K19" s="5">
        <f t="shared" si="9"/>
        <v>0.12890528088948161</v>
      </c>
      <c r="L19" s="5">
        <f t="shared" si="9"/>
        <v>0.12969091079748177</v>
      </c>
      <c r="M19" s="5">
        <f t="shared" si="9"/>
        <v>0.12999811312967838</v>
      </c>
      <c r="N19" s="5">
        <f t="shared" si="9"/>
        <v>0.13038147481398574</v>
      </c>
      <c r="O19" s="5">
        <f t="shared" si="9"/>
        <v>0.13077082128351888</v>
      </c>
      <c r="P19" s="5">
        <f t="shared" si="9"/>
        <v>0.13082574586461818</v>
      </c>
      <c r="Q19" s="5">
        <f t="shared" si="9"/>
        <v>0.13163534832515103</v>
      </c>
      <c r="R19" s="5">
        <f t="shared" si="9"/>
        <v>0.13146769615409451</v>
      </c>
      <c r="S19" s="5">
        <f t="shared" si="9"/>
        <v>0.13145450011449961</v>
      </c>
      <c r="T19" s="5">
        <f t="shared" si="9"/>
        <v>0.13148886914954763</v>
      </c>
      <c r="U19" s="5">
        <f t="shared" si="9"/>
        <v>0.1315854651323782</v>
      </c>
      <c r="V19" s="5">
        <f t="shared" si="9"/>
        <v>0.13153484240152144</v>
      </c>
      <c r="W19" s="5">
        <f t="shared" si="9"/>
        <v>0.13151844939333507</v>
      </c>
      <c r="X19" s="5">
        <f t="shared" si="9"/>
        <v>0.13156643993063535</v>
      </c>
      <c r="Y19" s="5">
        <f t="shared" si="9"/>
        <v>0.13116014638011878</v>
      </c>
      <c r="Z19" s="5">
        <f t="shared" si="9"/>
        <v>0.13088301565920035</v>
      </c>
      <c r="AA19" s="5">
        <f t="shared" si="9"/>
        <v>0.13073278052266207</v>
      </c>
      <c r="AB19" s="5">
        <f t="shared" si="9"/>
        <v>0.13053389950233751</v>
      </c>
      <c r="AC19" s="48">
        <f t="shared" si="9"/>
        <v>0.13037741726712027</v>
      </c>
      <c r="AD19" s="48">
        <f t="shared" si="9"/>
        <v>0.13021684184643284</v>
      </c>
      <c r="AE19" s="48">
        <f t="shared" si="9"/>
        <v>0.13005190511385967</v>
      </c>
      <c r="AF19" s="48">
        <f t="shared" si="9"/>
        <v>0.12988233289546616</v>
      </c>
      <c r="AG19" s="48">
        <f t="shared" si="9"/>
        <v>0.12970784262091464</v>
      </c>
      <c r="AH19" s="48">
        <f t="shared" si="9"/>
        <v>0.12952814111438082</v>
      </c>
      <c r="AI19" s="49">
        <v>0.13734358975767069</v>
      </c>
    </row>
    <row r="20" spans="1:35" x14ac:dyDescent="0.35">
      <c r="B20" s="2" t="s">
        <v>7</v>
      </c>
      <c r="C20" s="2"/>
      <c r="D20" s="5">
        <f>(D8+D9)/D$14</f>
        <v>0.12497670331734673</v>
      </c>
      <c r="E20" s="5">
        <f t="shared" ref="E20:AH20" si="10">(E8+E9)/E$14</f>
        <v>0.12514089383687382</v>
      </c>
      <c r="F20" s="5">
        <f t="shared" si="10"/>
        <v>0.12621582810634552</v>
      </c>
      <c r="G20" s="5">
        <f t="shared" si="10"/>
        <v>0.12722854119698884</v>
      </c>
      <c r="H20" s="5">
        <f t="shared" si="10"/>
        <v>0.1278472914489415</v>
      </c>
      <c r="I20" s="5">
        <f t="shared" si="10"/>
        <v>0.12633925875265961</v>
      </c>
      <c r="J20" s="5">
        <f t="shared" si="10"/>
        <v>0.12679789761361365</v>
      </c>
      <c r="K20" s="5">
        <f t="shared" si="10"/>
        <v>0.12749207205638743</v>
      </c>
      <c r="L20" s="5">
        <f t="shared" si="10"/>
        <v>0.12785927465127128</v>
      </c>
      <c r="M20" s="5">
        <f t="shared" si="10"/>
        <v>0.12795667156346877</v>
      </c>
      <c r="N20" s="5">
        <f t="shared" si="10"/>
        <v>0.12789036425082481</v>
      </c>
      <c r="O20" s="5">
        <f t="shared" si="10"/>
        <v>0.12792854793632261</v>
      </c>
      <c r="P20" s="5">
        <f t="shared" si="10"/>
        <v>0.12786473151653308</v>
      </c>
      <c r="Q20" s="5">
        <f t="shared" si="10"/>
        <v>0.12836344659213725</v>
      </c>
      <c r="R20" s="5">
        <f t="shared" si="10"/>
        <v>0.12801364700032486</v>
      </c>
      <c r="S20" s="5">
        <f t="shared" si="10"/>
        <v>0.12774930717953631</v>
      </c>
      <c r="T20" s="5">
        <f t="shared" si="10"/>
        <v>0.12744957250724734</v>
      </c>
      <c r="U20" s="5">
        <f t="shared" si="10"/>
        <v>0.12729552172405734</v>
      </c>
      <c r="V20" s="5">
        <f t="shared" si="10"/>
        <v>0.12682223176259605</v>
      </c>
      <c r="W20" s="5">
        <f t="shared" si="10"/>
        <v>0.12643418403748216</v>
      </c>
      <c r="X20" s="5">
        <f t="shared" si="10"/>
        <v>0.12593901289371526</v>
      </c>
      <c r="Y20" s="5">
        <f t="shared" si="10"/>
        <v>0.12502510686602869</v>
      </c>
      <c r="Z20" s="5">
        <f t="shared" si="10"/>
        <v>0.12424712606168827</v>
      </c>
      <c r="AA20" s="5">
        <f t="shared" si="10"/>
        <v>0.12373971182078294</v>
      </c>
      <c r="AB20" s="5">
        <f t="shared" si="10"/>
        <v>0.12317573397241464</v>
      </c>
      <c r="AC20" s="48">
        <f t="shared" si="10"/>
        <v>0.12262468867518779</v>
      </c>
      <c r="AD20" s="48">
        <f t="shared" si="10"/>
        <v>0.1220512364754705</v>
      </c>
      <c r="AE20" s="48">
        <f t="shared" si="10"/>
        <v>0.1214549384306845</v>
      </c>
      <c r="AF20" s="48">
        <f t="shared" si="10"/>
        <v>0.12083524200376652</v>
      </c>
      <c r="AG20" s="48">
        <f t="shared" si="10"/>
        <v>0.12019148661436538</v>
      </c>
      <c r="AH20" s="48">
        <f t="shared" si="10"/>
        <v>0.11952290682179569</v>
      </c>
      <c r="AI20" s="49">
        <v>0.13534822910560154</v>
      </c>
    </row>
    <row r="21" spans="1:35" x14ac:dyDescent="0.35">
      <c r="B21" s="2" t="s">
        <v>8</v>
      </c>
      <c r="C21" s="2"/>
      <c r="D21" s="5">
        <f>(D10+D11)/D$14</f>
        <v>5.8076773083868063E-4</v>
      </c>
      <c r="E21" s="5">
        <f t="shared" ref="E21:AH21" si="11">(E10+E11)/E$14</f>
        <v>5.5891601843474116E-4</v>
      </c>
      <c r="F21" s="5">
        <f t="shared" si="11"/>
        <v>5.8981065217451488E-4</v>
      </c>
      <c r="G21" s="5">
        <f t="shared" si="11"/>
        <v>6.1213697247216713E-4</v>
      </c>
      <c r="H21" s="5">
        <f t="shared" si="11"/>
        <v>6.3059125315942789E-4</v>
      </c>
      <c r="I21" s="5">
        <f t="shared" si="11"/>
        <v>6.4308997892932032E-4</v>
      </c>
      <c r="J21" s="5">
        <f t="shared" si="11"/>
        <v>6.5623759016598872E-4</v>
      </c>
      <c r="K21" s="5">
        <f t="shared" si="11"/>
        <v>6.6943511923547654E-4</v>
      </c>
      <c r="L21" s="5">
        <f t="shared" si="11"/>
        <v>6.7005512520589895E-4</v>
      </c>
      <c r="M21" s="5">
        <f t="shared" si="11"/>
        <v>6.7428784950697603E-4</v>
      </c>
      <c r="N21" s="5">
        <f t="shared" si="11"/>
        <v>6.8200837839862212E-4</v>
      </c>
      <c r="O21" s="5">
        <f t="shared" si="11"/>
        <v>6.8660313094148805E-4</v>
      </c>
      <c r="P21" s="5">
        <f t="shared" si="11"/>
        <v>6.9120846094108219E-4</v>
      </c>
      <c r="Q21" s="5">
        <f t="shared" si="11"/>
        <v>6.9829403421996228E-4</v>
      </c>
      <c r="R21" s="5">
        <f t="shared" si="11"/>
        <v>6.9743459991385701E-4</v>
      </c>
      <c r="S21" s="5">
        <f t="shared" si="11"/>
        <v>6.9852906198036521E-4</v>
      </c>
      <c r="T21" s="5">
        <f t="shared" si="11"/>
        <v>6.9888942299516945E-4</v>
      </c>
      <c r="U21" s="5">
        <f t="shared" si="11"/>
        <v>7.0256516740201818E-4</v>
      </c>
      <c r="V21" s="5">
        <f t="shared" si="11"/>
        <v>7.0452319044061725E-4</v>
      </c>
      <c r="W21" s="5">
        <f t="shared" si="11"/>
        <v>7.0644221397269324E-4</v>
      </c>
      <c r="X21" s="5">
        <f t="shared" si="11"/>
        <v>7.0943264391214417E-4</v>
      </c>
      <c r="Y21" s="5">
        <f t="shared" si="11"/>
        <v>7.0894700691318522E-4</v>
      </c>
      <c r="Z21" s="5">
        <f t="shared" si="11"/>
        <v>7.0869602861802525E-4</v>
      </c>
      <c r="AA21" s="5">
        <f t="shared" si="11"/>
        <v>7.09550978285263E-4</v>
      </c>
      <c r="AB21" s="5">
        <f t="shared" si="11"/>
        <v>7.1147118564047563E-4</v>
      </c>
      <c r="AC21" s="48">
        <f t="shared" si="11"/>
        <v>7.1278814064018451E-4</v>
      </c>
      <c r="AD21" s="48">
        <f t="shared" si="11"/>
        <v>7.1432773905725339E-4</v>
      </c>
      <c r="AE21" s="48">
        <f t="shared" si="11"/>
        <v>7.1608034116569792E-4</v>
      </c>
      <c r="AF21" s="48">
        <f t="shared" si="11"/>
        <v>7.180385313202796E-4</v>
      </c>
      <c r="AG21" s="48">
        <f t="shared" si="11"/>
        <v>7.2019681226666819E-4</v>
      </c>
      <c r="AH21" s="48">
        <f t="shared" si="11"/>
        <v>7.2255136562722835E-4</v>
      </c>
      <c r="AI21" s="49">
        <v>7.0256071961548024E-4</v>
      </c>
    </row>
    <row r="22" spans="1:35" x14ac:dyDescent="0.35">
      <c r="B22" s="2" t="s">
        <v>9</v>
      </c>
      <c r="C22" s="2"/>
      <c r="D22" s="5">
        <f>(D12+D13)/D$14</f>
        <v>4.6088379933073922E-4</v>
      </c>
      <c r="E22" s="5">
        <f t="shared" ref="E22:AH22" si="12">(E12+E13)/E$14</f>
        <v>4.6439093545632445E-4</v>
      </c>
      <c r="F22" s="5">
        <f t="shared" si="12"/>
        <v>4.9870441482679736E-4</v>
      </c>
      <c r="G22" s="5">
        <f t="shared" si="12"/>
        <v>5.3139324590161722E-4</v>
      </c>
      <c r="H22" s="5">
        <f t="shared" si="12"/>
        <v>5.5887907996907842E-4</v>
      </c>
      <c r="I22" s="5">
        <f t="shared" si="12"/>
        <v>5.7915882064722018E-4</v>
      </c>
      <c r="J22" s="5">
        <f t="shared" si="12"/>
        <v>5.8737807250397824E-4</v>
      </c>
      <c r="K22" s="5">
        <f t="shared" si="12"/>
        <v>5.9277328600196961E-4</v>
      </c>
      <c r="L22" s="5">
        <f t="shared" si="12"/>
        <v>5.9673976640816121E-4</v>
      </c>
      <c r="M22" s="5">
        <f t="shared" si="12"/>
        <v>6.049775662859806E-4</v>
      </c>
      <c r="N22" s="5">
        <f t="shared" si="12"/>
        <v>6.1551804848929115E-4</v>
      </c>
      <c r="O22" s="5">
        <f t="shared" si="12"/>
        <v>6.2164893743815351E-4</v>
      </c>
      <c r="P22" s="5">
        <f t="shared" si="12"/>
        <v>6.23807439880758E-4</v>
      </c>
      <c r="Q22" s="5">
        <f t="shared" si="12"/>
        <v>6.2970117858286831E-4</v>
      </c>
      <c r="R22" s="5">
        <f t="shared" si="12"/>
        <v>6.3355650583115373E-4</v>
      </c>
      <c r="S22" s="5">
        <f t="shared" si="12"/>
        <v>6.3828067169998043E-4</v>
      </c>
      <c r="T22" s="5">
        <f t="shared" si="12"/>
        <v>6.4243457746416101E-4</v>
      </c>
      <c r="U22" s="5">
        <f t="shared" si="12"/>
        <v>6.4850734789604421E-4</v>
      </c>
      <c r="V22" s="5">
        <f t="shared" si="12"/>
        <v>6.5400900894805702E-4</v>
      </c>
      <c r="W22" s="5">
        <f t="shared" si="12"/>
        <v>6.5907309046835312E-4</v>
      </c>
      <c r="X22" s="5">
        <f t="shared" si="12"/>
        <v>6.6507575730795918E-4</v>
      </c>
      <c r="Y22" s="5">
        <f t="shared" si="12"/>
        <v>6.682156493063384E-4</v>
      </c>
      <c r="Z22" s="5">
        <f t="shared" si="12"/>
        <v>6.710840565960105E-4</v>
      </c>
      <c r="AA22" s="5">
        <f t="shared" si="12"/>
        <v>6.7519397641629118E-4</v>
      </c>
      <c r="AB22" s="5">
        <f t="shared" si="12"/>
        <v>6.800368267082397E-4</v>
      </c>
      <c r="AC22" s="48">
        <f t="shared" si="12"/>
        <v>6.8446555818679788E-4</v>
      </c>
      <c r="AD22" s="48">
        <f t="shared" si="12"/>
        <v>6.8906403311963331E-4</v>
      </c>
      <c r="AE22" s="48">
        <f t="shared" si="12"/>
        <v>6.9383643289107843E-4</v>
      </c>
      <c r="AF22" s="48">
        <f t="shared" si="12"/>
        <v>6.9878773243879492E-4</v>
      </c>
      <c r="AG22" s="48">
        <f t="shared" si="12"/>
        <v>7.0392367352068309E-4</v>
      </c>
      <c r="AH22" s="48">
        <f t="shared" si="12"/>
        <v>7.0925075331472107E-4</v>
      </c>
      <c r="AI22" s="49">
        <v>5.95430463667079E-4</v>
      </c>
    </row>
    <row r="23" spans="1:35" x14ac:dyDescent="0.35">
      <c r="B23" s="2" t="s">
        <v>10</v>
      </c>
      <c r="C23" s="2" t="s">
        <v>11</v>
      </c>
      <c r="D23" s="5">
        <f>SUM(D18:D22)</f>
        <v>1</v>
      </c>
      <c r="E23" s="5">
        <f t="shared" ref="E23:AH23" si="13">SUM(E18:E22)</f>
        <v>1</v>
      </c>
      <c r="F23" s="5">
        <f t="shared" si="13"/>
        <v>0.99999999999999989</v>
      </c>
      <c r="G23" s="5">
        <f t="shared" si="13"/>
        <v>1.0000000000000002</v>
      </c>
      <c r="H23" s="5">
        <f t="shared" si="13"/>
        <v>1</v>
      </c>
      <c r="I23" s="5">
        <f t="shared" si="13"/>
        <v>0.99999999999999989</v>
      </c>
      <c r="J23" s="5">
        <f t="shared" si="13"/>
        <v>0.99999999999999989</v>
      </c>
      <c r="K23" s="5">
        <f t="shared" si="13"/>
        <v>1</v>
      </c>
      <c r="L23" s="5">
        <f t="shared" si="13"/>
        <v>1</v>
      </c>
      <c r="M23" s="5">
        <f t="shared" si="13"/>
        <v>0.99999999999999989</v>
      </c>
      <c r="N23" s="5">
        <f t="shared" si="13"/>
        <v>1</v>
      </c>
      <c r="O23" s="5">
        <f t="shared" si="13"/>
        <v>0.99999999999999967</v>
      </c>
      <c r="P23" s="5">
        <f t="shared" si="13"/>
        <v>1.0000000000000002</v>
      </c>
      <c r="Q23" s="5">
        <f t="shared" si="13"/>
        <v>1.0000000000000002</v>
      </c>
      <c r="R23" s="5">
        <f t="shared" si="13"/>
        <v>1.0000000000000002</v>
      </c>
      <c r="S23" s="5">
        <f t="shared" si="13"/>
        <v>1</v>
      </c>
      <c r="T23" s="5">
        <f t="shared" si="13"/>
        <v>0.99999999999999989</v>
      </c>
      <c r="U23" s="5">
        <f t="shared" si="13"/>
        <v>1</v>
      </c>
      <c r="V23" s="5">
        <f t="shared" si="13"/>
        <v>0.99999999999999967</v>
      </c>
      <c r="W23" s="5">
        <f t="shared" si="13"/>
        <v>0.99999999999999989</v>
      </c>
      <c r="X23" s="5">
        <f t="shared" si="13"/>
        <v>1</v>
      </c>
      <c r="Y23" s="5">
        <f t="shared" si="13"/>
        <v>0.99999999999999967</v>
      </c>
      <c r="Z23" s="5">
        <f t="shared" si="13"/>
        <v>0.99999999999999989</v>
      </c>
      <c r="AA23" s="5">
        <f t="shared" si="13"/>
        <v>0.99999999999999989</v>
      </c>
      <c r="AB23" s="5">
        <f t="shared" si="13"/>
        <v>1.0000000000000002</v>
      </c>
      <c r="AC23" s="48">
        <f t="shared" si="13"/>
        <v>0.99999999999999989</v>
      </c>
      <c r="AD23" s="48">
        <f t="shared" si="13"/>
        <v>0.99999999999999967</v>
      </c>
      <c r="AE23" s="48">
        <f t="shared" si="13"/>
        <v>1</v>
      </c>
      <c r="AF23" s="48">
        <f t="shared" si="13"/>
        <v>0.99999999999999978</v>
      </c>
      <c r="AG23" s="48">
        <f t="shared" si="13"/>
        <v>1.0000000000000002</v>
      </c>
      <c r="AH23" s="48">
        <f t="shared" si="13"/>
        <v>1.0000000000000002</v>
      </c>
      <c r="AI23" s="50">
        <f>SUM(AI18:AI22)</f>
        <v>1</v>
      </c>
    </row>
    <row r="25" spans="1:35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57"/>
      <c r="AD25" s="57"/>
      <c r="AE25" s="57"/>
      <c r="AF25" s="57"/>
      <c r="AG25" s="57"/>
      <c r="AH25" s="57"/>
    </row>
    <row r="27" spans="1:35" x14ac:dyDescent="0.35">
      <c r="B27" s="4" t="s">
        <v>35</v>
      </c>
      <c r="X27" s="43"/>
      <c r="Y27" s="43"/>
      <c r="Z27" s="43"/>
      <c r="AA27" s="43"/>
      <c r="AB27" s="43"/>
      <c r="AC27" s="52"/>
      <c r="AD27" s="52"/>
      <c r="AE27" s="52"/>
      <c r="AF27" s="52"/>
      <c r="AG27" s="52"/>
      <c r="AH27" s="52"/>
    </row>
    <row r="28" spans="1:35" x14ac:dyDescent="0.35">
      <c r="B28" s="1" t="s">
        <v>1</v>
      </c>
      <c r="C28" s="1" t="s">
        <v>2</v>
      </c>
      <c r="D28" s="1">
        <v>2020</v>
      </c>
      <c r="E28" s="1">
        <v>2021</v>
      </c>
      <c r="F28" s="1">
        <v>2022</v>
      </c>
      <c r="G28" s="1">
        <v>2023</v>
      </c>
      <c r="H28" s="1">
        <v>2024</v>
      </c>
      <c r="I28" s="1">
        <v>2025</v>
      </c>
      <c r="J28" s="1">
        <v>2026</v>
      </c>
      <c r="K28" s="1">
        <v>2027</v>
      </c>
      <c r="L28" s="1">
        <v>2028</v>
      </c>
      <c r="M28" s="1">
        <v>2029</v>
      </c>
      <c r="N28" s="1">
        <v>2030</v>
      </c>
      <c r="O28" s="1">
        <v>2031</v>
      </c>
      <c r="P28" s="1">
        <v>2032</v>
      </c>
      <c r="Q28" s="1">
        <v>2033</v>
      </c>
      <c r="R28" s="1">
        <v>2034</v>
      </c>
      <c r="S28" s="1">
        <v>2035</v>
      </c>
      <c r="T28" s="1">
        <v>2036</v>
      </c>
      <c r="U28" s="1">
        <v>2037</v>
      </c>
      <c r="V28" s="1">
        <v>2038</v>
      </c>
      <c r="W28" s="1">
        <v>2039</v>
      </c>
      <c r="X28" s="1">
        <v>2040</v>
      </c>
      <c r="Y28" s="1">
        <v>2041</v>
      </c>
      <c r="Z28" s="1">
        <v>2042</v>
      </c>
      <c r="AA28" s="1">
        <v>2043</v>
      </c>
      <c r="AB28" s="1">
        <v>2044</v>
      </c>
      <c r="AC28" s="45">
        <v>2045</v>
      </c>
      <c r="AD28" s="45">
        <f>AC28+1</f>
        <v>2046</v>
      </c>
      <c r="AE28" s="45">
        <f t="shared" ref="AE28:AH28" si="14">AD28+1</f>
        <v>2047</v>
      </c>
      <c r="AF28" s="45">
        <f t="shared" si="14"/>
        <v>2048</v>
      </c>
      <c r="AG28" s="45">
        <f t="shared" si="14"/>
        <v>2049</v>
      </c>
      <c r="AH28" s="45">
        <f t="shared" si="14"/>
        <v>2050</v>
      </c>
    </row>
    <row r="29" spans="1:35" x14ac:dyDescent="0.35">
      <c r="B29" s="2" t="s">
        <v>3</v>
      </c>
      <c r="C29" s="2" t="s">
        <v>4</v>
      </c>
      <c r="D29" s="3">
        <f>'Extended Potential'!D29</f>
        <v>1903.8198243071279</v>
      </c>
      <c r="E29" s="3">
        <f>'Extended Potential'!E29</f>
        <v>10974.811062845458</v>
      </c>
      <c r="F29" s="3">
        <f>'Extended Potential'!F29</f>
        <v>19819.701208819777</v>
      </c>
      <c r="G29" s="3">
        <f>'Extended Potential'!G29</f>
        <v>29225.875565352137</v>
      </c>
      <c r="H29" s="3">
        <f>'Extended Potential'!H29</f>
        <v>38617.28526832044</v>
      </c>
      <c r="I29" s="3">
        <f>'Extended Potential'!I29</f>
        <v>46692.782564846668</v>
      </c>
      <c r="J29" s="3">
        <f>'Extended Potential'!J29</f>
        <v>54673.926936852804</v>
      </c>
      <c r="K29" s="3">
        <f>'Extended Potential'!K29</f>
        <v>61766.529789657419</v>
      </c>
      <c r="L29" s="3">
        <f>'Extended Potential'!L29</f>
        <v>67509.393495611017</v>
      </c>
      <c r="M29" s="3">
        <f>'Extended Potential'!M29</f>
        <v>72910.690585315722</v>
      </c>
      <c r="N29" s="3">
        <f>'Extended Potential'!N29</f>
        <v>78048.685375712041</v>
      </c>
      <c r="O29" s="3">
        <f>'Extended Potential'!O29</f>
        <v>82965.466091758804</v>
      </c>
      <c r="P29" s="3">
        <f>'Extended Potential'!P29</f>
        <v>87929.00296774575</v>
      </c>
      <c r="Q29" s="3">
        <f>'Extended Potential'!Q29</f>
        <v>92742.297325718901</v>
      </c>
      <c r="R29" s="3">
        <f>'Extended Potential'!R29</f>
        <v>98192.133230984909</v>
      </c>
      <c r="S29" s="3">
        <f>'Extended Potential'!S29</f>
        <v>103450.73261960018</v>
      </c>
      <c r="T29" s="3">
        <f>'Extended Potential'!T29</f>
        <v>107743.52870861569</v>
      </c>
      <c r="U29" s="3">
        <f>'Extended Potential'!U29</f>
        <v>111972.95893842094</v>
      </c>
      <c r="V29" s="3">
        <f>'Extended Potential'!V29</f>
        <v>116157.75955825309</v>
      </c>
      <c r="W29" s="3">
        <f>'Extended Potential'!W29</f>
        <v>120451.97716762855</v>
      </c>
      <c r="X29" s="3">
        <f>'Extended Potential'!X29</f>
        <v>124681.07087918343</v>
      </c>
      <c r="Y29" s="3">
        <f>'Extended Potential'!Y29</f>
        <v>129442.98031297571</v>
      </c>
      <c r="Z29" s="3">
        <f>'Extended Potential'!Z29</f>
        <v>133597.99325116497</v>
      </c>
      <c r="AA29" s="3">
        <f>'Extended Potential'!AA29</f>
        <v>137655.41734268295</v>
      </c>
      <c r="AB29" s="3">
        <f>'Extended Potential'!AB29</f>
        <v>141752.14298921591</v>
      </c>
      <c r="AC29" s="47">
        <f>'Extended Potential'!AC29</f>
        <v>146132.29532997624</v>
      </c>
      <c r="AD29" s="47">
        <f>'Extended Potential'!AD29</f>
        <v>150367.75345495349</v>
      </c>
      <c r="AE29" s="47">
        <f>'Extended Potential'!AE29</f>
        <v>154603.21157993071</v>
      </c>
      <c r="AF29" s="47">
        <f>'Extended Potential'!AF29</f>
        <v>158838.66970490792</v>
      </c>
      <c r="AG29" s="47">
        <f>'Extended Potential'!AG29</f>
        <v>163074.12782988514</v>
      </c>
      <c r="AH29" s="47">
        <f>'Extended Potential'!AH29</f>
        <v>167309.58595486236</v>
      </c>
      <c r="AI29" s="51" t="s">
        <v>14</v>
      </c>
    </row>
    <row r="30" spans="1:35" x14ac:dyDescent="0.35">
      <c r="B30" s="2" t="s">
        <v>3</v>
      </c>
      <c r="C30" s="2" t="s">
        <v>5</v>
      </c>
      <c r="D30" s="3">
        <f>'Extended Potential'!D30</f>
        <v>26099.193383910133</v>
      </c>
      <c r="E30" s="3">
        <f>'Extended Potential'!E30</f>
        <v>57311.102562369822</v>
      </c>
      <c r="F30" s="3">
        <f>'Extended Potential'!F30</f>
        <v>87532.835208775999</v>
      </c>
      <c r="G30" s="3">
        <f>'Extended Potential'!G30</f>
        <v>119924.68649926601</v>
      </c>
      <c r="H30" s="3">
        <f>'Extended Potential'!H30</f>
        <v>151648.94494008756</v>
      </c>
      <c r="I30" s="3">
        <f>'Extended Potential'!I30</f>
        <v>184158.81520490674</v>
      </c>
      <c r="J30" s="3">
        <f>'Extended Potential'!J30</f>
        <v>210314.56237487137</v>
      </c>
      <c r="K30" s="3">
        <f>'Extended Potential'!K30</f>
        <v>233216.65752458601</v>
      </c>
      <c r="L30" s="3">
        <f>'Extended Potential'!L30</f>
        <v>251692.255928108</v>
      </c>
      <c r="M30" s="3">
        <f>'Extended Potential'!M30</f>
        <v>268203.80805490346</v>
      </c>
      <c r="N30" s="3">
        <f>'Extended Potential'!N30</f>
        <v>282545.02493864682</v>
      </c>
      <c r="O30" s="3">
        <f>'Extended Potential'!O30</f>
        <v>295101.64439077541</v>
      </c>
      <c r="P30" s="3">
        <f>'Extended Potential'!P30</f>
        <v>306311.58094577002</v>
      </c>
      <c r="Q30" s="3">
        <f>'Extended Potential'!Q30</f>
        <v>318320.38120620023</v>
      </c>
      <c r="R30" s="3">
        <f>'Extended Potential'!R30</f>
        <v>327241.09479059605</v>
      </c>
      <c r="S30" s="3">
        <f>'Extended Potential'!S30</f>
        <v>335231.0386895088</v>
      </c>
      <c r="T30" s="3">
        <f>'Extended Potential'!T30</f>
        <v>342308.11512339988</v>
      </c>
      <c r="U30" s="3">
        <f>'Extended Potential'!U30</f>
        <v>348615.02733075805</v>
      </c>
      <c r="V30" s="3">
        <f>'Extended Potential'!V30</f>
        <v>354234.69666172139</v>
      </c>
      <c r="W30" s="3">
        <f>'Extended Potential'!W30</f>
        <v>359964.11500762583</v>
      </c>
      <c r="X30" s="3">
        <f>'Extended Potential'!X30</f>
        <v>365087.46416385408</v>
      </c>
      <c r="Y30" s="3">
        <f>'Extended Potential'!Y30</f>
        <v>369746.4621522252</v>
      </c>
      <c r="Z30" s="3">
        <f>'Extended Potential'!Z30</f>
        <v>373909.91678792954</v>
      </c>
      <c r="AA30" s="3">
        <f>'Extended Potential'!AA30</f>
        <v>377100.85604569432</v>
      </c>
      <c r="AB30" s="3">
        <f>'Extended Potential'!AB30</f>
        <v>380077.78837073792</v>
      </c>
      <c r="AC30" s="47">
        <f>'Extended Potential'!AC30</f>
        <v>384385.01019625925</v>
      </c>
      <c r="AD30" s="47">
        <f>'Extended Potential'!AD30</f>
        <v>388118.51442698296</v>
      </c>
      <c r="AE30" s="47">
        <f>'Extended Potential'!AE30</f>
        <v>391852.01865770662</v>
      </c>
      <c r="AF30" s="47">
        <f>'Extended Potential'!AF30</f>
        <v>395585.52288843028</v>
      </c>
      <c r="AG30" s="47">
        <f>'Extended Potential'!AG30</f>
        <v>399319.02711915399</v>
      </c>
      <c r="AH30" s="47">
        <f>'Extended Potential'!AH30</f>
        <v>403052.53134987765</v>
      </c>
      <c r="AI30" s="51" t="s">
        <v>14</v>
      </c>
    </row>
    <row r="31" spans="1:35" x14ac:dyDescent="0.35">
      <c r="B31" s="2" t="s">
        <v>6</v>
      </c>
      <c r="C31" s="2" t="s">
        <v>4</v>
      </c>
      <c r="D31" s="3">
        <f>'Extended Potential'!D31</f>
        <v>1004.8594247828646</v>
      </c>
      <c r="E31" s="3">
        <f>'Extended Potential'!E31</f>
        <v>3198.4223778968044</v>
      </c>
      <c r="F31" s="3">
        <f>'Extended Potential'!F31</f>
        <v>5421.6991774030703</v>
      </c>
      <c r="G31" s="3">
        <f>'Extended Potential'!G31</f>
        <v>7756.5228587691308</v>
      </c>
      <c r="H31" s="3">
        <f>'Extended Potential'!H31</f>
        <v>10082.227658673844</v>
      </c>
      <c r="I31" s="3">
        <f>'Extended Potential'!I31</f>
        <v>12292.249766555358</v>
      </c>
      <c r="J31" s="3">
        <f>'Extended Potential'!J31</f>
        <v>14491.590863711679</v>
      </c>
      <c r="K31" s="3">
        <f>'Extended Potential'!K31</f>
        <v>16570.034567814106</v>
      </c>
      <c r="L31" s="3">
        <f>'Extended Potential'!L31</f>
        <v>18450.659587918039</v>
      </c>
      <c r="M31" s="3">
        <f>'Extended Potential'!M31</f>
        <v>20263.835729099868</v>
      </c>
      <c r="N31" s="3">
        <f>'Extended Potential'!N31</f>
        <v>22024.69211698923</v>
      </c>
      <c r="O31" s="3">
        <f>'Extended Potential'!O31</f>
        <v>23742.370330169309</v>
      </c>
      <c r="P31" s="3">
        <f>'Extended Potential'!P31</f>
        <v>25501.497642553204</v>
      </c>
      <c r="Q31" s="3">
        <f>'Extended Potential'!Q31</f>
        <v>27229.723349691769</v>
      </c>
      <c r="R31" s="3">
        <f>'Extended Potential'!R31</f>
        <v>29103.540257898145</v>
      </c>
      <c r="S31" s="3">
        <f>'Extended Potential'!S31</f>
        <v>30940.519844742255</v>
      </c>
      <c r="T31" s="3">
        <f>'Extended Potential'!T31</f>
        <v>32555.30236973584</v>
      </c>
      <c r="U31" s="3">
        <f>'Extended Potential'!U31</f>
        <v>34160.631996767166</v>
      </c>
      <c r="V31" s="3">
        <f>'Extended Potential'!V31</f>
        <v>35759.338538023942</v>
      </c>
      <c r="W31" s="3">
        <f>'Extended Potential'!W31</f>
        <v>37379.918289735884</v>
      </c>
      <c r="X31" s="3">
        <f>'Extended Potential'!X31</f>
        <v>38991.789177086845</v>
      </c>
      <c r="Y31" s="3">
        <f>'Extended Potential'!Y31</f>
        <v>40803.195313491073</v>
      </c>
      <c r="Z31" s="3">
        <f>'Extended Potential'!Z31</f>
        <v>42396.160281900848</v>
      </c>
      <c r="AA31" s="3">
        <f>'Extended Potential'!AA31</f>
        <v>43978.317253357884</v>
      </c>
      <c r="AB31" s="3">
        <f>'Extended Potential'!AB31</f>
        <v>45574.868345583694</v>
      </c>
      <c r="AC31" s="47">
        <f>'Extended Potential'!AC31</f>
        <v>47251.25015734222</v>
      </c>
      <c r="AD31" s="47">
        <f>'Extended Potential'!AD31</f>
        <v>48885.378185028268</v>
      </c>
      <c r="AE31" s="47">
        <f>'Extended Potential'!AE31</f>
        <v>50519.506212714317</v>
      </c>
      <c r="AF31" s="47">
        <f>'Extended Potential'!AF31</f>
        <v>52153.634240400366</v>
      </c>
      <c r="AG31" s="47">
        <f>'Extended Potential'!AG31</f>
        <v>53787.762268086415</v>
      </c>
      <c r="AH31" s="47">
        <f>'Extended Potential'!AH31</f>
        <v>55421.890295772471</v>
      </c>
      <c r="AI31" s="51" t="s">
        <v>14</v>
      </c>
    </row>
    <row r="32" spans="1:35" x14ac:dyDescent="0.35">
      <c r="B32" s="2" t="s">
        <v>6</v>
      </c>
      <c r="C32" s="2" t="s">
        <v>5</v>
      </c>
      <c r="D32" s="3">
        <f>'Extended Potential'!D32</f>
        <v>3552.7192190355559</v>
      </c>
      <c r="E32" s="3">
        <f>'Extended Potential'!E32</f>
        <v>7659.5388406886113</v>
      </c>
      <c r="F32" s="3">
        <f>'Extended Potential'!F32</f>
        <v>11649.113964685004</v>
      </c>
      <c r="G32" s="3">
        <f>'Extended Potential'!G32</f>
        <v>16053.5219361583</v>
      </c>
      <c r="H32" s="3">
        <f>'Extended Potential'!H32</f>
        <v>20372.23640895075</v>
      </c>
      <c r="I32" s="3">
        <f>'Extended Potential'!I32</f>
        <v>24028.035709629879</v>
      </c>
      <c r="J32" s="3">
        <f>'Extended Potential'!J32</f>
        <v>27564.166199183994</v>
      </c>
      <c r="K32" s="3">
        <f>'Extended Potential'!K32</f>
        <v>30657.699465610804</v>
      </c>
      <c r="L32" s="3">
        <f>'Extended Potential'!L32</f>
        <v>33171.618680879503</v>
      </c>
      <c r="M32" s="3">
        <f>'Extended Potential'!M32</f>
        <v>35455.897760742715</v>
      </c>
      <c r="N32" s="3">
        <f>'Extended Potential'!N32</f>
        <v>37471.918056923452</v>
      </c>
      <c r="O32" s="3">
        <f>'Extended Potential'!O32</f>
        <v>39268.487285367351</v>
      </c>
      <c r="P32" s="3">
        <f>'Extended Potential'!P32</f>
        <v>40906.053563801877</v>
      </c>
      <c r="Q32" s="3">
        <f>'Extended Potential'!Q32</f>
        <v>42629.168028584812</v>
      </c>
      <c r="R32" s="3">
        <f>'Extended Potential'!R32</f>
        <v>43991.192327207413</v>
      </c>
      <c r="S32" s="3">
        <f>'Extended Potential'!S32</f>
        <v>45233.178402495207</v>
      </c>
      <c r="T32" s="3">
        <f>'Extended Potential'!T32</f>
        <v>46351.270142540656</v>
      </c>
      <c r="U32" s="3">
        <f>'Extended Potential'!U32</f>
        <v>47365.107907492544</v>
      </c>
      <c r="V32" s="3">
        <f>'Extended Potential'!V32</f>
        <v>48292.608919989696</v>
      </c>
      <c r="W32" s="3">
        <f>'Extended Potential'!W32</f>
        <v>49240.518871198299</v>
      </c>
      <c r="X32" s="3">
        <f>'Extended Potential'!X32</f>
        <v>50103.658644244031</v>
      </c>
      <c r="Y32" s="3">
        <f>'Extended Potential'!Y32</f>
        <v>50912.6221865509</v>
      </c>
      <c r="Z32" s="3">
        <f>'Extended Potential'!Z32</f>
        <v>51642.943768867444</v>
      </c>
      <c r="AA32" s="3">
        <f>'Extended Potential'!AA32</f>
        <v>52236.997135980797</v>
      </c>
      <c r="AB32" s="3">
        <f>'Extended Potential'!AB32</f>
        <v>52802.459771106798</v>
      </c>
      <c r="AC32" s="47">
        <f>'Extended Potential'!AC32</f>
        <v>53556.32946229662</v>
      </c>
      <c r="AD32" s="47">
        <f>'Extended Potential'!AD32</f>
        <v>54228.527182612168</v>
      </c>
      <c r="AE32" s="47">
        <f>'Extended Potential'!AE32</f>
        <v>54900.724902927708</v>
      </c>
      <c r="AF32" s="47">
        <f>'Extended Potential'!AF32</f>
        <v>55572.922623243256</v>
      </c>
      <c r="AG32" s="47">
        <f>'Extended Potential'!AG32</f>
        <v>56245.120343558796</v>
      </c>
      <c r="AH32" s="47">
        <f>'Extended Potential'!AH32</f>
        <v>56917.318063874336</v>
      </c>
      <c r="AI32" s="51" t="s">
        <v>14</v>
      </c>
    </row>
    <row r="33" spans="2:35" x14ac:dyDescent="0.35">
      <c r="B33" s="2" t="s">
        <v>7</v>
      </c>
      <c r="C33" s="2" t="s">
        <v>4</v>
      </c>
      <c r="D33" s="3">
        <f>'Extended Potential'!D33</f>
        <v>1074.9303611940491</v>
      </c>
      <c r="E33" s="3">
        <f>'Extended Potential'!E33</f>
        <v>3308.5004115200718</v>
      </c>
      <c r="F33" s="3">
        <f>'Extended Potential'!F33</f>
        <v>5291.8245444861332</v>
      </c>
      <c r="G33" s="3">
        <f>'Extended Potential'!G33</f>
        <v>7411.1205155589914</v>
      </c>
      <c r="H33" s="3">
        <f>'Extended Potential'!H33</f>
        <v>9536.8967586506988</v>
      </c>
      <c r="I33" s="3">
        <f>'Extended Potential'!I33</f>
        <v>11426.812887273229</v>
      </c>
      <c r="J33" s="3">
        <f>'Extended Potential'!J33</f>
        <v>13305.762743028197</v>
      </c>
      <c r="K33" s="3">
        <f>'Extended Potential'!K33</f>
        <v>15059.006159502474</v>
      </c>
      <c r="L33" s="3">
        <f>'Extended Potential'!L33</f>
        <v>16598.201802073676</v>
      </c>
      <c r="M33" s="3">
        <f>'Extended Potential'!M33</f>
        <v>18072.471237663478</v>
      </c>
      <c r="N33" s="3">
        <f>'Extended Potential'!N33</f>
        <v>19489.548514875878</v>
      </c>
      <c r="O33" s="3">
        <f>'Extended Potential'!O33</f>
        <v>20848.550181612722</v>
      </c>
      <c r="P33" s="3">
        <f>'Extended Potential'!P33</f>
        <v>22281.954401691622</v>
      </c>
      <c r="Q33" s="3">
        <f>'Extended Potential'!Q33</f>
        <v>23656.9002295426</v>
      </c>
      <c r="R33" s="3">
        <f>'Extended Potential'!R33</f>
        <v>25144.614198578096</v>
      </c>
      <c r="S33" s="3">
        <f>'Extended Potential'!S33</f>
        <v>26574.858337003036</v>
      </c>
      <c r="T33" s="3">
        <f>'Extended Potential'!T33</f>
        <v>27784.188010103433</v>
      </c>
      <c r="U33" s="3">
        <f>'Extended Potential'!U33</f>
        <v>28964.020879148848</v>
      </c>
      <c r="V33" s="3">
        <f>'Extended Potential'!V33</f>
        <v>30119.038412691283</v>
      </c>
      <c r="W33" s="3">
        <f>'Extended Potential'!W33</f>
        <v>31302.373430711101</v>
      </c>
      <c r="X33" s="3">
        <f>'Extended Potential'!X33</f>
        <v>32438.020902967764</v>
      </c>
      <c r="Y33" s="3">
        <f>'Extended Potential'!Y33</f>
        <v>33868.629288157761</v>
      </c>
      <c r="Z33" s="3">
        <f>'Extended Potential'!Z33</f>
        <v>34930.225386934806</v>
      </c>
      <c r="AA33" s="3">
        <f>'Extended Potential'!AA33</f>
        <v>35952.250911451643</v>
      </c>
      <c r="AB33" s="3">
        <f>'Extended Potential'!AB33</f>
        <v>36966.718434649127</v>
      </c>
      <c r="AC33" s="47">
        <f>'Extended Potential'!AC33</f>
        <v>38173.473990829196</v>
      </c>
      <c r="AD33" s="47">
        <f>'Extended Potential'!AD33</f>
        <v>39287.575659494862</v>
      </c>
      <c r="AE33" s="47">
        <f>'Extended Potential'!AE33</f>
        <v>40401.67732816052</v>
      </c>
      <c r="AF33" s="47">
        <f>'Extended Potential'!AF33</f>
        <v>41515.778996826179</v>
      </c>
      <c r="AG33" s="47">
        <f>'Extended Potential'!AG33</f>
        <v>42629.880665491844</v>
      </c>
      <c r="AH33" s="47">
        <f>'Extended Potential'!AH33</f>
        <v>43743.982334157503</v>
      </c>
      <c r="AI33" s="51" t="s">
        <v>14</v>
      </c>
    </row>
    <row r="34" spans="2:35" x14ac:dyDescent="0.35">
      <c r="B34" s="2" t="s">
        <v>7</v>
      </c>
      <c r="C34" s="2" t="s">
        <v>5</v>
      </c>
      <c r="D34" s="3">
        <f>'Extended Potential'!D34</f>
        <v>3490.8941272042566</v>
      </c>
      <c r="E34" s="3">
        <f>'Extended Potential'!E34</f>
        <v>7548.4060425256412</v>
      </c>
      <c r="F34" s="3">
        <f>'Extended Potential'!F34</f>
        <v>11466.836474346621</v>
      </c>
      <c r="G34" s="3">
        <f>'Extended Potential'!G34</f>
        <v>15687.537531367558</v>
      </c>
      <c r="H34" s="3">
        <f>'Extended Potential'!H34</f>
        <v>19827.013483232902</v>
      </c>
      <c r="I34" s="3">
        <f>'Extended Potential'!I34</f>
        <v>23292.796134772892</v>
      </c>
      <c r="J34" s="3">
        <f>'Extended Potential'!J34</f>
        <v>26634.059248533013</v>
      </c>
      <c r="K34" s="3">
        <f>'Extended Potential'!K34</f>
        <v>29538.679414469127</v>
      </c>
      <c r="L34" s="3">
        <f>'Extended Potential'!L34</f>
        <v>31861.421955227026</v>
      </c>
      <c r="M34" s="3">
        <f>'Extended Potential'!M34</f>
        <v>33956.208873001095</v>
      </c>
      <c r="N34" s="3">
        <f>'Extended Potential'!N34</f>
        <v>35780.335915592055</v>
      </c>
      <c r="O34" s="3">
        <f>'Extended Potential'!O34</f>
        <v>37382.391634528103</v>
      </c>
      <c r="P34" s="3">
        <f>'Extended Potential'!P34</f>
        <v>38824.783345951611</v>
      </c>
      <c r="Q34" s="3">
        <f>'Extended Potential'!Q34</f>
        <v>40344.397012858302</v>
      </c>
      <c r="R34" s="3">
        <f>'Extended Potential'!R34</f>
        <v>41504.130959643036</v>
      </c>
      <c r="S34" s="3">
        <f>'Extended Potential'!S34</f>
        <v>42538.01728093969</v>
      </c>
      <c r="T34" s="3">
        <f>'Extended Potential'!T34</f>
        <v>43450.312699283546</v>
      </c>
      <c r="U34" s="3">
        <f>'Extended Potential'!U34</f>
        <v>44260.471086009631</v>
      </c>
      <c r="V34" s="3">
        <f>'Extended Potential'!V34</f>
        <v>44976.460196182932</v>
      </c>
      <c r="W34" s="3">
        <f>'Extended Potential'!W34</f>
        <v>45712.808272063688</v>
      </c>
      <c r="X34" s="3">
        <f>'Extended Potential'!X34</f>
        <v>46363.150996837991</v>
      </c>
      <c r="Y34" s="3">
        <f>'Extended Potential'!Y34</f>
        <v>46963.810661087482</v>
      </c>
      <c r="Z34" s="3">
        <f>'Extended Potential'!Z34</f>
        <v>47478.833538109175</v>
      </c>
      <c r="AA34" s="3">
        <f>'Extended Potential'!AA34</f>
        <v>47859.561261698698</v>
      </c>
      <c r="AB34" s="3">
        <f>'Extended Potential'!AB34</f>
        <v>48210.34669843036</v>
      </c>
      <c r="AC34" s="47">
        <f>'Extended Potential'!AC34</f>
        <v>48752.183232371528</v>
      </c>
      <c r="AD34" s="47">
        <f>'Extended Potential'!AD34</f>
        <v>49211.19743275112</v>
      </c>
      <c r="AE34" s="47">
        <f>'Extended Potential'!AE34</f>
        <v>49670.211633130719</v>
      </c>
      <c r="AF34" s="47">
        <f>'Extended Potential'!AF34</f>
        <v>50129.225833510311</v>
      </c>
      <c r="AG34" s="47">
        <f>'Extended Potential'!AG34</f>
        <v>50588.24003388991</v>
      </c>
      <c r="AH34" s="47">
        <f>'Extended Potential'!AH34</f>
        <v>51047.254234269501</v>
      </c>
      <c r="AI34" s="51" t="s">
        <v>14</v>
      </c>
    </row>
    <row r="35" spans="2:35" x14ac:dyDescent="0.35">
      <c r="B35" s="2" t="s">
        <v>8</v>
      </c>
      <c r="C35" s="2" t="s">
        <v>4</v>
      </c>
      <c r="D35" s="42">
        <f>'Extended Potential'!D35*0.25</f>
        <v>14.661896294818622</v>
      </c>
      <c r="E35" s="42">
        <f>'Extended Potential'!E35*0.25</f>
        <v>25.79996914730831</v>
      </c>
      <c r="F35" s="42">
        <f>'Extended Potential'!F35*0.25</f>
        <v>36.736373586285339</v>
      </c>
      <c r="G35" s="42">
        <f>'Extended Potential'!G35*0.25</f>
        <v>48.395450833516932</v>
      </c>
      <c r="H35" s="42">
        <f>'Extended Potential'!H35*0.25</f>
        <v>60.265275577365607</v>
      </c>
      <c r="I35" s="42">
        <f>'Extended Potential'!I35*0.25</f>
        <v>71.239183248196895</v>
      </c>
      <c r="J35" s="42">
        <f>'Extended Potential'!J35*0.25</f>
        <v>82.109056393603552</v>
      </c>
      <c r="K35" s="42">
        <f>'Extended Potential'!K35*0.25</f>
        <v>92.275889083020417</v>
      </c>
      <c r="L35" s="42">
        <f>'Extended Potential'!L35*0.25</f>
        <v>101.13682134209245</v>
      </c>
      <c r="M35" s="42">
        <f>'Extended Potential'!M35*0.25</f>
        <v>109.59610161889977</v>
      </c>
      <c r="N35" s="42">
        <f>'Extended Potential'!N35*0.25</f>
        <v>117.74390197435648</v>
      </c>
      <c r="O35" s="42">
        <f>'Extended Potential'!O35*0.25</f>
        <v>125.62170938487371</v>
      </c>
      <c r="P35" s="42">
        <f>'Extended Potential'!P35*0.25</f>
        <v>134.15347384607301</v>
      </c>
      <c r="Q35" s="42">
        <f>'Extended Potential'!Q35*0.25</f>
        <v>142.51660168356216</v>
      </c>
      <c r="R35" s="42">
        <f>'Extended Potential'!R35*0.25</f>
        <v>151.64065385661152</v>
      </c>
      <c r="S35" s="42">
        <f>'Extended Potential'!S35*0.25</f>
        <v>160.68554025683301</v>
      </c>
      <c r="T35" s="42">
        <f>'Extended Potential'!T35*0.25</f>
        <v>168.14271281484406</v>
      </c>
      <c r="U35" s="42">
        <f>'Extended Potential'!U35*0.25</f>
        <v>175.47117361789023</v>
      </c>
      <c r="V35" s="42">
        <f>'Extended Potential'!V35*0.25</f>
        <v>182.69963820489687</v>
      </c>
      <c r="W35" s="42">
        <f>'Extended Potential'!W35*0.25</f>
        <v>190.2073974505436</v>
      </c>
      <c r="X35" s="42">
        <f>'Extended Potential'!X35*0.25</f>
        <v>197.57683769730195</v>
      </c>
      <c r="Y35" s="42">
        <f>'Extended Potential'!Y35*0.25</f>
        <v>206.7778675567933</v>
      </c>
      <c r="Z35" s="42">
        <f>'Extended Potential'!Z35*0.25</f>
        <v>213.63832637533432</v>
      </c>
      <c r="AA35" s="42">
        <f>'Extended Potential'!AA35*0.25</f>
        <v>220.3731009082226</v>
      </c>
      <c r="AB35" s="42">
        <f>'Extended Potential'!AB35*0.25</f>
        <v>227.15504969934574</v>
      </c>
      <c r="AC35" s="54">
        <f>'Extended Potential'!AC35*0.25</f>
        <v>234.92973365405464</v>
      </c>
      <c r="AD35" s="54">
        <f>'Extended Potential'!AD35*0.25</f>
        <v>242.20489938960634</v>
      </c>
      <c r="AE35" s="54">
        <f>'Extended Potential'!AE35*0.25</f>
        <v>249.48006512515801</v>
      </c>
      <c r="AF35" s="54">
        <f>'Extended Potential'!AF35*0.25</f>
        <v>256.75523086070967</v>
      </c>
      <c r="AG35" s="54">
        <f>'Extended Potential'!AG35*0.25</f>
        <v>264.03039659626137</v>
      </c>
      <c r="AH35" s="54">
        <f>'Extended Potential'!AH35*0.25</f>
        <v>271.30556233181306</v>
      </c>
      <c r="AI35" s="51" t="s">
        <v>14</v>
      </c>
    </row>
    <row r="36" spans="2:35" x14ac:dyDescent="0.35">
      <c r="B36" s="2" t="s">
        <v>8</v>
      </c>
      <c r="C36" s="2" t="s">
        <v>5</v>
      </c>
      <c r="D36" s="42">
        <f>'Extended Potential'!D36*0.25</f>
        <v>23.407619822715553</v>
      </c>
      <c r="E36" s="42">
        <f>'Extended Potential'!E36*0.25</f>
        <v>50.227517426576604</v>
      </c>
      <c r="F36" s="42">
        <f>'Extended Potential'!F36*0.25</f>
        <v>76.187425163284885</v>
      </c>
      <c r="G36" s="42">
        <f>'Extended Potential'!G36*0.25</f>
        <v>104.23131502553404</v>
      </c>
      <c r="H36" s="42">
        <f>'Extended Potential'!H36*0.25</f>
        <v>131.57833427695763</v>
      </c>
      <c r="I36" s="42">
        <f>'Extended Potential'!I36*0.25</f>
        <v>155.25839093345681</v>
      </c>
      <c r="J36" s="42">
        <f>'Extended Potential'!J36*0.25</f>
        <v>177.51293946873952</v>
      </c>
      <c r="K36" s="42">
        <f>'Extended Potential'!K36*0.25</f>
        <v>196.70050192506781</v>
      </c>
      <c r="L36" s="42">
        <f>'Extended Potential'!L36*0.25</f>
        <v>212.01228966231145</v>
      </c>
      <c r="M36" s="42">
        <f>'Extended Potential'!M36*0.25</f>
        <v>225.75356757094758</v>
      </c>
      <c r="N36" s="42">
        <f>'Extended Potential'!N36*0.25</f>
        <v>237.64002882234496</v>
      </c>
      <c r="O36" s="42">
        <f>'Extended Potential'!O36*0.25</f>
        <v>248.01031273824509</v>
      </c>
      <c r="P36" s="42">
        <f>'Extended Potential'!P36*0.25</f>
        <v>257.27372729436473</v>
      </c>
      <c r="Q36" s="42">
        <f>'Extended Potential'!Q36*0.25</f>
        <v>267.12257541215882</v>
      </c>
      <c r="R36" s="42">
        <f>'Extended Potential'!R36*0.25</f>
        <v>274.42621872942811</v>
      </c>
      <c r="S36" s="42">
        <f>'Extended Potential'!S36*0.25</f>
        <v>280.87222853448316</v>
      </c>
      <c r="T36" s="42">
        <f>'Extended Potential'!T36*0.25</f>
        <v>286.49635190965176</v>
      </c>
      <c r="U36" s="42">
        <f>'Extended Potential'!U36*0.25</f>
        <v>291.4318251423116</v>
      </c>
      <c r="V36" s="42">
        <f>'Extended Potential'!V36*0.25</f>
        <v>295.73005073043373</v>
      </c>
      <c r="W36" s="42">
        <f>'Extended Potential'!W36*0.25</f>
        <v>300.20671335536321</v>
      </c>
      <c r="X36" s="42">
        <f>'Extended Potential'!X36*0.25</f>
        <v>304.04469080966851</v>
      </c>
      <c r="Y36" s="42">
        <f>'Extended Potential'!Y36*0.25</f>
        <v>307.46031007189089</v>
      </c>
      <c r="Z36" s="42">
        <f>'Extended Potential'!Z36*0.25</f>
        <v>310.40637940964677</v>
      </c>
      <c r="AA36" s="42">
        <f>'Extended Potential'!AA36*0.25</f>
        <v>312.46841164818574</v>
      </c>
      <c r="AB36" s="42">
        <f>'Extended Potential'!AB36*0.25</f>
        <v>314.33227680495673</v>
      </c>
      <c r="AC36" s="54">
        <f>'Extended Potential'!AC36*0.25</f>
        <v>317.41739581893114</v>
      </c>
      <c r="AD36" s="54">
        <f>'Extended Potential'!AD36*0.25</f>
        <v>319.97572317561827</v>
      </c>
      <c r="AE36" s="54">
        <f>'Extended Potential'!AE36*0.25</f>
        <v>322.5340505323054</v>
      </c>
      <c r="AF36" s="54">
        <f>'Extended Potential'!AF36*0.25</f>
        <v>325.09237788899253</v>
      </c>
      <c r="AG36" s="54">
        <f>'Extended Potential'!AG36*0.25</f>
        <v>327.65070524567966</v>
      </c>
      <c r="AH36" s="54">
        <f>'Extended Potential'!AH36*0.25</f>
        <v>330.20903260236679</v>
      </c>
      <c r="AI36" s="51" t="s">
        <v>14</v>
      </c>
    </row>
    <row r="37" spans="2:35" x14ac:dyDescent="0.35">
      <c r="B37" s="2" t="s">
        <v>9</v>
      </c>
      <c r="C37" s="2" t="s">
        <v>4</v>
      </c>
      <c r="D37" s="42">
        <f>'Extended Potential'!D37*0.25</f>
        <v>2.3510254997862745</v>
      </c>
      <c r="E37" s="42">
        <f>'Extended Potential'!E37*0.25</f>
        <v>9.6739606671196743</v>
      </c>
      <c r="F37" s="42">
        <f>'Extended Potential'!F37*0.25</f>
        <v>16.863412433838263</v>
      </c>
      <c r="G37" s="42">
        <f>'Extended Potential'!G37*0.25</f>
        <v>33.317250680750647</v>
      </c>
      <c r="H37" s="42">
        <f>'Extended Potential'!H37*0.25</f>
        <v>49.777364601307106</v>
      </c>
      <c r="I37" s="42">
        <f>'Extended Potential'!I37*0.25</f>
        <v>67.638990204144989</v>
      </c>
      <c r="J37" s="42">
        <f>'Extended Potential'!J37*0.25</f>
        <v>85.477505747245885</v>
      </c>
      <c r="K37" s="42">
        <f>'Extended Potential'!K37*0.25</f>
        <v>93.609385116709021</v>
      </c>
      <c r="L37" s="42">
        <f>'Extended Potential'!L37*0.25</f>
        <v>100.9065292899578</v>
      </c>
      <c r="M37" s="42">
        <f>'Extended Potential'!M37*0.25</f>
        <v>107.95968827516589</v>
      </c>
      <c r="N37" s="42">
        <f>'Extended Potential'!N37*0.25</f>
        <v>114.82425010548658</v>
      </c>
      <c r="O37" s="42">
        <f>'Extended Potential'!O37*0.25</f>
        <v>121.53373002523126</v>
      </c>
      <c r="P37" s="42">
        <f>'Extended Potential'!P37*0.25</f>
        <v>128.55769065645228</v>
      </c>
      <c r="Q37" s="42">
        <f>'Extended Potential'!Q37*0.25</f>
        <v>135.44365129858127</v>
      </c>
      <c r="R37" s="42">
        <f>'Extended Potential'!R37*0.25</f>
        <v>142.82263885772605</v>
      </c>
      <c r="S37" s="42">
        <f>'Extended Potential'!S37*0.25</f>
        <v>150.02290900277958</v>
      </c>
      <c r="T37" s="42">
        <f>'Extended Potential'!T37*0.25</f>
        <v>156.46111106173865</v>
      </c>
      <c r="U37" s="42">
        <f>'Extended Potential'!U37*0.25</f>
        <v>162.84527832610297</v>
      </c>
      <c r="V37" s="42">
        <f>'Extended Potential'!V37*0.25</f>
        <v>170.12510745507026</v>
      </c>
      <c r="W37" s="42">
        <f>'Extended Potential'!W37*0.25</f>
        <v>177.53331702118214</v>
      </c>
      <c r="X37" s="42">
        <f>'Extended Potential'!X37*0.25</f>
        <v>184.83752334186886</v>
      </c>
      <c r="Y37" s="42">
        <f>'Extended Potential'!Y37*0.25</f>
        <v>193.23601957690516</v>
      </c>
      <c r="Z37" s="42">
        <f>'Extended Potential'!Z37*0.25</f>
        <v>200.4257751747831</v>
      </c>
      <c r="AA37" s="42">
        <f>'Extended Potential'!AA37*0.25</f>
        <v>207.56966667681809</v>
      </c>
      <c r="AB37" s="42">
        <f>'Extended Potential'!AB37*0.25</f>
        <v>214.76236758802082</v>
      </c>
      <c r="AC37" s="54">
        <f>'Extended Potential'!AC37*0.25</f>
        <v>222.42127114934428</v>
      </c>
      <c r="AD37" s="54">
        <f>'Extended Potential'!AD37*0.25</f>
        <v>229.83960470856596</v>
      </c>
      <c r="AE37" s="54">
        <f>'Extended Potential'!AE37*0.25</f>
        <v>237.25793826778767</v>
      </c>
      <c r="AF37" s="54">
        <f>'Extended Potential'!AF37*0.25</f>
        <v>244.67627182700934</v>
      </c>
      <c r="AG37" s="54">
        <f>'Extended Potential'!AG37*0.25</f>
        <v>252.09460538623102</v>
      </c>
      <c r="AH37" s="54">
        <f>'Extended Potential'!AH37*0.25</f>
        <v>259.51293894545273</v>
      </c>
      <c r="AI37" s="51" t="s">
        <v>14</v>
      </c>
    </row>
    <row r="38" spans="2:35" x14ac:dyDescent="0.35">
      <c r="B38" s="2" t="s">
        <v>9</v>
      </c>
      <c r="C38" s="2" t="s">
        <v>5</v>
      </c>
      <c r="D38" s="42">
        <f>'Extended Potential'!D38*0.25</f>
        <v>28.082082310674661</v>
      </c>
      <c r="E38" s="42">
        <f>'Extended Potential'!E38*0.25</f>
        <v>59.03774271247994</v>
      </c>
      <c r="F38" s="42">
        <f>'Extended Potential'!F38*0.25</f>
        <v>89.115396042421764</v>
      </c>
      <c r="G38" s="42">
        <f>'Extended Potential'!G38*0.25</f>
        <v>120.21730612194457</v>
      </c>
      <c r="H38" s="42">
        <f>'Extended Potential'!H38*0.25</f>
        <v>152.11770716453486</v>
      </c>
      <c r="I38" s="42">
        <f>'Extended Potential'!I38*0.25</f>
        <v>183.18189178160651</v>
      </c>
      <c r="J38" s="42">
        <f>'Extended Potential'!J38*0.25</f>
        <v>210.82632342677417</v>
      </c>
      <c r="K38" s="42">
        <f>'Extended Potential'!K38*0.25</f>
        <v>234.41985076395466</v>
      </c>
      <c r="L38" s="42">
        <f>'Extended Potential'!L38*0.25</f>
        <v>253.95387746046515</v>
      </c>
      <c r="M38" s="42">
        <f>'Extended Potential'!M38*0.25</f>
        <v>271.87697335950935</v>
      </c>
      <c r="N38" s="42">
        <f>'Extended Potential'!N38*0.25</f>
        <v>287.88063463606773</v>
      </c>
      <c r="O38" s="42">
        <f>'Extended Potential'!O38*0.25</f>
        <v>302.31749065248249</v>
      </c>
      <c r="P38" s="42">
        <f>'Extended Potential'!P38*0.25</f>
        <v>315.69001613431766</v>
      </c>
      <c r="Q38" s="42">
        <f>'Extended Potential'!Q38*0.25</f>
        <v>329.90698740469065</v>
      </c>
      <c r="R38" s="42">
        <f>'Extended Potential'!R38*0.25</f>
        <v>341.34339068030141</v>
      </c>
      <c r="S38" s="42">
        <f>'Extended Potential'!S38*0.25</f>
        <v>351.90826634905045</v>
      </c>
      <c r="T38" s="42">
        <f>'Extended Potential'!T38*0.25</f>
        <v>361.60503508186207</v>
      </c>
      <c r="U38" s="42">
        <f>'Extended Potential'!U38*0.25</f>
        <v>370.57556913357467</v>
      </c>
      <c r="V38" s="42">
        <f>'Extended Potential'!V38*0.25</f>
        <v>378.94912912385081</v>
      </c>
      <c r="W38" s="42">
        <f>'Extended Potential'!W38*0.25</f>
        <v>387.60405960997531</v>
      </c>
      <c r="X38" s="42">
        <f>'Extended Potential'!X38*0.25</f>
        <v>395.58848213719295</v>
      </c>
      <c r="Y38" s="42">
        <f>'Extended Potential'!Y38*0.25</f>
        <v>403.17940279192851</v>
      </c>
      <c r="Z38" s="42">
        <f>'Extended Potential'!Z38*0.25</f>
        <v>410.18771727454822</v>
      </c>
      <c r="AA38" s="42">
        <f>'Extended Potential'!AA38*0.25</f>
        <v>416.13740966767796</v>
      </c>
      <c r="AB38" s="42">
        <f>'Extended Potential'!AB38*0.25</f>
        <v>421.88495132251768</v>
      </c>
      <c r="AC38" s="54">
        <f>'Extended Potential'!AC38*0.25</f>
        <v>429.06087621269273</v>
      </c>
      <c r="AD38" s="54">
        <f>'Extended Potential'!AD38*0.25</f>
        <v>435.61597073733265</v>
      </c>
      <c r="AE38" s="54">
        <f>'Extended Potential'!AE38*0.25</f>
        <v>442.17106526197256</v>
      </c>
      <c r="AF38" s="54">
        <f>'Extended Potential'!AF38*0.25</f>
        <v>448.72615978661241</v>
      </c>
      <c r="AG38" s="54">
        <f>'Extended Potential'!AG38*0.25</f>
        <v>455.28125431125227</v>
      </c>
      <c r="AH38" s="54">
        <f>'Extended Potential'!AH38*0.25</f>
        <v>461.83634883589218</v>
      </c>
      <c r="AI38" s="51" t="s">
        <v>14</v>
      </c>
    </row>
    <row r="39" spans="2:35" x14ac:dyDescent="0.35">
      <c r="B39" s="2" t="s">
        <v>10</v>
      </c>
      <c r="C39" s="2" t="s">
        <v>11</v>
      </c>
      <c r="D39" s="3">
        <f>SUM(D29:D38)</f>
        <v>37194.91896436199</v>
      </c>
      <c r="E39" s="3">
        <f t="shared" ref="E39" si="15">SUM(E29:E38)</f>
        <v>90145.520487799891</v>
      </c>
      <c r="F39" s="3">
        <f t="shared" ref="F39" si="16">SUM(F29:F38)</f>
        <v>141400.91318574242</v>
      </c>
      <c r="G39" s="3">
        <f t="shared" ref="G39" si="17">SUM(G29:G38)</f>
        <v>196365.42622913391</v>
      </c>
      <c r="H39" s="3">
        <f t="shared" ref="H39" si="18">SUM(H29:H38)</f>
        <v>250478.34319953638</v>
      </c>
      <c r="I39" s="3">
        <f t="shared" ref="I39" si="19">SUM(I29:I38)</f>
        <v>302368.81072415214</v>
      </c>
      <c r="J39" s="3">
        <f t="shared" ref="J39" si="20">SUM(J29:J38)</f>
        <v>347539.99419121747</v>
      </c>
      <c r="K39" s="3">
        <f t="shared" ref="K39" si="21">SUM(K29:K38)</f>
        <v>387425.6125485287</v>
      </c>
      <c r="L39" s="3">
        <f t="shared" ref="L39" si="22">SUM(L29:L38)</f>
        <v>419951.56096757215</v>
      </c>
      <c r="M39" s="3">
        <f t="shared" ref="M39" si="23">SUM(M29:M38)</f>
        <v>449578.09857155086</v>
      </c>
      <c r="N39" s="3">
        <f t="shared" ref="N39" si="24">SUM(N29:N38)</f>
        <v>476118.29373427771</v>
      </c>
      <c r="O39" s="3">
        <f t="shared" ref="O39" si="25">SUM(O29:O38)</f>
        <v>500106.39315701259</v>
      </c>
      <c r="P39" s="3">
        <f t="shared" ref="P39" si="26">SUM(P29:P38)</f>
        <v>522590.54777544521</v>
      </c>
      <c r="Q39" s="3">
        <f t="shared" ref="Q39" si="27">SUM(Q29:Q38)</f>
        <v>545797.85696839553</v>
      </c>
      <c r="R39" s="3">
        <f t="shared" ref="R39" si="28">SUM(R29:R38)</f>
        <v>566086.9386670317</v>
      </c>
      <c r="S39" s="3">
        <f t="shared" ref="S39" si="29">SUM(S29:S38)</f>
        <v>584911.83411843213</v>
      </c>
      <c r="T39" s="3">
        <f t="shared" ref="T39" si="30">SUM(T29:T38)</f>
        <v>601165.4222645472</v>
      </c>
      <c r="U39" s="3">
        <f t="shared" ref="U39" si="31">SUM(U29:U38)</f>
        <v>616338.54198481713</v>
      </c>
      <c r="V39" s="3">
        <f t="shared" ref="V39" si="32">SUM(V29:V38)</f>
        <v>630567.40621237655</v>
      </c>
      <c r="W39" s="3">
        <f t="shared" ref="W39" si="33">SUM(W29:W38)</f>
        <v>645107.2625264005</v>
      </c>
      <c r="X39" s="3">
        <f t="shared" ref="X39" si="34">SUM(X29:X38)</f>
        <v>658747.20229816029</v>
      </c>
      <c r="Y39" s="3">
        <f t="shared" ref="Y39" si="35">SUM(Y29:Y38)</f>
        <v>672848.35351448564</v>
      </c>
      <c r="Z39" s="3">
        <f t="shared" ref="Z39" si="36">SUM(Z29:Z38)</f>
        <v>685090.731213141</v>
      </c>
      <c r="AA39" s="3">
        <f t="shared" ref="AA39" si="37">SUM(AA29:AA38)</f>
        <v>695939.94853976718</v>
      </c>
      <c r="AB39" s="3">
        <f t="shared" ref="AB39" si="38">SUM(AB29:AB38)</f>
        <v>706562.45925513876</v>
      </c>
      <c r="AC39" s="47">
        <f t="shared" ref="AC39" si="39">SUM(AC29:AC38)</f>
        <v>719454.37164590997</v>
      </c>
      <c r="AD39" s="47">
        <f t="shared" ref="AD39" si="40">SUM(AD29:AD38)</f>
        <v>731326.58253983385</v>
      </c>
      <c r="AE39" s="47">
        <f t="shared" ref="AE39" si="41">SUM(AE29:AE38)</f>
        <v>743198.79343375773</v>
      </c>
      <c r="AF39" s="47">
        <f t="shared" ref="AF39" si="42">SUM(AF29:AF38)</f>
        <v>755071.0043276815</v>
      </c>
      <c r="AG39" s="47">
        <f t="shared" ref="AG39" si="43">SUM(AG29:AG38)</f>
        <v>766943.2152216055</v>
      </c>
      <c r="AH39" s="47">
        <f t="shared" ref="AH39" si="44">SUM(AH29:AH38)</f>
        <v>778815.42611552926</v>
      </c>
    </row>
    <row r="41" spans="2:35" x14ac:dyDescent="0.35">
      <c r="B41" t="s">
        <v>17</v>
      </c>
    </row>
    <row r="42" spans="2:35" x14ac:dyDescent="0.35">
      <c r="B42" s="1" t="s">
        <v>1</v>
      </c>
      <c r="C42" s="1" t="s">
        <v>2</v>
      </c>
      <c r="D42" s="1">
        <v>2020</v>
      </c>
      <c r="E42" s="1">
        <v>2021</v>
      </c>
      <c r="F42" s="1">
        <v>2022</v>
      </c>
      <c r="G42" s="1">
        <v>2023</v>
      </c>
      <c r="H42" s="1">
        <v>2024</v>
      </c>
      <c r="I42" s="1">
        <v>2025</v>
      </c>
      <c r="J42" s="1">
        <v>2026</v>
      </c>
      <c r="K42" s="1">
        <v>2027</v>
      </c>
      <c r="L42" s="1">
        <v>2028</v>
      </c>
      <c r="M42" s="1">
        <v>2029</v>
      </c>
      <c r="N42" s="1">
        <v>2030</v>
      </c>
      <c r="O42" s="1">
        <v>2031</v>
      </c>
      <c r="P42" s="1">
        <v>2032</v>
      </c>
      <c r="Q42" s="1">
        <v>2033</v>
      </c>
      <c r="R42" s="1">
        <v>2034</v>
      </c>
      <c r="S42" s="1">
        <v>2035</v>
      </c>
      <c r="T42" s="1">
        <v>2036</v>
      </c>
      <c r="U42" s="1">
        <v>2037</v>
      </c>
      <c r="V42" s="1">
        <v>2038</v>
      </c>
      <c r="W42" s="1">
        <v>2039</v>
      </c>
      <c r="X42" s="1">
        <v>2040</v>
      </c>
      <c r="Y42" s="1">
        <v>2041</v>
      </c>
      <c r="Z42" s="1">
        <v>2042</v>
      </c>
      <c r="AA42" s="1">
        <v>2043</v>
      </c>
      <c r="AB42" s="1">
        <v>2044</v>
      </c>
      <c r="AC42" s="45">
        <v>2045</v>
      </c>
      <c r="AD42" s="45">
        <f>AC42+1</f>
        <v>2046</v>
      </c>
      <c r="AE42" s="45">
        <f>AD42+1</f>
        <v>2047</v>
      </c>
      <c r="AF42" s="45">
        <f>AE42+1</f>
        <v>2048</v>
      </c>
      <c r="AG42" s="45">
        <f>AF42+1</f>
        <v>2049</v>
      </c>
      <c r="AH42" s="45">
        <f>AG42+1</f>
        <v>2050</v>
      </c>
    </row>
    <row r="43" spans="2:35" x14ac:dyDescent="0.35">
      <c r="B43" s="2" t="s">
        <v>3</v>
      </c>
      <c r="C43" s="2"/>
      <c r="D43" s="5">
        <f>(D29+D30)/D$39</f>
        <v>0.75287200477699978</v>
      </c>
      <c r="E43" s="5">
        <f t="shared" ref="E43:AH43" si="45">(E29+E30)/E$39</f>
        <v>0.75750756394442198</v>
      </c>
      <c r="F43" s="5">
        <f t="shared" si="45"/>
        <v>0.75920681132079304</v>
      </c>
      <c r="G43" s="5">
        <f t="shared" si="45"/>
        <v>0.75955612415486062</v>
      </c>
      <c r="H43" s="5">
        <f t="shared" si="45"/>
        <v>0.75961150085074569</v>
      </c>
      <c r="I43" s="5">
        <f t="shared" si="45"/>
        <v>0.76347688512211298</v>
      </c>
      <c r="J43" s="5">
        <f t="shared" si="45"/>
        <v>0.76246905029850121</v>
      </c>
      <c r="K43" s="5">
        <f t="shared" si="45"/>
        <v>0.76139309782286013</v>
      </c>
      <c r="L43" s="5">
        <f t="shared" si="45"/>
        <v>0.76009158934491294</v>
      </c>
      <c r="M43" s="5">
        <f t="shared" si="45"/>
        <v>0.75874358587316826</v>
      </c>
      <c r="N43" s="5">
        <f t="shared" si="45"/>
        <v>0.75736159492247268</v>
      </c>
      <c r="O43" s="5">
        <f t="shared" si="45"/>
        <v>0.75597336018025441</v>
      </c>
      <c r="P43" s="5">
        <f t="shared" si="45"/>
        <v>0.75439669850844526</v>
      </c>
      <c r="Q43" s="5">
        <f t="shared" si="45"/>
        <v>0.75314088042621563</v>
      </c>
      <c r="R43" s="5">
        <f t="shared" si="45"/>
        <v>0.75153337581564972</v>
      </c>
      <c r="S43" s="5">
        <f t="shared" si="45"/>
        <v>0.7499964023984601</v>
      </c>
      <c r="T43" s="5">
        <f t="shared" si="45"/>
        <v>0.74863195247774428</v>
      </c>
      <c r="U43" s="5">
        <f t="shared" si="45"/>
        <v>0.74729706953897601</v>
      </c>
      <c r="V43" s="5">
        <f t="shared" si="45"/>
        <v>0.74598282687250927</v>
      </c>
      <c r="W43" s="5">
        <f t="shared" si="45"/>
        <v>0.74470730695826526</v>
      </c>
      <c r="X43" s="5">
        <f t="shared" si="45"/>
        <v>0.74348480469350042</v>
      </c>
      <c r="Y43" s="5">
        <f t="shared" si="45"/>
        <v>0.74190482871480179</v>
      </c>
      <c r="Z43" s="5">
        <f t="shared" si="45"/>
        <v>0.74078933915864342</v>
      </c>
      <c r="AA43" s="5">
        <f t="shared" si="45"/>
        <v>0.73965616497292253</v>
      </c>
      <c r="AB43" s="5">
        <f t="shared" si="45"/>
        <v>0.73854749077678039</v>
      </c>
      <c r="AC43" s="48">
        <f t="shared" si="45"/>
        <v>0.73738839658804289</v>
      </c>
      <c r="AD43" s="48">
        <f t="shared" si="45"/>
        <v>0.73631436452346677</v>
      </c>
      <c r="AE43" s="48">
        <f t="shared" si="45"/>
        <v>0.73527464665662645</v>
      </c>
      <c r="AF43" s="48">
        <f t="shared" si="45"/>
        <v>0.73426762438984117</v>
      </c>
      <c r="AG43" s="48">
        <f t="shared" si="45"/>
        <v>0.73329177934840661</v>
      </c>
      <c r="AH43" s="48">
        <f t="shared" si="45"/>
        <v>0.73234568574163383</v>
      </c>
    </row>
    <row r="44" spans="2:35" x14ac:dyDescent="0.35">
      <c r="B44" s="2" t="s">
        <v>6</v>
      </c>
      <c r="C44" s="2"/>
      <c r="D44" s="5">
        <f>(D31+D32)/D$39</f>
        <v>0.1225322912569114</v>
      </c>
      <c r="E44" s="5">
        <f t="shared" ref="E44:AH44" si="46">(E31+E32)/E$39</f>
        <v>0.12044925981712991</v>
      </c>
      <c r="F44" s="5">
        <f t="shared" si="46"/>
        <v>0.12072632882974436</v>
      </c>
      <c r="G44" s="5">
        <f t="shared" si="46"/>
        <v>0.12125375251722818</v>
      </c>
      <c r="H44" s="5">
        <f t="shared" si="46"/>
        <v>0.12158521842091521</v>
      </c>
      <c r="I44" s="5">
        <f t="shared" si="46"/>
        <v>0.12011915312694023</v>
      </c>
      <c r="J44" s="5">
        <f t="shared" si="46"/>
        <v>0.12100983416532049</v>
      </c>
      <c r="K44" s="5">
        <f t="shared" si="46"/>
        <v>0.12190142443798599</v>
      </c>
      <c r="L44" s="5">
        <f t="shared" si="46"/>
        <v>0.12292436334766646</v>
      </c>
      <c r="M44" s="5">
        <f t="shared" si="46"/>
        <v>0.12393782897094291</v>
      </c>
      <c r="N44" s="5">
        <f t="shared" si="46"/>
        <v>0.12496182347305021</v>
      </c>
      <c r="O44" s="5">
        <f t="shared" si="46"/>
        <v>0.12599490523960144</v>
      </c>
      <c r="P44" s="5">
        <f t="shared" si="46"/>
        <v>0.127073770256729</v>
      </c>
      <c r="Q44" s="5">
        <f t="shared" si="46"/>
        <v>0.12799407415467695</v>
      </c>
      <c r="R44" s="5">
        <f t="shared" si="46"/>
        <v>0.12912280357010561</v>
      </c>
      <c r="S44" s="5">
        <f t="shared" si="46"/>
        <v>0.13023107723926461</v>
      </c>
      <c r="T44" s="5">
        <f t="shared" si="46"/>
        <v>0.13125600640010379</v>
      </c>
      <c r="U44" s="5">
        <f t="shared" si="46"/>
        <v>0.1322742849112104</v>
      </c>
      <c r="V44" s="5">
        <f t="shared" si="46"/>
        <v>0.13329573750550744</v>
      </c>
      <c r="W44" s="5">
        <f t="shared" si="46"/>
        <v>0.13427292202804694</v>
      </c>
      <c r="X44" s="5">
        <f t="shared" si="46"/>
        <v>0.13524983105887217</v>
      </c>
      <c r="Y44" s="5">
        <f t="shared" si="46"/>
        <v>0.13630978959966711</v>
      </c>
      <c r="Z44" s="5">
        <f t="shared" si="46"/>
        <v>0.13726518221060482</v>
      </c>
      <c r="AA44" s="5">
        <f t="shared" si="46"/>
        <v>0.13825232276322011</v>
      </c>
      <c r="AB44" s="5">
        <f t="shared" si="46"/>
        <v>0.13923373203325903</v>
      </c>
      <c r="AC44" s="48">
        <f t="shared" si="46"/>
        <v>0.14011671009659632</v>
      </c>
      <c r="AD44" s="48">
        <f t="shared" si="46"/>
        <v>0.14099570264427524</v>
      </c>
      <c r="AE44" s="48">
        <f t="shared" si="46"/>
        <v>0.14184661230217441</v>
      </c>
      <c r="AF44" s="48">
        <f t="shared" si="46"/>
        <v>0.14267076373772797</v>
      </c>
      <c r="AG44" s="48">
        <f t="shared" si="46"/>
        <v>0.14346939959544672</v>
      </c>
      <c r="AH44" s="48">
        <f t="shared" si="46"/>
        <v>0.1442436867486783</v>
      </c>
    </row>
    <row r="45" spans="2:35" x14ac:dyDescent="0.35">
      <c r="B45" s="2" t="s">
        <v>7</v>
      </c>
      <c r="C45" s="2"/>
      <c r="D45" s="5">
        <f>(D33+D34)/D$39</f>
        <v>0.1227539840259637</v>
      </c>
      <c r="E45" s="5">
        <f t="shared" ref="E45:AH45" si="47">(E33+E34)/E$39</f>
        <v>0.12043755912990778</v>
      </c>
      <c r="F45" s="5">
        <f t="shared" si="47"/>
        <v>0.11851876088536141</v>
      </c>
      <c r="G45" s="5">
        <f t="shared" si="47"/>
        <v>0.1176309826556397</v>
      </c>
      <c r="H45" s="5">
        <f t="shared" si="47"/>
        <v>0.11723133372249946</v>
      </c>
      <c r="I45" s="5">
        <f t="shared" si="47"/>
        <v>0.1148253648876519</v>
      </c>
      <c r="J45" s="5">
        <f t="shared" si="47"/>
        <v>0.11492151308947256</v>
      </c>
      <c r="K45" s="5">
        <f t="shared" si="47"/>
        <v>0.11511289943017207</v>
      </c>
      <c r="L45" s="5">
        <f t="shared" si="47"/>
        <v>0.11539336500059506</v>
      </c>
      <c r="M45" s="5">
        <f t="shared" si="47"/>
        <v>0.11572779073530458</v>
      </c>
      <c r="N45" s="5">
        <f t="shared" si="47"/>
        <v>0.11608435373691844</v>
      </c>
      <c r="O45" s="5">
        <f t="shared" si="47"/>
        <v>0.11643710740938025</v>
      </c>
      <c r="P45" s="5">
        <f t="shared" si="47"/>
        <v>0.11693043054024108</v>
      </c>
      <c r="Q45" s="5">
        <f t="shared" si="47"/>
        <v>0.1172619064462668</v>
      </c>
      <c r="R45" s="5">
        <f t="shared" si="47"/>
        <v>0.1177358822571659</v>
      </c>
      <c r="S45" s="5">
        <f t="shared" si="47"/>
        <v>0.11815947564492062</v>
      </c>
      <c r="T45" s="5">
        <f t="shared" si="47"/>
        <v>0.11849400858926933</v>
      </c>
      <c r="U45" s="5">
        <f t="shared" si="47"/>
        <v>0.11880563517795109</v>
      </c>
      <c r="V45" s="5">
        <f t="shared" si="47"/>
        <v>0.11909194460263917</v>
      </c>
      <c r="W45" s="5">
        <f t="shared" si="47"/>
        <v>0.11938352918422307</v>
      </c>
      <c r="X45" s="5">
        <f t="shared" si="47"/>
        <v>0.11962278036991038</v>
      </c>
      <c r="Y45" s="5">
        <f t="shared" si="47"/>
        <v>0.12013470721453585</v>
      </c>
      <c r="Z45" s="5">
        <f t="shared" si="47"/>
        <v>0.12028926267782976</v>
      </c>
      <c r="AA45" s="5">
        <f t="shared" si="47"/>
        <v>0.12042966113528283</v>
      </c>
      <c r="AB45" s="5">
        <f t="shared" si="47"/>
        <v>0.1205513596389957</v>
      </c>
      <c r="AC45" s="48">
        <f t="shared" si="47"/>
        <v>0.12082164018871576</v>
      </c>
      <c r="AD45" s="48">
        <f t="shared" si="47"/>
        <v>0.12101128990128789</v>
      </c>
      <c r="AE45" s="48">
        <f t="shared" si="47"/>
        <v>0.12119488050449782</v>
      </c>
      <c r="AF45" s="48">
        <f t="shared" si="47"/>
        <v>0.12137269780599985</v>
      </c>
      <c r="AG45" s="48">
        <f t="shared" si="47"/>
        <v>0.12154500991634264</v>
      </c>
      <c r="AH45" s="48">
        <f t="shared" si="47"/>
        <v>0.12171206859783706</v>
      </c>
    </row>
    <row r="46" spans="2:35" x14ac:dyDescent="0.35">
      <c r="B46" s="2" t="s">
        <v>8</v>
      </c>
      <c r="C46" s="2"/>
      <c r="D46" s="5">
        <f>(D35+D36)/D$39</f>
        <v>1.023513887851461E-3</v>
      </c>
      <c r="E46" s="5">
        <f>(E35+E36)/E$39</f>
        <v>8.4338618449903249E-4</v>
      </c>
      <c r="F46" s="5">
        <f t="shared" ref="F46:AH46" si="48">(F35+F36)/F$39</f>
        <v>7.9860728057134242E-4</v>
      </c>
      <c r="G46" s="5">
        <f t="shared" si="48"/>
        <v>7.7725885248737536E-4</v>
      </c>
      <c r="H46" s="5">
        <f t="shared" si="48"/>
        <v>7.6590897002818531E-4</v>
      </c>
      <c r="I46" s="5">
        <f t="shared" si="48"/>
        <v>7.4907717379715149E-4</v>
      </c>
      <c r="J46" s="5">
        <f t="shared" si="48"/>
        <v>7.4702768084728202E-4</v>
      </c>
      <c r="K46" s="5">
        <f t="shared" si="48"/>
        <v>7.4588871166046417E-4</v>
      </c>
      <c r="L46" s="5">
        <f t="shared" si="48"/>
        <v>7.4567912137986944E-4</v>
      </c>
      <c r="M46" s="5">
        <f t="shared" si="48"/>
        <v>7.4592083167609221E-4</v>
      </c>
      <c r="N46" s="5">
        <f t="shared" si="48"/>
        <v>7.4641939928282123E-4</v>
      </c>
      <c r="O46" s="5">
        <f t="shared" si="48"/>
        <v>7.4710507051209385E-4</v>
      </c>
      <c r="P46" s="5">
        <f t="shared" si="48"/>
        <v>7.490131668218237E-4</v>
      </c>
      <c r="Q46" s="5">
        <f t="shared" si="48"/>
        <v>7.5053276934988256E-4</v>
      </c>
      <c r="R46" s="5">
        <f t="shared" si="48"/>
        <v>7.5265271724746349E-4</v>
      </c>
      <c r="S46" s="5">
        <f t="shared" si="48"/>
        <v>7.5491337845270913E-4</v>
      </c>
      <c r="T46" s="5">
        <f t="shared" si="48"/>
        <v>7.5626283197044659E-4</v>
      </c>
      <c r="U46" s="5">
        <f t="shared" si="48"/>
        <v>7.5754308217788457E-4</v>
      </c>
      <c r="V46" s="5">
        <f t="shared" si="48"/>
        <v>7.5872885947136058E-4</v>
      </c>
      <c r="W46" s="5">
        <f t="shared" si="48"/>
        <v>7.602055337050821E-4</v>
      </c>
      <c r="X46" s="5">
        <f t="shared" si="48"/>
        <v>7.6147804006904596E-4</v>
      </c>
      <c r="Y46" s="5">
        <f t="shared" si="48"/>
        <v>7.6427054468167503E-4</v>
      </c>
      <c r="Z46" s="5">
        <f t="shared" si="48"/>
        <v>7.6492744961972577E-4</v>
      </c>
      <c r="AA46" s="5">
        <f t="shared" si="48"/>
        <v>7.6564294616859592E-4</v>
      </c>
      <c r="AB46" s="5">
        <f t="shared" si="48"/>
        <v>7.6636866197949544E-4</v>
      </c>
      <c r="AC46" s="48">
        <f t="shared" si="48"/>
        <v>7.677305903491424E-4</v>
      </c>
      <c r="AD46" s="48">
        <f t="shared" si="48"/>
        <v>7.6871350773661216E-4</v>
      </c>
      <c r="AE46" s="48">
        <f t="shared" si="48"/>
        <v>7.6966502194469421E-4</v>
      </c>
      <c r="AF46" s="48">
        <f t="shared" si="48"/>
        <v>7.7058661425859123E-4</v>
      </c>
      <c r="AG46" s="48">
        <f t="shared" si="48"/>
        <v>7.7147967424286666E-4</v>
      </c>
      <c r="AH46" s="48">
        <f t="shared" si="48"/>
        <v>7.7234550673236323E-4</v>
      </c>
    </row>
    <row r="47" spans="2:35" x14ac:dyDescent="0.35">
      <c r="B47" s="2" t="s">
        <v>9</v>
      </c>
      <c r="C47" s="2"/>
      <c r="D47" s="5">
        <f>(D37+D38)/D$39</f>
        <v>8.1820605227343475E-4</v>
      </c>
      <c r="E47" s="5">
        <f t="shared" ref="E47:AH47" si="49">(E37+E38)/E$39</f>
        <v>7.6223092404129956E-4</v>
      </c>
      <c r="F47" s="5">
        <f t="shared" si="49"/>
        <v>7.4949168352998979E-4</v>
      </c>
      <c r="G47" s="5">
        <f t="shared" si="49"/>
        <v>7.818818197839959E-4</v>
      </c>
      <c r="H47" s="5">
        <f t="shared" si="49"/>
        <v>8.0603803581137581E-4</v>
      </c>
      <c r="I47" s="5">
        <f t="shared" si="49"/>
        <v>8.295196894979117E-4</v>
      </c>
      <c r="J47" s="5">
        <f t="shared" si="49"/>
        <v>8.525747658584378E-4</v>
      </c>
      <c r="K47" s="5">
        <f t="shared" si="49"/>
        <v>8.4668959732127921E-4</v>
      </c>
      <c r="L47" s="5">
        <f t="shared" si="49"/>
        <v>8.4500318544553424E-4</v>
      </c>
      <c r="M47" s="5">
        <f t="shared" si="49"/>
        <v>8.4487358890821017E-4</v>
      </c>
      <c r="N47" s="5">
        <f t="shared" si="49"/>
        <v>8.4580846827596269E-4</v>
      </c>
      <c r="O47" s="5">
        <f t="shared" si="49"/>
        <v>8.4752210025166002E-4</v>
      </c>
      <c r="P47" s="5">
        <f t="shared" si="49"/>
        <v>8.5008752776305702E-4</v>
      </c>
      <c r="Q47" s="5">
        <f t="shared" si="49"/>
        <v>8.5260620349086142E-4</v>
      </c>
      <c r="R47" s="5">
        <f t="shared" si="49"/>
        <v>8.5528563983139436E-4</v>
      </c>
      <c r="S47" s="5">
        <f t="shared" si="49"/>
        <v>8.5813133890226556E-4</v>
      </c>
      <c r="T47" s="5">
        <f t="shared" si="49"/>
        <v>8.6176970091207596E-4</v>
      </c>
      <c r="U47" s="5">
        <f t="shared" si="49"/>
        <v>8.6546728968446996E-4</v>
      </c>
      <c r="V47" s="5">
        <f t="shared" si="49"/>
        <v>8.7076215987286784E-4</v>
      </c>
      <c r="W47" s="5">
        <f t="shared" si="49"/>
        <v>8.7603629575946625E-4</v>
      </c>
      <c r="X47" s="5">
        <f t="shared" si="49"/>
        <v>8.8110583764779474E-4</v>
      </c>
      <c r="Y47" s="5">
        <f t="shared" si="49"/>
        <v>8.8640392631352937E-4</v>
      </c>
      <c r="Z47" s="5">
        <f t="shared" si="49"/>
        <v>8.9128850330243506E-4</v>
      </c>
      <c r="AA47" s="5">
        <f t="shared" si="49"/>
        <v>8.9620818240592262E-4</v>
      </c>
      <c r="AB47" s="5">
        <f t="shared" si="49"/>
        <v>9.0104888898526376E-4</v>
      </c>
      <c r="AC47" s="48">
        <f t="shared" si="49"/>
        <v>9.0552253629598285E-4</v>
      </c>
      <c r="AD47" s="48">
        <f t="shared" si="49"/>
        <v>9.099294232336381E-4</v>
      </c>
      <c r="AE47" s="48">
        <f t="shared" si="49"/>
        <v>9.1419551475673726E-4</v>
      </c>
      <c r="AF47" s="48">
        <f t="shared" si="49"/>
        <v>9.1832745217256787E-4</v>
      </c>
      <c r="AG47" s="48">
        <f t="shared" si="49"/>
        <v>9.2233146556109703E-4</v>
      </c>
      <c r="AH47" s="48">
        <f t="shared" si="49"/>
        <v>9.2621340511858338E-4</v>
      </c>
    </row>
    <row r="48" spans="2:35" x14ac:dyDescent="0.35">
      <c r="B48" s="2" t="s">
        <v>10</v>
      </c>
      <c r="C48" s="2" t="s">
        <v>11</v>
      </c>
      <c r="D48" s="5">
        <f>SUM(D43:D47)</f>
        <v>0.99999999999999989</v>
      </c>
      <c r="E48" s="5">
        <f t="shared" ref="E48:AH48" si="50">SUM(E43:E47)</f>
        <v>1</v>
      </c>
      <c r="F48" s="5">
        <f t="shared" si="50"/>
        <v>1</v>
      </c>
      <c r="G48" s="5">
        <f t="shared" si="50"/>
        <v>0.99999999999999989</v>
      </c>
      <c r="H48" s="5">
        <f t="shared" si="50"/>
        <v>0.99999999999999989</v>
      </c>
      <c r="I48" s="5">
        <f t="shared" si="50"/>
        <v>1.0000000000000002</v>
      </c>
      <c r="J48" s="5">
        <f t="shared" si="50"/>
        <v>1</v>
      </c>
      <c r="K48" s="5">
        <f t="shared" si="50"/>
        <v>1</v>
      </c>
      <c r="L48" s="5">
        <f t="shared" si="50"/>
        <v>0.99999999999999989</v>
      </c>
      <c r="M48" s="5">
        <f t="shared" si="50"/>
        <v>1</v>
      </c>
      <c r="N48" s="5">
        <f t="shared" si="50"/>
        <v>1</v>
      </c>
      <c r="O48" s="5">
        <f t="shared" si="50"/>
        <v>0.99999999999999989</v>
      </c>
      <c r="P48" s="5">
        <f t="shared" si="50"/>
        <v>1.0000000000000002</v>
      </c>
      <c r="Q48" s="5">
        <f t="shared" si="50"/>
        <v>1.0000000000000002</v>
      </c>
      <c r="R48" s="5">
        <f t="shared" si="50"/>
        <v>1.0000000000000002</v>
      </c>
      <c r="S48" s="5">
        <f t="shared" si="50"/>
        <v>1.0000000000000002</v>
      </c>
      <c r="T48" s="5">
        <f t="shared" si="50"/>
        <v>1</v>
      </c>
      <c r="U48" s="5">
        <f t="shared" si="50"/>
        <v>0.99999999999999989</v>
      </c>
      <c r="V48" s="5">
        <f t="shared" si="50"/>
        <v>1.0000000000000002</v>
      </c>
      <c r="W48" s="5">
        <f t="shared" si="50"/>
        <v>0.99999999999999989</v>
      </c>
      <c r="X48" s="5">
        <f t="shared" si="50"/>
        <v>0.99999999999999989</v>
      </c>
      <c r="Y48" s="5">
        <f t="shared" si="50"/>
        <v>1</v>
      </c>
      <c r="Z48" s="5">
        <f t="shared" si="50"/>
        <v>1.0000000000000002</v>
      </c>
      <c r="AA48" s="5">
        <f t="shared" si="50"/>
        <v>0.99999999999999989</v>
      </c>
      <c r="AB48" s="5">
        <f t="shared" si="50"/>
        <v>0.99999999999999989</v>
      </c>
      <c r="AC48" s="48">
        <f t="shared" si="50"/>
        <v>1.0000000000000002</v>
      </c>
      <c r="AD48" s="48">
        <f t="shared" si="50"/>
        <v>1.0000000000000002</v>
      </c>
      <c r="AE48" s="48">
        <f t="shared" si="50"/>
        <v>1</v>
      </c>
      <c r="AF48" s="48">
        <f t="shared" si="50"/>
        <v>1.0000000000000002</v>
      </c>
      <c r="AG48" s="48">
        <f t="shared" si="50"/>
        <v>0.99999999999999989</v>
      </c>
      <c r="AH48" s="48">
        <f t="shared" si="50"/>
        <v>1.0000000000000002</v>
      </c>
    </row>
    <row r="50" spans="1:34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53"/>
      <c r="AD50" s="53"/>
      <c r="AE50" s="53"/>
      <c r="AF50" s="53"/>
      <c r="AG50" s="53"/>
      <c r="AH50" s="53"/>
    </row>
    <row r="52" spans="1:34" x14ac:dyDescent="0.35">
      <c r="B52" t="s">
        <v>15</v>
      </c>
    </row>
    <row r="53" spans="1:34" x14ac:dyDescent="0.35">
      <c r="B53" s="1" t="s">
        <v>1</v>
      </c>
      <c r="C53" s="1" t="s">
        <v>2</v>
      </c>
      <c r="D53" s="1">
        <v>2020</v>
      </c>
      <c r="E53" s="1">
        <v>2021</v>
      </c>
      <c r="F53" s="1">
        <v>2022</v>
      </c>
      <c r="G53" s="1">
        <v>2023</v>
      </c>
      <c r="H53" s="1">
        <v>2024</v>
      </c>
      <c r="I53" s="1">
        <v>2025</v>
      </c>
      <c r="J53" s="1">
        <v>2026</v>
      </c>
      <c r="K53" s="1">
        <v>2027</v>
      </c>
      <c r="L53" s="1">
        <v>2028</v>
      </c>
      <c r="M53" s="1">
        <v>2029</v>
      </c>
      <c r="N53" s="1">
        <v>2030</v>
      </c>
      <c r="O53" s="1">
        <v>2031</v>
      </c>
      <c r="P53" s="1">
        <v>2032</v>
      </c>
      <c r="Q53" s="1">
        <v>2033</v>
      </c>
      <c r="R53" s="1">
        <v>2034</v>
      </c>
      <c r="S53" s="1">
        <v>2035</v>
      </c>
      <c r="T53" s="1">
        <v>2036</v>
      </c>
      <c r="U53" s="1">
        <v>2037</v>
      </c>
      <c r="V53" s="1">
        <v>2038</v>
      </c>
      <c r="W53" s="1">
        <v>2039</v>
      </c>
      <c r="X53" s="1">
        <v>2040</v>
      </c>
      <c r="Y53" s="1">
        <v>2041</v>
      </c>
      <c r="Z53" s="1">
        <v>2042</v>
      </c>
      <c r="AA53" s="1">
        <v>2043</v>
      </c>
      <c r="AB53" s="1">
        <v>2044</v>
      </c>
      <c r="AC53" s="45">
        <v>2045</v>
      </c>
      <c r="AD53" s="45">
        <f>AC53+1</f>
        <v>2046</v>
      </c>
      <c r="AE53" s="45">
        <f t="shared" ref="AE53:AH53" si="51">AD53+1</f>
        <v>2047</v>
      </c>
      <c r="AF53" s="45">
        <f t="shared" si="51"/>
        <v>2048</v>
      </c>
      <c r="AG53" s="45">
        <f t="shared" si="51"/>
        <v>2049</v>
      </c>
      <c r="AH53" s="45">
        <f t="shared" si="51"/>
        <v>2050</v>
      </c>
    </row>
    <row r="54" spans="1:34" x14ac:dyDescent="0.35">
      <c r="B54" s="2" t="s">
        <v>3</v>
      </c>
      <c r="C54" s="2" t="s">
        <v>4</v>
      </c>
      <c r="D54" s="3">
        <f t="shared" ref="D54:AH59" si="52">D4+D29</f>
        <v>30746.383387331145</v>
      </c>
      <c r="E54" s="3">
        <f t="shared" si="52"/>
        <v>69363.548196531512</v>
      </c>
      <c r="F54" s="3">
        <f t="shared" si="52"/>
        <v>106517.92268495922</v>
      </c>
      <c r="G54" s="3">
        <f t="shared" si="52"/>
        <v>142788.25182061875</v>
      </c>
      <c r="H54" s="3">
        <f t="shared" si="52"/>
        <v>182018.46185292333</v>
      </c>
      <c r="I54" s="3">
        <f t="shared" si="52"/>
        <v>222531.58041848557</v>
      </c>
      <c r="J54" s="3">
        <f t="shared" si="52"/>
        <v>263832.74503223959</v>
      </c>
      <c r="K54" s="3">
        <f t="shared" si="52"/>
        <v>305743.98030859546</v>
      </c>
      <c r="L54" s="3">
        <f t="shared" si="52"/>
        <v>347562.22497192619</v>
      </c>
      <c r="M54" s="3">
        <f t="shared" si="52"/>
        <v>385021.5224738993</v>
      </c>
      <c r="N54" s="3">
        <f t="shared" si="52"/>
        <v>422613.88495273661</v>
      </c>
      <c r="O54" s="3">
        <f t="shared" si="52"/>
        <v>460919.57479005202</v>
      </c>
      <c r="P54" s="3">
        <f t="shared" si="52"/>
        <v>499721.7612229092</v>
      </c>
      <c r="Q54" s="3">
        <f t="shared" si="52"/>
        <v>532100.1558756805</v>
      </c>
      <c r="R54" s="3">
        <f t="shared" si="52"/>
        <v>561418.40628655208</v>
      </c>
      <c r="S54" s="3">
        <f t="shared" si="52"/>
        <v>588989.78033465613</v>
      </c>
      <c r="T54" s="3">
        <f t="shared" si="52"/>
        <v>614654.51358105871</v>
      </c>
      <c r="U54" s="3">
        <f t="shared" si="52"/>
        <v>640762.70859238389</v>
      </c>
      <c r="V54" s="3">
        <f t="shared" si="52"/>
        <v>666888.64550747653</v>
      </c>
      <c r="W54" s="3">
        <f t="shared" si="52"/>
        <v>695687.76980603009</v>
      </c>
      <c r="X54" s="3">
        <f t="shared" si="52"/>
        <v>725110.61232354306</v>
      </c>
      <c r="Y54" s="3">
        <f t="shared" si="52"/>
        <v>752511.76527799072</v>
      </c>
      <c r="Z54" s="3">
        <f t="shared" si="52"/>
        <v>778606.86730737728</v>
      </c>
      <c r="AA54" s="3">
        <f t="shared" si="52"/>
        <v>803500.58174756612</v>
      </c>
      <c r="AB54" s="3">
        <f t="shared" si="52"/>
        <v>828326.4260914675</v>
      </c>
      <c r="AC54" s="47">
        <f t="shared" si="52"/>
        <v>852915.00961925124</v>
      </c>
      <c r="AD54" s="47">
        <f t="shared" si="52"/>
        <v>877044.96935042809</v>
      </c>
      <c r="AE54" s="47">
        <f t="shared" si="52"/>
        <v>900860.99950078141</v>
      </c>
      <c r="AF54" s="47">
        <f t="shared" si="52"/>
        <v>924363.10007031087</v>
      </c>
      <c r="AG54" s="47">
        <f t="shared" si="52"/>
        <v>947551.27105901658</v>
      </c>
      <c r="AH54" s="47">
        <f t="shared" si="52"/>
        <v>970425.51246689865</v>
      </c>
    </row>
    <row r="55" spans="1:34" x14ac:dyDescent="0.35">
      <c r="B55" s="2" t="s">
        <v>3</v>
      </c>
      <c r="C55" s="2" t="s">
        <v>5</v>
      </c>
      <c r="D55" s="3">
        <f t="shared" si="52"/>
        <v>109547.88176391067</v>
      </c>
      <c r="E55" s="3">
        <f t="shared" si="52"/>
        <v>219419.23276406765</v>
      </c>
      <c r="F55" s="3">
        <f t="shared" si="52"/>
        <v>300186.95534556522</v>
      </c>
      <c r="G55" s="3">
        <f t="shared" si="52"/>
        <v>374309.62796857837</v>
      </c>
      <c r="H55" s="3">
        <f t="shared" si="52"/>
        <v>451035.98148942029</v>
      </c>
      <c r="I55" s="3">
        <f t="shared" si="52"/>
        <v>534863.56139547075</v>
      </c>
      <c r="J55" s="3">
        <f t="shared" si="52"/>
        <v>607411.98088319227</v>
      </c>
      <c r="K55" s="3">
        <f t="shared" si="52"/>
        <v>672792.71872055659</v>
      </c>
      <c r="L55" s="3">
        <f t="shared" si="52"/>
        <v>736908.90740056755</v>
      </c>
      <c r="M55" s="3">
        <f t="shared" si="52"/>
        <v>799403.68517164537</v>
      </c>
      <c r="N55" s="3">
        <f t="shared" si="52"/>
        <v>854609.07349622331</v>
      </c>
      <c r="O55" s="3">
        <f t="shared" si="52"/>
        <v>915095.52999848197</v>
      </c>
      <c r="P55" s="3">
        <f t="shared" si="52"/>
        <v>971252.87993551325</v>
      </c>
      <c r="Q55" s="3">
        <f t="shared" si="52"/>
        <v>1025733.0428092844</v>
      </c>
      <c r="R55" s="3">
        <f t="shared" si="52"/>
        <v>1075638.9301123468</v>
      </c>
      <c r="S55" s="3">
        <f t="shared" si="52"/>
        <v>1118986.8159527695</v>
      </c>
      <c r="T55" s="3">
        <f t="shared" si="52"/>
        <v>1161910.6878343923</v>
      </c>
      <c r="U55" s="3">
        <f t="shared" si="52"/>
        <v>1197498.6709913991</v>
      </c>
      <c r="V55" s="3">
        <f t="shared" si="52"/>
        <v>1234672.6831620634</v>
      </c>
      <c r="W55" s="3">
        <f t="shared" si="52"/>
        <v>1273040.5903374171</v>
      </c>
      <c r="X55" s="3">
        <f t="shared" si="52"/>
        <v>1308781.5993666362</v>
      </c>
      <c r="Y55" s="3">
        <f t="shared" si="52"/>
        <v>1345032.6016390962</v>
      </c>
      <c r="Z55" s="3">
        <f t="shared" si="52"/>
        <v>1379134.4799257144</v>
      </c>
      <c r="AA55" s="3">
        <f t="shared" si="52"/>
        <v>1410665.0736351926</v>
      </c>
      <c r="AB55" s="3">
        <f t="shared" si="52"/>
        <v>1438211.6138014211</v>
      </c>
      <c r="AC55" s="47">
        <f t="shared" si="52"/>
        <v>1467575.3769031593</v>
      </c>
      <c r="AD55" s="47">
        <f t="shared" si="52"/>
        <v>1494723.8658223518</v>
      </c>
      <c r="AE55" s="47">
        <f t="shared" si="52"/>
        <v>1520230.798153796</v>
      </c>
      <c r="AF55" s="47">
        <f t="shared" si="52"/>
        <v>1544096.1738974922</v>
      </c>
      <c r="AG55" s="47">
        <f t="shared" si="52"/>
        <v>1566319.99305344</v>
      </c>
      <c r="AH55" s="47">
        <f t="shared" si="52"/>
        <v>1586902.2556216398</v>
      </c>
    </row>
    <row r="56" spans="1:34" x14ac:dyDescent="0.35">
      <c r="B56" s="2" t="s">
        <v>6</v>
      </c>
      <c r="C56" s="2" t="s">
        <v>4</v>
      </c>
      <c r="D56" s="3">
        <f t="shared" si="52"/>
        <v>7598.7692038227142</v>
      </c>
      <c r="E56" s="3">
        <f t="shared" si="52"/>
        <v>16662.121817431078</v>
      </c>
      <c r="F56" s="3">
        <f t="shared" si="52"/>
        <v>25666.627282564164</v>
      </c>
      <c r="G56" s="3">
        <f t="shared" si="52"/>
        <v>34243.648164970189</v>
      </c>
      <c r="H56" s="3">
        <f t="shared" si="52"/>
        <v>43584.945604022731</v>
      </c>
      <c r="I56" s="3">
        <f t="shared" si="52"/>
        <v>53502.532772312472</v>
      </c>
      <c r="J56" s="3">
        <f t="shared" si="52"/>
        <v>63574.303330068695</v>
      </c>
      <c r="K56" s="3">
        <f t="shared" si="52"/>
        <v>74213.488798221835</v>
      </c>
      <c r="L56" s="3">
        <f t="shared" si="52"/>
        <v>84760.629397948622</v>
      </c>
      <c r="M56" s="3">
        <f t="shared" si="52"/>
        <v>94049.13003973724</v>
      </c>
      <c r="N56" s="3">
        <f t="shared" si="52"/>
        <v>103493.07373390443</v>
      </c>
      <c r="O56" s="3">
        <f t="shared" si="52"/>
        <v>113171.21706775745</v>
      </c>
      <c r="P56" s="3">
        <f t="shared" si="52"/>
        <v>122618.47586472525</v>
      </c>
      <c r="Q56" s="3">
        <f t="shared" si="52"/>
        <v>132121.03535679763</v>
      </c>
      <c r="R56" s="3">
        <f t="shared" si="52"/>
        <v>139219.8520358284</v>
      </c>
      <c r="S56" s="3">
        <f t="shared" si="52"/>
        <v>145883.35971274754</v>
      </c>
      <c r="T56" s="3">
        <f t="shared" si="52"/>
        <v>152189.51374089986</v>
      </c>
      <c r="U56" s="3">
        <f t="shared" si="52"/>
        <v>158558.23775238212</v>
      </c>
      <c r="V56" s="3">
        <f t="shared" si="52"/>
        <v>164577.15806129569</v>
      </c>
      <c r="W56" s="3">
        <f t="shared" si="52"/>
        <v>171127.27690958293</v>
      </c>
      <c r="X56" s="3">
        <f t="shared" si="52"/>
        <v>177608.04587089457</v>
      </c>
      <c r="Y56" s="3">
        <f t="shared" si="52"/>
        <v>182949.57862018122</v>
      </c>
      <c r="Z56" s="3">
        <f t="shared" si="52"/>
        <v>187942.86955704927</v>
      </c>
      <c r="AA56" s="3">
        <f t="shared" si="52"/>
        <v>193057.51462675465</v>
      </c>
      <c r="AB56" s="3">
        <f t="shared" si="52"/>
        <v>197969.58034888821</v>
      </c>
      <c r="AC56" s="47">
        <f t="shared" si="52"/>
        <v>202796.55323071172</v>
      </c>
      <c r="AD56" s="47">
        <f t="shared" si="52"/>
        <v>207390.32381437114</v>
      </c>
      <c r="AE56" s="47">
        <f t="shared" si="52"/>
        <v>211793.14588393888</v>
      </c>
      <c r="AF56" s="47">
        <f t="shared" si="52"/>
        <v>216005.01943941493</v>
      </c>
      <c r="AG56" s="47">
        <f t="shared" si="52"/>
        <v>220025.94448079931</v>
      </c>
      <c r="AH56" s="47">
        <f t="shared" si="52"/>
        <v>223855.92100809206</v>
      </c>
    </row>
    <row r="57" spans="1:34" x14ac:dyDescent="0.35">
      <c r="B57" s="2" t="s">
        <v>6</v>
      </c>
      <c r="C57" s="2" t="s">
        <v>5</v>
      </c>
      <c r="D57" s="3">
        <f t="shared" si="52"/>
        <v>15118.766258688303</v>
      </c>
      <c r="E57" s="3">
        <f t="shared" si="52"/>
        <v>30798.152274574124</v>
      </c>
      <c r="F57" s="3">
        <f t="shared" si="52"/>
        <v>41797.950179253494</v>
      </c>
      <c r="G57" s="3">
        <f t="shared" si="52"/>
        <v>52209.557400245227</v>
      </c>
      <c r="H57" s="3">
        <f t="shared" si="52"/>
        <v>63000.556883835059</v>
      </c>
      <c r="I57" s="3">
        <f t="shared" si="52"/>
        <v>72087.793285660184</v>
      </c>
      <c r="J57" s="3">
        <f t="shared" si="52"/>
        <v>82232.397670957711</v>
      </c>
      <c r="K57" s="3">
        <f t="shared" si="52"/>
        <v>91711.345437603799</v>
      </c>
      <c r="L57" s="3">
        <f t="shared" si="52"/>
        <v>100767.16696369671</v>
      </c>
      <c r="M57" s="3">
        <f t="shared" si="52"/>
        <v>109664.44815755449</v>
      </c>
      <c r="N57" s="3">
        <f t="shared" si="52"/>
        <v>117411.59772151944</v>
      </c>
      <c r="O57" s="3">
        <f t="shared" si="52"/>
        <v>126196.15794978576</v>
      </c>
      <c r="P57" s="3">
        <f t="shared" si="52"/>
        <v>134147.96970917605</v>
      </c>
      <c r="Q57" s="3">
        <f t="shared" si="52"/>
        <v>142098.23467382818</v>
      </c>
      <c r="R57" s="3">
        <f t="shared" si="52"/>
        <v>149367.42393972425</v>
      </c>
      <c r="S57" s="3">
        <f t="shared" si="52"/>
        <v>155934.26240326028</v>
      </c>
      <c r="T57" s="3">
        <f t="shared" si="52"/>
        <v>162511.29488980057</v>
      </c>
      <c r="U57" s="3">
        <f t="shared" si="52"/>
        <v>168019.74665147823</v>
      </c>
      <c r="V57" s="3">
        <f t="shared" si="52"/>
        <v>173767.02317309764</v>
      </c>
      <c r="W57" s="3">
        <f t="shared" si="52"/>
        <v>179763.8742725201</v>
      </c>
      <c r="X57" s="3">
        <f t="shared" si="52"/>
        <v>185606.09301297972</v>
      </c>
      <c r="Y57" s="3">
        <f t="shared" si="52"/>
        <v>191134.03699354662</v>
      </c>
      <c r="Z57" s="3">
        <f t="shared" si="52"/>
        <v>196601.15868353428</v>
      </c>
      <c r="AA57" s="3">
        <f t="shared" si="52"/>
        <v>201714.10493683425</v>
      </c>
      <c r="AB57" s="3">
        <f t="shared" si="52"/>
        <v>206145.29897685372</v>
      </c>
      <c r="AC57" s="47">
        <f t="shared" si="52"/>
        <v>211009.77484175417</v>
      </c>
      <c r="AD57" s="47">
        <f t="shared" si="52"/>
        <v>215588.43537954232</v>
      </c>
      <c r="AE57" s="47">
        <f t="shared" si="52"/>
        <v>219962.95256109248</v>
      </c>
      <c r="AF57" s="47">
        <f t="shared" si="52"/>
        <v>224133.32638640463</v>
      </c>
      <c r="AG57" s="47">
        <f t="shared" si="52"/>
        <v>228099.55685547879</v>
      </c>
      <c r="AH57" s="47">
        <f t="shared" si="52"/>
        <v>231861.64396831498</v>
      </c>
    </row>
    <row r="58" spans="1:34" x14ac:dyDescent="0.35">
      <c r="B58" s="2" t="s">
        <v>7</v>
      </c>
      <c r="C58" s="2" t="s">
        <v>4</v>
      </c>
      <c r="D58" s="3">
        <f t="shared" si="52"/>
        <v>7349.068999577592</v>
      </c>
      <c r="E58" s="3">
        <f t="shared" si="52"/>
        <v>16245.539449537517</v>
      </c>
      <c r="F58" s="3">
        <f t="shared" si="52"/>
        <v>24337.227704775571</v>
      </c>
      <c r="G58" s="3">
        <f t="shared" si="52"/>
        <v>32182.415097276047</v>
      </c>
      <c r="H58" s="3">
        <f t="shared" si="52"/>
        <v>40800.582083087982</v>
      </c>
      <c r="I58" s="3">
        <f t="shared" si="52"/>
        <v>49817.153346724415</v>
      </c>
      <c r="J58" s="3">
        <f t="shared" si="52"/>
        <v>59030.577161978523</v>
      </c>
      <c r="K58" s="3">
        <f t="shared" si="52"/>
        <v>68474.412565125356</v>
      </c>
      <c r="L58" s="3">
        <f t="shared" si="52"/>
        <v>78109.642207057273</v>
      </c>
      <c r="M58" s="3">
        <f t="shared" si="52"/>
        <v>86680.295274964214</v>
      </c>
      <c r="N58" s="3">
        <f t="shared" si="52"/>
        <v>95338.394821114925</v>
      </c>
      <c r="O58" s="3">
        <f t="shared" si="52"/>
        <v>104158.33142335349</v>
      </c>
      <c r="P58" s="3">
        <f t="shared" si="52"/>
        <v>112963.61064061156</v>
      </c>
      <c r="Q58" s="3">
        <f t="shared" si="52"/>
        <v>121669.65202594404</v>
      </c>
      <c r="R58" s="3">
        <f t="shared" si="52"/>
        <v>128231.23263687646</v>
      </c>
      <c r="S58" s="3">
        <f t="shared" si="52"/>
        <v>134466.16530464072</v>
      </c>
      <c r="T58" s="3">
        <f t="shared" si="52"/>
        <v>140230.39650747046</v>
      </c>
      <c r="U58" s="3">
        <f t="shared" si="52"/>
        <v>146047.62895793235</v>
      </c>
      <c r="V58" s="3">
        <f t="shared" si="52"/>
        <v>151522.39776074109</v>
      </c>
      <c r="W58" s="3">
        <f t="shared" si="52"/>
        <v>157486.8595451056</v>
      </c>
      <c r="X58" s="3">
        <f t="shared" si="52"/>
        <v>163600.30673377338</v>
      </c>
      <c r="Y58" s="3">
        <f t="shared" si="52"/>
        <v>168546.80065952026</v>
      </c>
      <c r="Z58" s="3">
        <f t="shared" si="52"/>
        <v>172907.80571758607</v>
      </c>
      <c r="AA58" s="3">
        <f t="shared" si="52"/>
        <v>177434.32553981052</v>
      </c>
      <c r="AB58" s="3">
        <f t="shared" si="52"/>
        <v>181843.47179629124</v>
      </c>
      <c r="AC58" s="47">
        <f t="shared" si="52"/>
        <v>186218.88406845622</v>
      </c>
      <c r="AD58" s="47">
        <f t="shared" si="52"/>
        <v>190333.72366224538</v>
      </c>
      <c r="AE58" s="47">
        <f t="shared" si="52"/>
        <v>194280.64446517322</v>
      </c>
      <c r="AF58" s="47">
        <f t="shared" si="52"/>
        <v>198059.64647723964</v>
      </c>
      <c r="AG58" s="47">
        <f t="shared" si="52"/>
        <v>201670.72969844472</v>
      </c>
      <c r="AH58" s="47">
        <f t="shared" si="52"/>
        <v>205113.89412878844</v>
      </c>
    </row>
    <row r="59" spans="1:34" x14ac:dyDescent="0.35">
      <c r="B59" s="2" t="s">
        <v>7</v>
      </c>
      <c r="C59" s="2" t="s">
        <v>5</v>
      </c>
      <c r="D59" s="3">
        <f t="shared" si="52"/>
        <v>15870.879525896951</v>
      </c>
      <c r="E59" s="3">
        <f t="shared" si="52"/>
        <v>31430.207849861792</v>
      </c>
      <c r="F59" s="3">
        <f t="shared" si="52"/>
        <v>43004.353077605978</v>
      </c>
      <c r="G59" s="3">
        <f t="shared" si="52"/>
        <v>53768.059229990919</v>
      </c>
      <c r="H59" s="3">
        <f t="shared" si="52"/>
        <v>64734.649611644782</v>
      </c>
      <c r="I59" s="3">
        <f t="shared" si="52"/>
        <v>74079.437760536268</v>
      </c>
      <c r="J59" s="3">
        <f t="shared" si="52"/>
        <v>84156.611710020094</v>
      </c>
      <c r="K59" s="3">
        <f t="shared" si="52"/>
        <v>93519.078265755088</v>
      </c>
      <c r="L59" s="3">
        <f t="shared" si="52"/>
        <v>102364.34022715574</v>
      </c>
      <c r="M59" s="3">
        <f t="shared" si="52"/>
        <v>111018.1897639907</v>
      </c>
      <c r="N59" s="3">
        <f t="shared" si="52"/>
        <v>118255.6363469357</v>
      </c>
      <c r="O59" s="3">
        <f t="shared" si="52"/>
        <v>126596.05995828216</v>
      </c>
      <c r="P59" s="3">
        <f t="shared" si="52"/>
        <v>134193.57733934466</v>
      </c>
      <c r="Q59" s="3">
        <f t="shared" si="52"/>
        <v>141612.48341421364</v>
      </c>
      <c r="R59" s="3">
        <f t="shared" si="52"/>
        <v>148248.42298662808</v>
      </c>
      <c r="S59" s="3">
        <f t="shared" si="52"/>
        <v>153930.60640205914</v>
      </c>
      <c r="T59" s="3">
        <f t="shared" si="52"/>
        <v>159554.81566013774</v>
      </c>
      <c r="U59" s="3">
        <f t="shared" si="52"/>
        <v>164239.92526752927</v>
      </c>
      <c r="V59" s="3">
        <f t="shared" si="52"/>
        <v>168754.59054780263</v>
      </c>
      <c r="W59" s="3">
        <f t="shared" si="52"/>
        <v>173582.80840195835</v>
      </c>
      <c r="X59" s="3">
        <f t="shared" si="52"/>
        <v>177594.81142113256</v>
      </c>
      <c r="Y59" s="3">
        <f t="shared" si="52"/>
        <v>181445.63269485597</v>
      </c>
      <c r="Z59" s="3">
        <f t="shared" si="52"/>
        <v>185277.30982994247</v>
      </c>
      <c r="AA59" s="3">
        <f t="shared" si="52"/>
        <v>188963.62162444458</v>
      </c>
      <c r="AB59" s="3">
        <f t="shared" si="52"/>
        <v>191836.78995223317</v>
      </c>
      <c r="AC59" s="47">
        <f t="shared" si="52"/>
        <v>195093.44601017237</v>
      </c>
      <c r="AD59" s="47">
        <f t="shared" si="52"/>
        <v>197971.89746109274</v>
      </c>
      <c r="AE59" s="47">
        <f t="shared" si="52"/>
        <v>200554.96663855581</v>
      </c>
      <c r="AF59" s="47">
        <f t="shared" si="52"/>
        <v>202842.65354256157</v>
      </c>
      <c r="AG59" s="47">
        <f t="shared" si="52"/>
        <v>204834.95817311009</v>
      </c>
      <c r="AH59" s="47">
        <f t="shared" si="52"/>
        <v>206531.88053020131</v>
      </c>
    </row>
    <row r="60" spans="1:34" x14ac:dyDescent="0.35">
      <c r="B60" s="2" t="s">
        <v>8</v>
      </c>
      <c r="C60" s="2" t="s">
        <v>4</v>
      </c>
      <c r="D60" s="42">
        <f t="shared" ref="D60:AH60" si="53">D10+D35</f>
        <v>70.613283494910846</v>
      </c>
      <c r="E60" s="42">
        <f t="shared" si="53"/>
        <v>129.8238774147741</v>
      </c>
      <c r="F60" s="42">
        <f t="shared" si="53"/>
        <v>187.54239237400381</v>
      </c>
      <c r="G60" s="42">
        <f t="shared" si="53"/>
        <v>241.38643441510806</v>
      </c>
      <c r="H60" s="42">
        <f t="shared" si="53"/>
        <v>299.4251423691785</v>
      </c>
      <c r="I60" s="42">
        <f t="shared" si="53"/>
        <v>360.36768927238131</v>
      </c>
      <c r="J60" s="42">
        <f t="shared" si="53"/>
        <v>420.67638689313679</v>
      </c>
      <c r="K60" s="42">
        <f t="shared" si="53"/>
        <v>481.16793384746518</v>
      </c>
      <c r="L60" s="42">
        <f t="shared" si="53"/>
        <v>533.2767118417687</v>
      </c>
      <c r="M60" s="42">
        <f t="shared" si="53"/>
        <v>583.89123997399156</v>
      </c>
      <c r="N60" s="42">
        <f t="shared" si="53"/>
        <v>635.86502692840577</v>
      </c>
      <c r="O60" s="42">
        <f t="shared" si="53"/>
        <v>688.26602208385395</v>
      </c>
      <c r="P60" s="42">
        <f t="shared" si="53"/>
        <v>740.45981895376258</v>
      </c>
      <c r="Q60" s="42">
        <f t="shared" si="53"/>
        <v>791.19672195198882</v>
      </c>
      <c r="R60" s="42">
        <f t="shared" si="53"/>
        <v>828.6374669034343</v>
      </c>
      <c r="S60" s="42">
        <f t="shared" si="53"/>
        <v>864.85959498630973</v>
      </c>
      <c r="T60" s="42">
        <f t="shared" si="53"/>
        <v>897.13640367920516</v>
      </c>
      <c r="U60" s="42">
        <f t="shared" si="53"/>
        <v>931.38139237096846</v>
      </c>
      <c r="V60" s="42">
        <f t="shared" si="53"/>
        <v>962.70145670016996</v>
      </c>
      <c r="W60" s="42">
        <f t="shared" si="53"/>
        <v>996.62414525813188</v>
      </c>
      <c r="X60" s="42">
        <f t="shared" si="53"/>
        <v>1032.1348668042172</v>
      </c>
      <c r="Y60" s="42">
        <f t="shared" si="53"/>
        <v>1062.8972585049564</v>
      </c>
      <c r="Z60" s="42">
        <f t="shared" si="53"/>
        <v>1091.6556542101177</v>
      </c>
      <c r="AA60" s="42">
        <f t="shared" si="53"/>
        <v>1121.0782047523769</v>
      </c>
      <c r="AB60" s="42">
        <f t="shared" si="53"/>
        <v>1150.1273829119023</v>
      </c>
      <c r="AC60" s="54">
        <f t="shared" si="53"/>
        <v>1179.3799501939834</v>
      </c>
      <c r="AD60" s="54">
        <f t="shared" si="53"/>
        <v>1207.5280529159077</v>
      </c>
      <c r="AE60" s="54">
        <f t="shared" si="53"/>
        <v>1235.0712092968329</v>
      </c>
      <c r="AF60" s="54">
        <f t="shared" si="53"/>
        <v>1262.0094193367584</v>
      </c>
      <c r="AG60" s="54">
        <f t="shared" si="53"/>
        <v>1288.3426830356848</v>
      </c>
      <c r="AH60" s="54">
        <f t="shared" si="53"/>
        <v>1314.0710003936115</v>
      </c>
    </row>
    <row r="61" spans="1:34" x14ac:dyDescent="0.35">
      <c r="B61" s="2" t="s">
        <v>8</v>
      </c>
      <c r="C61" s="2" t="s">
        <v>5</v>
      </c>
      <c r="D61" s="42">
        <f t="shared" ref="D61:AH61" si="54">D11+D36</f>
        <v>54.142094869178052</v>
      </c>
      <c r="E61" s="42">
        <f t="shared" si="54"/>
        <v>110.64737568272648</v>
      </c>
      <c r="F61" s="42">
        <f t="shared" si="54"/>
        <v>161.75702853202358</v>
      </c>
      <c r="G61" s="42">
        <f t="shared" si="54"/>
        <v>213.64040748234541</v>
      </c>
      <c r="H61" s="42">
        <f t="shared" si="54"/>
        <v>268.12426856537127</v>
      </c>
      <c r="I61" s="42">
        <f t="shared" si="54"/>
        <v>320.05706555258723</v>
      </c>
      <c r="J61" s="42">
        <f t="shared" si="54"/>
        <v>373.29834279030285</v>
      </c>
      <c r="K61" s="42">
        <f t="shared" si="54"/>
        <v>424.23011869848801</v>
      </c>
      <c r="L61" s="42">
        <f t="shared" si="54"/>
        <v>471.70252156475243</v>
      </c>
      <c r="M61" s="42">
        <f t="shared" si="54"/>
        <v>519.08842695674798</v>
      </c>
      <c r="N61" s="42">
        <f t="shared" si="54"/>
        <v>563.82328293841704</v>
      </c>
      <c r="O61" s="42">
        <f t="shared" si="54"/>
        <v>611.31366804106688</v>
      </c>
      <c r="P61" s="42">
        <f t="shared" si="54"/>
        <v>656.71497057342572</v>
      </c>
      <c r="Q61" s="42">
        <f t="shared" si="54"/>
        <v>702.52537861028702</v>
      </c>
      <c r="R61" s="42">
        <f t="shared" si="54"/>
        <v>740.61484347849841</v>
      </c>
      <c r="S61" s="42">
        <f t="shared" si="54"/>
        <v>775.7353946253802</v>
      </c>
      <c r="T61" s="42">
        <f t="shared" si="54"/>
        <v>810.7958005502403</v>
      </c>
      <c r="U61" s="42">
        <f t="shared" si="54"/>
        <v>843.91209621954874</v>
      </c>
      <c r="V61" s="42">
        <f t="shared" si="54"/>
        <v>877.76107899618057</v>
      </c>
      <c r="W61" s="42">
        <f t="shared" si="54"/>
        <v>913.30174630877855</v>
      </c>
      <c r="X61" s="42">
        <f t="shared" si="54"/>
        <v>947.58964791082076</v>
      </c>
      <c r="Y61" s="42">
        <f t="shared" si="54"/>
        <v>977.59573696455277</v>
      </c>
      <c r="Z61" s="42">
        <f t="shared" si="54"/>
        <v>1005.3944184696961</v>
      </c>
      <c r="AA61" s="42">
        <f t="shared" si="54"/>
        <v>1032.1749410814321</v>
      </c>
      <c r="AB61" s="42">
        <f t="shared" si="54"/>
        <v>1057.7734873755164</v>
      </c>
      <c r="AC61" s="54">
        <f t="shared" si="54"/>
        <v>1084.1668686799621</v>
      </c>
      <c r="AD61" s="54">
        <f t="shared" si="54"/>
        <v>1109.3283442857576</v>
      </c>
      <c r="AE61" s="54">
        <f t="shared" si="54"/>
        <v>1133.7847058501902</v>
      </c>
      <c r="AF61" s="54">
        <f t="shared" si="54"/>
        <v>1157.5359533732599</v>
      </c>
      <c r="AG61" s="54">
        <f t="shared" si="54"/>
        <v>1180.5820868549667</v>
      </c>
      <c r="AH61" s="54">
        <f t="shared" si="54"/>
        <v>1202.9231062953106</v>
      </c>
    </row>
    <row r="62" spans="1:34" x14ac:dyDescent="0.35">
      <c r="B62" s="2" t="s">
        <v>9</v>
      </c>
      <c r="C62" s="2" t="s">
        <v>4</v>
      </c>
      <c r="D62" s="42">
        <f t="shared" ref="D62:AH62" si="55">D12+D37</f>
        <v>36.188999090841151</v>
      </c>
      <c r="E62" s="42">
        <f t="shared" si="55"/>
        <v>77.489550223016224</v>
      </c>
      <c r="F62" s="42">
        <f t="shared" si="55"/>
        <v>118.37366395819048</v>
      </c>
      <c r="G62" s="42">
        <f t="shared" si="55"/>
        <v>171.33555071249594</v>
      </c>
      <c r="H62" s="42">
        <f t="shared" si="55"/>
        <v>226.82918018563348</v>
      </c>
      <c r="I62" s="42">
        <f t="shared" si="55"/>
        <v>284.42748826242018</v>
      </c>
      <c r="J62" s="42">
        <f t="shared" si="55"/>
        <v>335.28468282479605</v>
      </c>
      <c r="K62" s="42">
        <f t="shared" si="55"/>
        <v>373.87141870311825</v>
      </c>
      <c r="L62" s="42">
        <f t="shared" si="55"/>
        <v>412.83216442075212</v>
      </c>
      <c r="M62" s="42">
        <f t="shared" si="55"/>
        <v>451.82811883323018</v>
      </c>
      <c r="N62" s="42">
        <f t="shared" si="55"/>
        <v>491.03920631159428</v>
      </c>
      <c r="O62" s="42">
        <f t="shared" si="55"/>
        <v>528.48736056808764</v>
      </c>
      <c r="P62" s="42">
        <f t="shared" si="55"/>
        <v>559.9945065004531</v>
      </c>
      <c r="Q62" s="42">
        <f t="shared" si="55"/>
        <v>591.42771916541767</v>
      </c>
      <c r="R62" s="42">
        <f t="shared" si="55"/>
        <v>619.86113225888937</v>
      </c>
      <c r="S62" s="42">
        <f t="shared" si="55"/>
        <v>646.42094935167586</v>
      </c>
      <c r="T62" s="42">
        <f t="shared" si="55"/>
        <v>670.33578265189453</v>
      </c>
      <c r="U62" s="42">
        <f t="shared" si="55"/>
        <v>694.59703348453672</v>
      </c>
      <c r="V62" s="42">
        <f t="shared" si="55"/>
        <v>717.43173909510881</v>
      </c>
      <c r="W62" s="42">
        <f t="shared" si="55"/>
        <v>742.28552980917175</v>
      </c>
      <c r="X62" s="42">
        <f t="shared" si="55"/>
        <v>768.80715080294078</v>
      </c>
      <c r="Y62" s="42">
        <f t="shared" si="55"/>
        <v>792.14845857282694</v>
      </c>
      <c r="Z62" s="42">
        <f t="shared" si="55"/>
        <v>814.37852750989407</v>
      </c>
      <c r="AA62" s="42">
        <f t="shared" si="55"/>
        <v>837.84547252776383</v>
      </c>
      <c r="AB62" s="42">
        <f t="shared" si="55"/>
        <v>860.83574715216787</v>
      </c>
      <c r="AC62" s="54">
        <f t="shared" si="55"/>
        <v>883.76633386510105</v>
      </c>
      <c r="AD62" s="54">
        <f t="shared" si="55"/>
        <v>905.93066539381982</v>
      </c>
      <c r="AE62" s="54">
        <f t="shared" si="55"/>
        <v>927.56931174042597</v>
      </c>
      <c r="AF62" s="54">
        <f t="shared" si="55"/>
        <v>948.68227290491973</v>
      </c>
      <c r="AG62" s="54">
        <f t="shared" si="55"/>
        <v>969.26954888730074</v>
      </c>
      <c r="AH62" s="54">
        <f t="shared" si="55"/>
        <v>989.33113968756925</v>
      </c>
    </row>
    <row r="63" spans="1:34" x14ac:dyDescent="0.35">
      <c r="B63" s="2" t="s">
        <v>9</v>
      </c>
      <c r="C63" s="2" t="s">
        <v>5</v>
      </c>
      <c r="D63" s="42">
        <f t="shared" ref="D63:AH63" si="56">D13+D38</f>
        <v>63.035998177318831</v>
      </c>
      <c r="E63" s="42">
        <f t="shared" si="56"/>
        <v>127.85483507493096</v>
      </c>
      <c r="F63" s="42">
        <f t="shared" si="56"/>
        <v>187.46855134575259</v>
      </c>
      <c r="G63" s="42">
        <f t="shared" si="56"/>
        <v>244.71109928719861</v>
      </c>
      <c r="H63" s="42">
        <f t="shared" si="56"/>
        <v>308.0456330446471</v>
      </c>
      <c r="I63" s="42">
        <f t="shared" si="56"/>
        <v>375.19455563662211</v>
      </c>
      <c r="J63" s="42">
        <f t="shared" si="56"/>
        <v>439.30183471164696</v>
      </c>
      <c r="K63" s="42">
        <f t="shared" si="56"/>
        <v>499.98859804529343</v>
      </c>
      <c r="L63" s="42">
        <f t="shared" si="56"/>
        <v>558.1604531078633</v>
      </c>
      <c r="M63" s="42">
        <f t="shared" si="56"/>
        <v>616.73358534960266</v>
      </c>
      <c r="N63" s="42">
        <f t="shared" si="56"/>
        <v>673.6571732506543</v>
      </c>
      <c r="O63" s="42">
        <f t="shared" si="56"/>
        <v>733.71480550563535</v>
      </c>
      <c r="P63" s="42">
        <f t="shared" si="56"/>
        <v>791.92847299109974</v>
      </c>
      <c r="Q63" s="42">
        <f t="shared" si="56"/>
        <v>851.51725821928301</v>
      </c>
      <c r="R63" s="42">
        <f t="shared" si="56"/>
        <v>902.7858839931348</v>
      </c>
      <c r="S63" s="42">
        <f t="shared" si="56"/>
        <v>951.1300424882163</v>
      </c>
      <c r="T63" s="42">
        <f t="shared" si="56"/>
        <v>999.78506917890195</v>
      </c>
      <c r="U63" s="42">
        <f t="shared" si="56"/>
        <v>1046.5421665799167</v>
      </c>
      <c r="V63" s="42">
        <f t="shared" si="56"/>
        <v>1096.0178428968848</v>
      </c>
      <c r="W63" s="42">
        <f t="shared" si="56"/>
        <v>1147.1809961818979</v>
      </c>
      <c r="X63" s="42">
        <f t="shared" si="56"/>
        <v>1197.3042631040234</v>
      </c>
      <c r="Y63" s="42">
        <f t="shared" si="56"/>
        <v>1242.8333787259776</v>
      </c>
      <c r="Z63" s="42">
        <f t="shared" si="56"/>
        <v>1285.7576658378223</v>
      </c>
      <c r="AA63" s="42">
        <f t="shared" si="56"/>
        <v>1327.8116646112699</v>
      </c>
      <c r="AB63" s="42">
        <f t="shared" si="56"/>
        <v>1368.5993067637746</v>
      </c>
      <c r="AC63" s="54">
        <f t="shared" si="56"/>
        <v>1410.9211136341523</v>
      </c>
      <c r="AD63" s="54">
        <f t="shared" si="56"/>
        <v>1452.1428779389375</v>
      </c>
      <c r="AE63" s="54">
        <f t="shared" si="56"/>
        <v>1492.8854300436651</v>
      </c>
      <c r="AF63" s="54">
        <f t="shared" si="56"/>
        <v>1533.1487699483348</v>
      </c>
      <c r="AG63" s="54">
        <f t="shared" si="56"/>
        <v>1572.9328976529468</v>
      </c>
      <c r="AH63" s="54">
        <f t="shared" si="56"/>
        <v>1612.2378131575015</v>
      </c>
    </row>
    <row r="64" spans="1:34" x14ac:dyDescent="0.35">
      <c r="B64" s="2" t="s">
        <v>10</v>
      </c>
      <c r="C64" s="2" t="s">
        <v>11</v>
      </c>
      <c r="D64" s="3">
        <f>SUM(D54:D63)</f>
        <v>186455.72951485962</v>
      </c>
      <c r="E64" s="3">
        <f t="shared" ref="E64:AG64" si="57">SUM(E54:E63)</f>
        <v>384364.61799039913</v>
      </c>
      <c r="F64" s="3">
        <f t="shared" si="57"/>
        <v>542166.17791093362</v>
      </c>
      <c r="G64" s="3">
        <f t="shared" si="57"/>
        <v>690372.63317357679</v>
      </c>
      <c r="H64" s="3">
        <f t="shared" si="57"/>
        <v>846277.60174909921</v>
      </c>
      <c r="I64" s="3">
        <f t="shared" si="57"/>
        <v>1008222.1057779137</v>
      </c>
      <c r="J64" s="3">
        <f t="shared" si="57"/>
        <v>1161807.1770356765</v>
      </c>
      <c r="K64" s="3">
        <f t="shared" si="57"/>
        <v>1308234.2821651523</v>
      </c>
      <c r="L64" s="3">
        <f t="shared" si="57"/>
        <v>1452448.8830192874</v>
      </c>
      <c r="M64" s="3">
        <f t="shared" si="57"/>
        <v>1588008.812252905</v>
      </c>
      <c r="N64" s="3">
        <f t="shared" si="57"/>
        <v>1714086.0457618635</v>
      </c>
      <c r="O64" s="3">
        <f t="shared" si="57"/>
        <v>1848698.6530439111</v>
      </c>
      <c r="P64" s="3">
        <f t="shared" si="57"/>
        <v>1977647.3724812984</v>
      </c>
      <c r="Q64" s="3">
        <f t="shared" si="57"/>
        <v>2098271.2712336956</v>
      </c>
      <c r="R64" s="3">
        <f t="shared" si="57"/>
        <v>2205216.1673245896</v>
      </c>
      <c r="S64" s="3">
        <f t="shared" si="57"/>
        <v>2301429.1360915848</v>
      </c>
      <c r="T64" s="3">
        <f t="shared" si="57"/>
        <v>2394429.2752698199</v>
      </c>
      <c r="U64" s="3">
        <f t="shared" si="57"/>
        <v>2478643.3509017597</v>
      </c>
      <c r="V64" s="3">
        <f t="shared" si="57"/>
        <v>2563836.4103301652</v>
      </c>
      <c r="W64" s="3">
        <f t="shared" si="57"/>
        <v>2654488.5716901724</v>
      </c>
      <c r="X64" s="3">
        <f t="shared" si="57"/>
        <v>2742247.3046575822</v>
      </c>
      <c r="Y64" s="3">
        <f t="shared" si="57"/>
        <v>2825695.890717959</v>
      </c>
      <c r="Z64" s="3">
        <f t="shared" si="57"/>
        <v>2904667.6772872307</v>
      </c>
      <c r="AA64" s="3">
        <f t="shared" si="57"/>
        <v>2979654.1323935757</v>
      </c>
      <c r="AB64" s="3">
        <f t="shared" si="57"/>
        <v>3048770.516891358</v>
      </c>
      <c r="AC64" s="47">
        <f t="shared" si="57"/>
        <v>3120167.2789398781</v>
      </c>
      <c r="AD64" s="47">
        <f t="shared" si="57"/>
        <v>3187728.1454305663</v>
      </c>
      <c r="AE64" s="47">
        <f t="shared" si="57"/>
        <v>3252472.817860269</v>
      </c>
      <c r="AF64" s="47">
        <f t="shared" si="57"/>
        <v>3314401.2962289872</v>
      </c>
      <c r="AG64" s="47">
        <f t="shared" si="57"/>
        <v>3373513.5805367208</v>
      </c>
      <c r="AH64" s="47">
        <f>SUM(AH54:AH63)</f>
        <v>3429809.6707834685</v>
      </c>
    </row>
    <row r="66" spans="1:34" x14ac:dyDescent="0.35">
      <c r="B66" s="4" t="s">
        <v>18</v>
      </c>
    </row>
    <row r="67" spans="1:34" x14ac:dyDescent="0.35">
      <c r="B67" s="1" t="s">
        <v>1</v>
      </c>
      <c r="C67" s="1" t="s">
        <v>2</v>
      </c>
      <c r="D67" s="1">
        <v>2020</v>
      </c>
      <c r="E67" s="1">
        <v>2021</v>
      </c>
      <c r="F67" s="1">
        <v>2022</v>
      </c>
      <c r="G67" s="1">
        <v>2023</v>
      </c>
      <c r="H67" s="1">
        <v>2024</v>
      </c>
      <c r="I67" s="1">
        <v>2025</v>
      </c>
      <c r="J67" s="1">
        <v>2026</v>
      </c>
      <c r="K67" s="1">
        <v>2027</v>
      </c>
      <c r="L67" s="1">
        <v>2028</v>
      </c>
      <c r="M67" s="1">
        <v>2029</v>
      </c>
      <c r="N67" s="1">
        <v>2030</v>
      </c>
      <c r="O67" s="1">
        <v>2031</v>
      </c>
      <c r="P67" s="1">
        <v>2032</v>
      </c>
      <c r="Q67" s="1">
        <v>2033</v>
      </c>
      <c r="R67" s="1">
        <v>2034</v>
      </c>
      <c r="S67" s="1">
        <v>2035</v>
      </c>
      <c r="T67" s="1">
        <v>2036</v>
      </c>
      <c r="U67" s="1">
        <v>2037</v>
      </c>
      <c r="V67" s="1">
        <v>2038</v>
      </c>
      <c r="W67" s="1">
        <v>2039</v>
      </c>
      <c r="X67" s="1">
        <v>2040</v>
      </c>
      <c r="Y67" s="1">
        <v>2041</v>
      </c>
      <c r="Z67" s="1">
        <v>2042</v>
      </c>
      <c r="AA67" s="1">
        <v>2043</v>
      </c>
      <c r="AB67" s="1">
        <v>2044</v>
      </c>
      <c r="AC67" s="45">
        <v>2045</v>
      </c>
      <c r="AD67" s="45">
        <f>AC67+1</f>
        <v>2046</v>
      </c>
      <c r="AE67" s="45">
        <f>AD67+1</f>
        <v>2047</v>
      </c>
      <c r="AF67" s="45">
        <f>AE67+1</f>
        <v>2048</v>
      </c>
      <c r="AG67" s="45">
        <f>AF67+1</f>
        <v>2049</v>
      </c>
      <c r="AH67" s="45">
        <f>AG67+1</f>
        <v>2050</v>
      </c>
    </row>
    <row r="68" spans="1:34" x14ac:dyDescent="0.35">
      <c r="B68" s="2" t="s">
        <v>3</v>
      </c>
      <c r="C68" s="2"/>
      <c r="D68" s="5">
        <f>(D54+D55)/D$64</f>
        <v>0.75242667799093321</v>
      </c>
      <c r="E68" s="5">
        <f t="shared" ref="E68:AH68" si="58">(E54+E55)/E$64</f>
        <v>0.75132508936556841</v>
      </c>
      <c r="F68" s="5">
        <f t="shared" si="58"/>
        <v>0.75014800738333298</v>
      </c>
      <c r="G68" s="5">
        <f t="shared" si="58"/>
        <v>0.74901271420935056</v>
      </c>
      <c r="H68" s="5">
        <f t="shared" si="58"/>
        <v>0.74804584457149437</v>
      </c>
      <c r="I68" s="5">
        <f t="shared" si="58"/>
        <v>0.75121854348707529</v>
      </c>
      <c r="J68" s="5">
        <f t="shared" si="58"/>
        <v>0.74990475453800531</v>
      </c>
      <c r="K68" s="5">
        <f t="shared" si="58"/>
        <v>0.74798276758934601</v>
      </c>
      <c r="L68" s="5">
        <f t="shared" si="58"/>
        <v>0.74665011970551598</v>
      </c>
      <c r="M68" s="5">
        <f t="shared" si="58"/>
        <v>0.74585556358796468</v>
      </c>
      <c r="N68" s="5">
        <f t="shared" si="58"/>
        <v>0.74513351392535843</v>
      </c>
      <c r="O68" s="5">
        <f t="shared" si="58"/>
        <v>0.74431552298851067</v>
      </c>
      <c r="P68" s="5">
        <f t="shared" si="58"/>
        <v>0.74380026572322244</v>
      </c>
      <c r="Q68" s="5">
        <f t="shared" si="58"/>
        <v>0.74243650954103002</v>
      </c>
      <c r="R68" s="5">
        <f t="shared" si="58"/>
        <v>0.74235685401536311</v>
      </c>
      <c r="S68" s="5">
        <f t="shared" si="58"/>
        <v>0.7421373830297493</v>
      </c>
      <c r="T68" s="5">
        <f t="shared" si="58"/>
        <v>0.74195768476613533</v>
      </c>
      <c r="U68" s="5">
        <f t="shared" si="58"/>
        <v>0.74164013104789839</v>
      </c>
      <c r="V68" s="5">
        <f t="shared" si="58"/>
        <v>0.74168590515674171</v>
      </c>
      <c r="W68" s="5">
        <f t="shared" si="58"/>
        <v>0.74166013790366925</v>
      </c>
      <c r="X68" s="5">
        <f t="shared" si="58"/>
        <v>0.74168810677129882</v>
      </c>
      <c r="Y68" s="5">
        <f t="shared" si="58"/>
        <v>0.74231072558347322</v>
      </c>
      <c r="Z68" s="5">
        <f t="shared" si="58"/>
        <v>0.74285308577822595</v>
      </c>
      <c r="AA68" s="5">
        <f t="shared" si="58"/>
        <v>0.74309485497368954</v>
      </c>
      <c r="AB68" s="5">
        <f t="shared" si="58"/>
        <v>0.74342690843256276</v>
      </c>
      <c r="AC68" s="48">
        <f t="shared" si="58"/>
        <v>0.74370704487062966</v>
      </c>
      <c r="AD68" s="48">
        <f t="shared" si="58"/>
        <v>0.74403108639379445</v>
      </c>
      <c r="AE68" s="48">
        <f t="shared" si="58"/>
        <v>0.74438494439051484</v>
      </c>
      <c r="AF68" s="48">
        <f t="shared" si="58"/>
        <v>0.74476777352710177</v>
      </c>
      <c r="AG68" s="48">
        <f t="shared" si="58"/>
        <v>0.74517893706315053</v>
      </c>
      <c r="AH68" s="48">
        <f t="shared" si="58"/>
        <v>0.74561798279155533</v>
      </c>
    </row>
    <row r="69" spans="1:34" x14ac:dyDescent="0.35">
      <c r="B69" s="2" t="s">
        <v>6</v>
      </c>
      <c r="C69" s="2"/>
      <c r="D69" s="5">
        <f>(D56+D57)/D$64</f>
        <v>0.12183876312956392</v>
      </c>
      <c r="E69" s="5">
        <f t="shared" ref="E69:AH69" si="59">(E56+E57)/E$64</f>
        <v>0.12347721894940572</v>
      </c>
      <c r="F69" s="5">
        <f t="shared" si="59"/>
        <v>0.12443523814372029</v>
      </c>
      <c r="G69" s="5">
        <f t="shared" si="59"/>
        <v>0.12522687228750409</v>
      </c>
      <c r="H69" s="5">
        <f t="shared" si="59"/>
        <v>0.12594626428439709</v>
      </c>
      <c r="I69" s="5">
        <f t="shared" si="59"/>
        <v>0.12456613015945624</v>
      </c>
      <c r="J69" s="5">
        <f t="shared" si="59"/>
        <v>0.12549991417082546</v>
      </c>
      <c r="K69" s="5">
        <f t="shared" si="59"/>
        <v>0.12683113147074615</v>
      </c>
      <c r="L69" s="5">
        <f t="shared" si="59"/>
        <v>0.12773447556789624</v>
      </c>
      <c r="M69" s="5">
        <f t="shared" si="59"/>
        <v>0.12828239782138467</v>
      </c>
      <c r="N69" s="5">
        <f t="shared" si="59"/>
        <v>0.1288760689707604</v>
      </c>
      <c r="O69" s="5">
        <f t="shared" si="59"/>
        <v>0.12947884968889933</v>
      </c>
      <c r="P69" s="5">
        <f t="shared" si="59"/>
        <v>0.12983429156621773</v>
      </c>
      <c r="Q69" s="5">
        <f t="shared" si="59"/>
        <v>0.13068818783826572</v>
      </c>
      <c r="R69" s="5">
        <f t="shared" si="59"/>
        <v>0.13086575377581791</v>
      </c>
      <c r="S69" s="5">
        <f t="shared" si="59"/>
        <v>0.13114356526682866</v>
      </c>
      <c r="T69" s="5">
        <f t="shared" si="59"/>
        <v>0.13143040468181627</v>
      </c>
      <c r="U69" s="5">
        <f t="shared" si="59"/>
        <v>0.13175674680467742</v>
      </c>
      <c r="V69" s="5">
        <f t="shared" si="59"/>
        <v>0.13196792894864229</v>
      </c>
      <c r="W69" s="5">
        <f t="shared" si="59"/>
        <v>0.13218785528945892</v>
      </c>
      <c r="X69" s="5">
        <f t="shared" si="59"/>
        <v>0.13245127026543946</v>
      </c>
      <c r="Y69" s="5">
        <f t="shared" si="59"/>
        <v>0.13238636784748972</v>
      </c>
      <c r="Z69" s="5">
        <f t="shared" si="59"/>
        <v>0.13238830426196035</v>
      </c>
      <c r="AA69" s="5">
        <f t="shared" si="59"/>
        <v>0.13248907491369349</v>
      </c>
      <c r="AB69" s="5">
        <f t="shared" si="59"/>
        <v>0.13255011391864047</v>
      </c>
      <c r="AC69" s="48">
        <f t="shared" si="59"/>
        <v>0.13262312276188684</v>
      </c>
      <c r="AD69" s="48">
        <f t="shared" si="59"/>
        <v>0.13268972129892265</v>
      </c>
      <c r="AE69" s="48">
        <f t="shared" si="59"/>
        <v>0.13274702745373726</v>
      </c>
      <c r="AF69" s="48">
        <f t="shared" si="59"/>
        <v>0.13279573186463386</v>
      </c>
      <c r="AG69" s="48">
        <f t="shared" si="59"/>
        <v>0.13283643021973016</v>
      </c>
      <c r="AH69" s="48">
        <f t="shared" si="59"/>
        <v>0.13286963672019383</v>
      </c>
    </row>
    <row r="70" spans="1:34" x14ac:dyDescent="0.35">
      <c r="B70" s="2" t="s">
        <v>7</v>
      </c>
      <c r="C70" s="2"/>
      <c r="D70" s="5">
        <f>(D58+D59)/D$64</f>
        <v>0.1245333065703622</v>
      </c>
      <c r="E70" s="5">
        <f t="shared" ref="E70:AH70" si="60">(E58+E59)/E$64</f>
        <v>0.12403781479332257</v>
      </c>
      <c r="F70" s="5">
        <f t="shared" si="60"/>
        <v>0.12420837655690936</v>
      </c>
      <c r="G70" s="5">
        <f t="shared" si="60"/>
        <v>0.12449866955496322</v>
      </c>
      <c r="H70" s="5">
        <f t="shared" si="60"/>
        <v>0.12470521667666846</v>
      </c>
      <c r="I70" s="5">
        <f t="shared" si="60"/>
        <v>0.12288620770883199</v>
      </c>
      <c r="J70" s="5">
        <f t="shared" si="60"/>
        <v>0.12324522666260106</v>
      </c>
      <c r="K70" s="5">
        <f t="shared" si="60"/>
        <v>0.12382605550037887</v>
      </c>
      <c r="L70" s="5">
        <f t="shared" si="60"/>
        <v>0.12425496314820496</v>
      </c>
      <c r="M70" s="5">
        <f t="shared" si="60"/>
        <v>0.12449457680180027</v>
      </c>
      <c r="N70" s="5">
        <f t="shared" si="60"/>
        <v>0.12461103204017628</v>
      </c>
      <c r="O70" s="5">
        <f t="shared" si="60"/>
        <v>0.12481990561398147</v>
      </c>
      <c r="P70" s="5">
        <f t="shared" si="60"/>
        <v>0.12497535780094864</v>
      </c>
      <c r="Q70" s="5">
        <f t="shared" si="60"/>
        <v>0.12547573759867511</v>
      </c>
      <c r="R70" s="5">
        <f t="shared" si="60"/>
        <v>0.12537530774542385</v>
      </c>
      <c r="S70" s="5">
        <f t="shared" si="60"/>
        <v>0.12531203641423924</v>
      </c>
      <c r="T70" s="5">
        <f t="shared" si="60"/>
        <v>0.12520111379519716</v>
      </c>
      <c r="U70" s="5">
        <f t="shared" si="60"/>
        <v>0.12518442966495175</v>
      </c>
      <c r="V70" s="5">
        <f t="shared" si="60"/>
        <v>0.12492099223573283</v>
      </c>
      <c r="W70" s="5">
        <f t="shared" si="60"/>
        <v>0.12472069817059504</v>
      </c>
      <c r="X70" s="5">
        <f t="shared" si="60"/>
        <v>0.12442171702581369</v>
      </c>
      <c r="Y70" s="5">
        <f t="shared" si="60"/>
        <v>0.12386061589432024</v>
      </c>
      <c r="Z70" s="5">
        <f t="shared" si="60"/>
        <v>0.12331363010933147</v>
      </c>
      <c r="AA70" s="5">
        <f t="shared" si="60"/>
        <v>0.12296660313052012</v>
      </c>
      <c r="AB70" s="5">
        <f t="shared" si="60"/>
        <v>0.12256752670566461</v>
      </c>
      <c r="AC70" s="48">
        <f t="shared" si="60"/>
        <v>0.12220893817211781</v>
      </c>
      <c r="AD70" s="48">
        <f t="shared" si="60"/>
        <v>0.121812652587691</v>
      </c>
      <c r="AE70" s="48">
        <f t="shared" si="60"/>
        <v>0.12139551449456316</v>
      </c>
      <c r="AF70" s="48">
        <f t="shared" si="60"/>
        <v>0.12095768260648891</v>
      </c>
      <c r="AG70" s="48">
        <f t="shared" si="60"/>
        <v>0.12049920006750955</v>
      </c>
      <c r="AH70" s="48">
        <f t="shared" si="60"/>
        <v>0.12002000523981199</v>
      </c>
    </row>
    <row r="71" spans="1:34" x14ac:dyDescent="0.35">
      <c r="B71" s="2" t="s">
        <v>8</v>
      </c>
      <c r="C71" s="2"/>
      <c r="D71" s="41">
        <f>(D60+D61)/D$64</f>
        <v>6.6908846774883627E-4</v>
      </c>
      <c r="E71" s="41">
        <f t="shared" ref="E71:AH71" si="61">(E60+E61)/E$64</f>
        <v>6.2563316663946211E-4</v>
      </c>
      <c r="F71" s="41">
        <f t="shared" si="61"/>
        <v>6.4426634330445062E-4</v>
      </c>
      <c r="G71" s="41">
        <f t="shared" si="61"/>
        <v>6.5910324371598952E-4</v>
      </c>
      <c r="H71" s="41">
        <f t="shared" si="61"/>
        <v>6.706421270768955E-4</v>
      </c>
      <c r="I71" s="41">
        <f t="shared" si="61"/>
        <v>6.7487585416506357E-4</v>
      </c>
      <c r="J71" s="41">
        <f t="shared" si="61"/>
        <v>6.8339630308468849E-4</v>
      </c>
      <c r="K71" s="41">
        <f t="shared" si="61"/>
        <v>6.9207638485631372E-4</v>
      </c>
      <c r="L71" s="41">
        <f t="shared" si="61"/>
        <v>6.919205523552844E-4</v>
      </c>
      <c r="M71" s="41">
        <f t="shared" si="61"/>
        <v>6.9456772432260276E-4</v>
      </c>
      <c r="N71" s="41">
        <f t="shared" si="61"/>
        <v>6.9989970038732488E-4</v>
      </c>
      <c r="O71" s="41">
        <f t="shared" si="61"/>
        <v>7.0296999891526009E-4</v>
      </c>
      <c r="P71" s="41">
        <f t="shared" si="61"/>
        <v>7.0648327349389511E-4</v>
      </c>
      <c r="Q71" s="41">
        <f t="shared" si="61"/>
        <v>7.1188226281343968E-4</v>
      </c>
      <c r="R71" s="41">
        <f t="shared" si="61"/>
        <v>7.1160928966241871E-4</v>
      </c>
      <c r="S71" s="41">
        <f t="shared" si="61"/>
        <v>7.1285922468064338E-4</v>
      </c>
      <c r="T71" s="41">
        <f t="shared" si="61"/>
        <v>7.1329407047822889E-4</v>
      </c>
      <c r="U71" s="41">
        <f t="shared" si="61"/>
        <v>7.1623595542482721E-4</v>
      </c>
      <c r="V71" s="41">
        <f t="shared" si="61"/>
        <v>7.1785490223978058E-4</v>
      </c>
      <c r="W71" s="41">
        <f t="shared" si="61"/>
        <v>7.1950804834349609E-4</v>
      </c>
      <c r="X71" s="41">
        <f t="shared" si="61"/>
        <v>7.2193507542247051E-4</v>
      </c>
      <c r="Y71" s="41">
        <f t="shared" si="61"/>
        <v>7.221205233628507E-4</v>
      </c>
      <c r="Z71" s="41">
        <f t="shared" si="61"/>
        <v>7.2195869051647275E-4</v>
      </c>
      <c r="AA71" s="41">
        <f t="shared" si="61"/>
        <v>7.2265204287454881E-4</v>
      </c>
      <c r="AB71" s="41">
        <f t="shared" si="61"/>
        <v>7.2419385390104019E-4</v>
      </c>
      <c r="AC71" s="55">
        <f t="shared" si="61"/>
        <v>7.2545687987697193E-4</v>
      </c>
      <c r="AD71" s="55">
        <f t="shared" si="61"/>
        <v>7.2680488783924445E-4</v>
      </c>
      <c r="AE71" s="55">
        <f t="shared" si="61"/>
        <v>7.2832458495546842E-4</v>
      </c>
      <c r="AF71" s="55">
        <f t="shared" si="61"/>
        <v>7.3000978350536334E-4</v>
      </c>
      <c r="AG71" s="55">
        <f t="shared" si="61"/>
        <v>7.3185558941720624E-4</v>
      </c>
      <c r="AH71" s="55">
        <f t="shared" si="61"/>
        <v>7.3385824529265131E-4</v>
      </c>
    </row>
    <row r="72" spans="1:34" x14ac:dyDescent="0.35">
      <c r="B72" s="2" t="s">
        <v>9</v>
      </c>
      <c r="C72" s="2"/>
      <c r="D72" s="41">
        <f>(D62+D63)/D$64</f>
        <v>5.3216384139191729E-4</v>
      </c>
      <c r="E72" s="41">
        <f t="shared" ref="E72:AH72" si="62">(E62+E63)/E$64</f>
        <v>5.3424372506388296E-4</v>
      </c>
      <c r="F72" s="41">
        <f t="shared" si="62"/>
        <v>5.6411157273293883E-4</v>
      </c>
      <c r="G72" s="41">
        <f t="shared" si="62"/>
        <v>6.0264070446588817E-4</v>
      </c>
      <c r="H72" s="41">
        <f t="shared" si="62"/>
        <v>6.3203234036301244E-4</v>
      </c>
      <c r="I72" s="41">
        <f t="shared" si="62"/>
        <v>6.5424279047134938E-4</v>
      </c>
      <c r="J72" s="41">
        <f t="shared" si="62"/>
        <v>6.6670832548373655E-4</v>
      </c>
      <c r="K72" s="41">
        <f t="shared" si="62"/>
        <v>6.6796905467280451E-4</v>
      </c>
      <c r="L72" s="41">
        <f t="shared" si="62"/>
        <v>6.6852102602754486E-4</v>
      </c>
      <c r="M72" s="41">
        <f t="shared" si="62"/>
        <v>6.728940645278072E-4</v>
      </c>
      <c r="N72" s="41">
        <f t="shared" si="62"/>
        <v>6.7948536331767029E-4</v>
      </c>
      <c r="O72" s="41">
        <f t="shared" si="62"/>
        <v>6.8275170969345786E-4</v>
      </c>
      <c r="P72" s="41">
        <f t="shared" si="62"/>
        <v>6.8360163611743037E-4</v>
      </c>
      <c r="Q72" s="41">
        <f t="shared" si="62"/>
        <v>6.8768275921554677E-4</v>
      </c>
      <c r="R72" s="41">
        <f t="shared" si="62"/>
        <v>6.9047517373289013E-4</v>
      </c>
      <c r="S72" s="41">
        <f t="shared" si="62"/>
        <v>6.941560645021389E-4</v>
      </c>
      <c r="T72" s="41">
        <f t="shared" si="62"/>
        <v>6.9750268637297562E-4</v>
      </c>
      <c r="U72" s="41">
        <f t="shared" si="62"/>
        <v>7.024565270477523E-4</v>
      </c>
      <c r="V72" s="41">
        <f t="shared" si="62"/>
        <v>7.0731875664347148E-4</v>
      </c>
      <c r="W72" s="41">
        <f t="shared" si="62"/>
        <v>7.1180058793321682E-4</v>
      </c>
      <c r="X72" s="41">
        <f t="shared" si="62"/>
        <v>7.1697086202532258E-4</v>
      </c>
      <c r="Y72" s="41">
        <f t="shared" si="62"/>
        <v>7.2017015135402698E-4</v>
      </c>
      <c r="Z72" s="41">
        <f t="shared" si="62"/>
        <v>7.2302115996591596E-4</v>
      </c>
      <c r="AA72" s="41">
        <f t="shared" si="62"/>
        <v>7.2681493922227374E-4</v>
      </c>
      <c r="AB72" s="41">
        <f t="shared" si="62"/>
        <v>7.3125708923122193E-4</v>
      </c>
      <c r="AC72" s="55">
        <f t="shared" si="62"/>
        <v>7.3543731548870886E-4</v>
      </c>
      <c r="AD72" s="55">
        <f t="shared" si="62"/>
        <v>7.3973483175249015E-4</v>
      </c>
      <c r="AE72" s="55">
        <f t="shared" si="62"/>
        <v>7.4418907622922294E-4</v>
      </c>
      <c r="AF72" s="55">
        <f t="shared" si="62"/>
        <v>7.4880221827000766E-4</v>
      </c>
      <c r="AG72" s="55">
        <f t="shared" si="62"/>
        <v>7.5357706019247358E-4</v>
      </c>
      <c r="AH72" s="55">
        <f t="shared" si="62"/>
        <v>7.585170031463572E-4</v>
      </c>
    </row>
    <row r="73" spans="1:34" x14ac:dyDescent="0.35">
      <c r="B73" s="2" t="s">
        <v>10</v>
      </c>
      <c r="C73" s="2" t="s">
        <v>11</v>
      </c>
      <c r="D73" s="5">
        <f>SUM(D68:D72)</f>
        <v>1</v>
      </c>
      <c r="E73" s="5">
        <f t="shared" ref="E73:AH73" si="63">SUM(E68:E72)</f>
        <v>0.99999999999999989</v>
      </c>
      <c r="F73" s="5">
        <f t="shared" si="63"/>
        <v>1</v>
      </c>
      <c r="G73" s="5">
        <f t="shared" si="63"/>
        <v>0.99999999999999978</v>
      </c>
      <c r="H73" s="5">
        <f t="shared" si="63"/>
        <v>0.99999999999999989</v>
      </c>
      <c r="I73" s="5">
        <f t="shared" si="63"/>
        <v>0.99999999999999989</v>
      </c>
      <c r="J73" s="5">
        <f t="shared" si="63"/>
        <v>1.0000000000000002</v>
      </c>
      <c r="K73" s="5">
        <f t="shared" si="63"/>
        <v>1.0000000000000002</v>
      </c>
      <c r="L73" s="5">
        <f t="shared" si="63"/>
        <v>0.99999999999999989</v>
      </c>
      <c r="M73" s="5">
        <f t="shared" si="63"/>
        <v>1.0000000000000002</v>
      </c>
      <c r="N73" s="5">
        <f t="shared" si="63"/>
        <v>1.0000000000000002</v>
      </c>
      <c r="O73" s="5">
        <f t="shared" si="63"/>
        <v>1.0000000000000002</v>
      </c>
      <c r="P73" s="5">
        <f t="shared" si="63"/>
        <v>1</v>
      </c>
      <c r="Q73" s="5">
        <f t="shared" si="63"/>
        <v>1</v>
      </c>
      <c r="R73" s="5">
        <f t="shared" si="63"/>
        <v>1.0000000000000002</v>
      </c>
      <c r="S73" s="5">
        <f t="shared" si="63"/>
        <v>1</v>
      </c>
      <c r="T73" s="5">
        <f t="shared" si="63"/>
        <v>1</v>
      </c>
      <c r="U73" s="5">
        <f t="shared" si="63"/>
        <v>1.0000000000000002</v>
      </c>
      <c r="V73" s="5">
        <f t="shared" si="63"/>
        <v>1</v>
      </c>
      <c r="W73" s="5">
        <f t="shared" si="63"/>
        <v>1</v>
      </c>
      <c r="X73" s="5">
        <f t="shared" si="63"/>
        <v>0.99999999999999978</v>
      </c>
      <c r="Y73" s="5">
        <f t="shared" si="63"/>
        <v>1</v>
      </c>
      <c r="Z73" s="5">
        <f t="shared" si="63"/>
        <v>1.0000000000000002</v>
      </c>
      <c r="AA73" s="5">
        <f t="shared" si="63"/>
        <v>1</v>
      </c>
      <c r="AB73" s="5">
        <f t="shared" si="63"/>
        <v>1</v>
      </c>
      <c r="AC73" s="48">
        <f t="shared" si="63"/>
        <v>1</v>
      </c>
      <c r="AD73" s="48">
        <f t="shared" si="63"/>
        <v>0.99999999999999989</v>
      </c>
      <c r="AE73" s="48">
        <f t="shared" si="63"/>
        <v>0.99999999999999989</v>
      </c>
      <c r="AF73" s="48">
        <f t="shared" si="63"/>
        <v>0.99999999999999989</v>
      </c>
      <c r="AG73" s="48">
        <f t="shared" si="63"/>
        <v>1</v>
      </c>
      <c r="AH73" s="48">
        <f t="shared" si="63"/>
        <v>1.0000000000000002</v>
      </c>
    </row>
    <row r="75" spans="1:34" x14ac:dyDescent="0.3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58"/>
      <c r="AD75" s="58"/>
      <c r="AE75" s="58"/>
      <c r="AF75" s="58"/>
      <c r="AG75" s="58"/>
      <c r="AH75" s="58"/>
    </row>
  </sheetData>
  <pageMargins left="0.7" right="0.7" top="0.75" bottom="0.75" header="0.3" footer="0.3"/>
  <pageSetup scale="34" orientation="landscape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65DD7-7C9B-498F-8265-3D14495CDF66}">
  <dimension ref="A1:J24"/>
  <sheetViews>
    <sheetView zoomScale="80" zoomScaleNormal="80" workbookViewId="0">
      <selection sqref="A1:J1"/>
    </sheetView>
  </sheetViews>
  <sheetFormatPr defaultColWidth="9.1796875" defaultRowHeight="14" x14ac:dyDescent="0.3"/>
  <cols>
    <col min="1" max="8" width="9.1796875" style="10"/>
    <col min="9" max="9" width="12.81640625" style="10" customWidth="1"/>
    <col min="10" max="10" width="14.54296875" style="10" customWidth="1"/>
    <col min="11" max="16384" width="9.1796875" style="10"/>
  </cols>
  <sheetData>
    <row r="1" spans="1:10" x14ac:dyDescent="0.3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x14ac:dyDescent="0.3">
      <c r="A2" s="11"/>
      <c r="B2" s="11"/>
      <c r="C2" s="11"/>
      <c r="D2" s="11"/>
      <c r="E2" s="11"/>
      <c r="F2" s="11"/>
      <c r="G2" s="11"/>
      <c r="H2" s="11"/>
      <c r="I2" s="11"/>
    </row>
    <row r="3" spans="1:10" x14ac:dyDescent="0.3">
      <c r="A3" s="11" t="s">
        <v>22</v>
      </c>
      <c r="B3" s="11"/>
      <c r="C3" s="11"/>
      <c r="D3" s="11"/>
      <c r="E3" s="11"/>
      <c r="F3" s="11"/>
      <c r="G3" s="11"/>
      <c r="H3" s="11"/>
      <c r="I3" s="11"/>
    </row>
    <row r="4" spans="1:10" ht="28" x14ac:dyDescent="0.3">
      <c r="B4" s="12" t="s">
        <v>23</v>
      </c>
      <c r="C4" s="12" t="s">
        <v>24</v>
      </c>
      <c r="D4" s="13" t="s">
        <v>25</v>
      </c>
      <c r="E4" s="13" t="s">
        <v>26</v>
      </c>
      <c r="F4" s="13" t="s">
        <v>27</v>
      </c>
      <c r="G4" s="13" t="s">
        <v>28</v>
      </c>
      <c r="H4" s="13" t="s">
        <v>32</v>
      </c>
      <c r="I4" s="59" t="s">
        <v>33</v>
      </c>
      <c r="J4" s="15" t="s">
        <v>34</v>
      </c>
    </row>
    <row r="5" spans="1:10" ht="14.5" x14ac:dyDescent="0.35">
      <c r="A5" s="10" t="s">
        <v>6</v>
      </c>
      <c r="B5" s="16">
        <v>73</v>
      </c>
      <c r="C5" s="16">
        <v>78.8</v>
      </c>
      <c r="D5" s="17">
        <v>79.5</v>
      </c>
      <c r="E5" s="17">
        <v>80.63</v>
      </c>
      <c r="F5" s="17">
        <v>79.650000000000006</v>
      </c>
      <c r="G5" s="17">
        <v>81.92</v>
      </c>
      <c r="H5" s="17">
        <v>76.8</v>
      </c>
      <c r="I5" s="60">
        <f>ROUND(AVERAGE(D5:H5),1)</f>
        <v>79.7</v>
      </c>
      <c r="J5" s="18">
        <f>100-I5</f>
        <v>20.299999999999997</v>
      </c>
    </row>
    <row r="6" spans="1:10" ht="14.5" x14ac:dyDescent="0.35">
      <c r="A6" s="10" t="s">
        <v>9</v>
      </c>
      <c r="B6" s="16">
        <v>73</v>
      </c>
      <c r="C6" s="16">
        <v>89</v>
      </c>
      <c r="D6" s="16">
        <v>85.8</v>
      </c>
      <c r="E6" s="16">
        <v>76.53</v>
      </c>
      <c r="F6" s="16">
        <v>90.63</v>
      </c>
      <c r="G6" s="16">
        <v>90.61</v>
      </c>
      <c r="H6" s="16">
        <v>97.21</v>
      </c>
      <c r="I6" s="60">
        <f>ROUND(AVERAGE(D6:H6),1)</f>
        <v>88.2</v>
      </c>
      <c r="J6" s="18">
        <f t="shared" ref="J6:J9" si="0">100-I6</f>
        <v>11.799999999999997</v>
      </c>
    </row>
    <row r="7" spans="1:10" ht="14.5" x14ac:dyDescent="0.35">
      <c r="A7" s="10" t="s">
        <v>7</v>
      </c>
      <c r="B7" s="16">
        <v>73</v>
      </c>
      <c r="C7" s="16">
        <v>77.8</v>
      </c>
      <c r="D7" s="16">
        <v>77.8</v>
      </c>
      <c r="E7" s="16">
        <v>78.459999999999994</v>
      </c>
      <c r="F7" s="16">
        <v>78.22</v>
      </c>
      <c r="G7" s="16">
        <v>80.17</v>
      </c>
      <c r="H7" s="16">
        <v>75.64</v>
      </c>
      <c r="I7" s="60">
        <f>ROUND(AVERAGE(D7:H7),1)</f>
        <v>78.099999999999994</v>
      </c>
      <c r="J7" s="18">
        <f t="shared" si="0"/>
        <v>21.900000000000006</v>
      </c>
    </row>
    <row r="8" spans="1:10" ht="14.5" x14ac:dyDescent="0.35">
      <c r="A8" s="10" t="s">
        <v>8</v>
      </c>
      <c r="B8" s="16">
        <v>73</v>
      </c>
      <c r="C8" s="16">
        <v>81.7</v>
      </c>
      <c r="D8" s="16">
        <v>78.400000000000006</v>
      </c>
      <c r="E8" s="16">
        <v>76.94</v>
      </c>
      <c r="F8" s="16">
        <v>85.31</v>
      </c>
      <c r="G8" s="16">
        <v>90.61</v>
      </c>
      <c r="H8" s="16">
        <v>89.8</v>
      </c>
      <c r="I8" s="60">
        <f>ROUND(AVERAGE(D8:H8),1)</f>
        <v>84.2</v>
      </c>
      <c r="J8" s="18">
        <f t="shared" si="0"/>
        <v>15.799999999999997</v>
      </c>
    </row>
    <row r="9" spans="1:10" ht="14.5" x14ac:dyDescent="0.35">
      <c r="A9" s="10" t="s">
        <v>3</v>
      </c>
      <c r="B9" s="16">
        <v>73</v>
      </c>
      <c r="C9" s="16">
        <v>78.400000000000006</v>
      </c>
      <c r="D9" s="16">
        <v>78.099999999999994</v>
      </c>
      <c r="E9" s="16">
        <v>78.900000000000006</v>
      </c>
      <c r="F9" s="16">
        <v>79.94</v>
      </c>
      <c r="G9" s="16">
        <v>79.930000000000007</v>
      </c>
      <c r="H9" s="16">
        <v>76.010000000000005</v>
      </c>
      <c r="I9" s="60">
        <f>ROUND(AVERAGE(D9:H9),1)</f>
        <v>78.599999999999994</v>
      </c>
      <c r="J9" s="18">
        <f t="shared" si="0"/>
        <v>21.400000000000006</v>
      </c>
    </row>
    <row r="10" spans="1:10" x14ac:dyDescent="0.3">
      <c r="I10" s="61"/>
    </row>
    <row r="11" spans="1:10" x14ac:dyDescent="0.3">
      <c r="A11" s="10" t="s">
        <v>29</v>
      </c>
      <c r="I11" s="61"/>
    </row>
    <row r="12" spans="1:10" x14ac:dyDescent="0.3">
      <c r="A12" s="14" t="s">
        <v>30</v>
      </c>
      <c r="I12" s="61"/>
    </row>
    <row r="13" spans="1:10" x14ac:dyDescent="0.3">
      <c r="I13" s="61"/>
    </row>
    <row r="14" spans="1:10" x14ac:dyDescent="0.3">
      <c r="I14" s="61"/>
    </row>
    <row r="15" spans="1:10" x14ac:dyDescent="0.3">
      <c r="A15" s="11" t="s">
        <v>31</v>
      </c>
      <c r="B15" s="11"/>
      <c r="C15" s="11"/>
      <c r="D15" s="11"/>
      <c r="E15" s="11"/>
      <c r="F15" s="11"/>
      <c r="G15" s="11"/>
      <c r="H15" s="11"/>
      <c r="I15" s="62"/>
    </row>
    <row r="16" spans="1:10" ht="28" x14ac:dyDescent="0.3">
      <c r="B16" s="12" t="str">
        <f>B4</f>
        <v>PY12</v>
      </c>
      <c r="C16" s="12" t="str">
        <f t="shared" ref="C16:G16" si="1">C4</f>
        <v>PY13</v>
      </c>
      <c r="D16" s="12" t="str">
        <f t="shared" si="1"/>
        <v>PY14</v>
      </c>
      <c r="E16" s="12" t="str">
        <f t="shared" si="1"/>
        <v>PY15</v>
      </c>
      <c r="F16" s="12" t="str">
        <f t="shared" si="1"/>
        <v>PY16</v>
      </c>
      <c r="G16" s="12" t="str">
        <f t="shared" si="1"/>
        <v>PY17</v>
      </c>
      <c r="H16" s="13" t="s">
        <v>32</v>
      </c>
      <c r="I16" s="59" t="s">
        <v>33</v>
      </c>
      <c r="J16" s="15" t="s">
        <v>34</v>
      </c>
    </row>
    <row r="17" spans="1:10" ht="14.5" x14ac:dyDescent="0.35">
      <c r="A17" s="10" t="s">
        <v>6</v>
      </c>
      <c r="B17" s="16">
        <v>73</v>
      </c>
      <c r="C17" s="16">
        <v>78.8</v>
      </c>
      <c r="D17" s="17">
        <v>79.2</v>
      </c>
      <c r="E17" s="17">
        <v>81.290000000000006</v>
      </c>
      <c r="F17" s="17">
        <v>80.52</v>
      </c>
      <c r="G17" s="17">
        <v>84.27</v>
      </c>
      <c r="H17" s="17">
        <v>79.78</v>
      </c>
      <c r="I17" s="60">
        <f>ROUND(AVERAGE(D17:H17),1)</f>
        <v>81</v>
      </c>
      <c r="J17" s="18">
        <f>100-I17</f>
        <v>19</v>
      </c>
    </row>
    <row r="18" spans="1:10" ht="14.5" x14ac:dyDescent="0.35">
      <c r="A18" s="10" t="s">
        <v>9</v>
      </c>
      <c r="B18" s="16">
        <v>73</v>
      </c>
      <c r="C18" s="16">
        <v>83</v>
      </c>
      <c r="D18" s="16">
        <v>78.8</v>
      </c>
      <c r="E18" s="16">
        <v>77.77</v>
      </c>
      <c r="F18" s="16">
        <v>89.96</v>
      </c>
      <c r="G18" s="16">
        <v>96.76</v>
      </c>
      <c r="H18" s="16">
        <v>98.52</v>
      </c>
      <c r="I18" s="60">
        <f t="shared" ref="I18:I21" si="2">ROUND(AVERAGE(D18:H18),1)</f>
        <v>88.4</v>
      </c>
      <c r="J18" s="18">
        <f t="shared" ref="J18:J21" si="3">100-I18</f>
        <v>11.599999999999994</v>
      </c>
    </row>
    <row r="19" spans="1:10" ht="14.5" x14ac:dyDescent="0.35">
      <c r="A19" s="10" t="s">
        <v>7</v>
      </c>
      <c r="B19" s="16">
        <v>73</v>
      </c>
      <c r="C19" s="16">
        <v>77.400000000000006</v>
      </c>
      <c r="D19" s="16">
        <v>77.7</v>
      </c>
      <c r="E19" s="16">
        <v>78.599999999999994</v>
      </c>
      <c r="F19" s="16">
        <v>78.489999999999995</v>
      </c>
      <c r="G19" s="16">
        <v>82.77</v>
      </c>
      <c r="H19" s="16">
        <v>78.84</v>
      </c>
      <c r="I19" s="60">
        <f t="shared" si="2"/>
        <v>79.3</v>
      </c>
      <c r="J19" s="18">
        <f t="shared" si="3"/>
        <v>20.700000000000003</v>
      </c>
    </row>
    <row r="20" spans="1:10" ht="14.5" x14ac:dyDescent="0.35">
      <c r="A20" s="10" t="s">
        <v>8</v>
      </c>
      <c r="B20" s="16">
        <v>73</v>
      </c>
      <c r="C20" s="16">
        <v>80.7</v>
      </c>
      <c r="D20" s="16">
        <v>78.5</v>
      </c>
      <c r="E20" s="16">
        <v>77.650000000000006</v>
      </c>
      <c r="F20" s="16">
        <v>83.01</v>
      </c>
      <c r="G20" s="16">
        <v>98.38</v>
      </c>
      <c r="H20" s="16">
        <v>91.71</v>
      </c>
      <c r="I20" s="60">
        <f t="shared" si="2"/>
        <v>85.9</v>
      </c>
      <c r="J20" s="18">
        <f t="shared" si="3"/>
        <v>14.099999999999994</v>
      </c>
    </row>
    <row r="21" spans="1:10" ht="14.5" x14ac:dyDescent="0.35">
      <c r="A21" s="10" t="s">
        <v>3</v>
      </c>
      <c r="B21" s="16">
        <v>73</v>
      </c>
      <c r="C21" s="16">
        <v>77.8</v>
      </c>
      <c r="D21" s="16">
        <v>77.8</v>
      </c>
      <c r="E21" s="16">
        <v>79.95</v>
      </c>
      <c r="F21" s="16">
        <v>80.53</v>
      </c>
      <c r="G21" s="16">
        <v>82.68</v>
      </c>
      <c r="H21" s="16">
        <v>78.33</v>
      </c>
      <c r="I21" s="60">
        <f t="shared" si="2"/>
        <v>79.900000000000006</v>
      </c>
      <c r="J21" s="18">
        <f t="shared" si="3"/>
        <v>20.099999999999994</v>
      </c>
    </row>
    <row r="22" spans="1:10" x14ac:dyDescent="0.3">
      <c r="F22" s="18"/>
    </row>
    <row r="23" spans="1:10" x14ac:dyDescent="0.3">
      <c r="A23" s="10" t="s">
        <v>29</v>
      </c>
    </row>
    <row r="24" spans="1:10" x14ac:dyDescent="0.3">
      <c r="A24" s="14" t="s">
        <v>30</v>
      </c>
    </row>
  </sheetData>
  <mergeCells count="1">
    <mergeCell ref="A1:J1"/>
  </mergeCells>
  <pageMargins left="0.7" right="0.7" top="0.75" bottom="0.75" header="0.3" footer="0.3"/>
  <pageSetup scale="90" orientation="landscape" r:id="rId1"/>
  <ignoredErrors>
    <ignoredError sqref="I5:I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B7BC3-8E52-4FE2-AFD3-60E6C64681AD}">
  <dimension ref="A1:AK75"/>
  <sheetViews>
    <sheetView zoomScale="80" zoomScaleNormal="80" workbookViewId="0"/>
  </sheetViews>
  <sheetFormatPr defaultRowHeight="14.5" x14ac:dyDescent="0.35"/>
  <cols>
    <col min="1" max="1" width="2.26953125" customWidth="1"/>
    <col min="3" max="3" width="14.26953125" customWidth="1"/>
    <col min="4" max="4" width="9.81640625" bestFit="1" customWidth="1"/>
    <col min="9" max="34" width="9.81640625" bestFit="1" customWidth="1"/>
    <col min="35" max="35" width="16.453125" bestFit="1" customWidth="1"/>
    <col min="36" max="36" width="13.453125" customWidth="1"/>
  </cols>
  <sheetData>
    <row r="1" spans="2:37" ht="15" thickBot="1" x14ac:dyDescent="0.4">
      <c r="B1" s="63" t="s">
        <v>37</v>
      </c>
      <c r="C1" s="64"/>
    </row>
    <row r="2" spans="2:37" x14ac:dyDescent="0.35">
      <c r="B2" s="4" t="s">
        <v>58</v>
      </c>
      <c r="AJ2" s="65" t="s">
        <v>38</v>
      </c>
      <c r="AK2" s="66"/>
    </row>
    <row r="3" spans="2:37" x14ac:dyDescent="0.35">
      <c r="B3" s="1" t="s">
        <v>1</v>
      </c>
      <c r="C3" s="1" t="s">
        <v>2</v>
      </c>
      <c r="D3" s="1">
        <v>2020</v>
      </c>
      <c r="E3" s="1">
        <v>2021</v>
      </c>
      <c r="F3" s="1">
        <v>2022</v>
      </c>
      <c r="G3" s="1">
        <v>2023</v>
      </c>
      <c r="H3" s="1">
        <v>2024</v>
      </c>
      <c r="I3" s="1">
        <v>2025</v>
      </c>
      <c r="J3" s="1">
        <v>2026</v>
      </c>
      <c r="K3" s="1">
        <v>2027</v>
      </c>
      <c r="L3" s="1">
        <v>2028</v>
      </c>
      <c r="M3" s="1">
        <v>2029</v>
      </c>
      <c r="N3" s="1">
        <v>2030</v>
      </c>
      <c r="O3" s="1">
        <v>2031</v>
      </c>
      <c r="P3" s="1">
        <v>2032</v>
      </c>
      <c r="Q3" s="1">
        <v>2033</v>
      </c>
      <c r="R3" s="1">
        <v>2034</v>
      </c>
      <c r="S3" s="1">
        <v>2035</v>
      </c>
      <c r="T3" s="1">
        <v>2036</v>
      </c>
      <c r="U3" s="1">
        <v>2037</v>
      </c>
      <c r="V3" s="1">
        <v>2038</v>
      </c>
      <c r="W3" s="1">
        <v>2039</v>
      </c>
      <c r="X3" s="1">
        <v>2040</v>
      </c>
      <c r="Y3" s="1">
        <v>2041</v>
      </c>
      <c r="Z3" s="1">
        <v>2042</v>
      </c>
      <c r="AA3" s="1">
        <v>2043</v>
      </c>
      <c r="AB3" s="1">
        <v>2044</v>
      </c>
      <c r="AC3" s="1">
        <v>2045</v>
      </c>
      <c r="AD3" s="1">
        <f>AC3+1</f>
        <v>2046</v>
      </c>
      <c r="AE3" s="1">
        <f t="shared" ref="AE3:AH3" si="0">AD3+1</f>
        <v>2047</v>
      </c>
      <c r="AF3" s="1">
        <f t="shared" si="0"/>
        <v>2048</v>
      </c>
      <c r="AG3" s="1">
        <f t="shared" si="0"/>
        <v>2049</v>
      </c>
      <c r="AH3" s="1">
        <f t="shared" si="0"/>
        <v>2050</v>
      </c>
      <c r="AJ3" s="67"/>
      <c r="AK3" s="68"/>
    </row>
    <row r="4" spans="2:37" x14ac:dyDescent="0.35">
      <c r="B4" s="2" t="s">
        <v>3</v>
      </c>
      <c r="C4" s="2" t="s">
        <v>4</v>
      </c>
      <c r="D4" s="3">
        <f>'Extended Potential - Adjusted'!D4*$AJ$4</f>
        <v>22670.254960536877</v>
      </c>
      <c r="E4" s="3">
        <f>('Extended Potential - Adjusted'!E4-'Extended Potential - Adjusted'!D4)*$AJ$4</f>
        <v>23223.292426540356</v>
      </c>
      <c r="F4" s="3">
        <f>('Extended Potential - Adjusted'!F4-'Extended Potential - Adjusted'!E4)*$AJ$4</f>
        <v>22251.254693168361</v>
      </c>
      <c r="G4" s="3">
        <f>('Extended Potential - Adjusted'!G4-'Extended Potential - Adjusted'!F4)*$AJ$4</f>
        <v>21115.225656393945</v>
      </c>
      <c r="H4" s="3">
        <f>('Extended Potential - Adjusted'!H4-'Extended Potential - Adjusted'!G4)*$AJ$4</f>
        <v>23453.297058858319</v>
      </c>
      <c r="I4" s="3">
        <f>('Extended Potential - Adjusted'!I4-'Extended Potential - Adjusted'!H4)*$AJ$4</f>
        <v>25495.970317462292</v>
      </c>
      <c r="J4" s="3">
        <f>('Extended Potential - Adjusted'!J4-'Extended Potential - Adjusted'!I4)*$AJ$4</f>
        <v>26189.535910013827</v>
      </c>
      <c r="K4" s="3">
        <f>('Extended Potential - Adjusted'!K4-'Extended Potential - Adjusted'!J4)*$AJ$4</f>
        <v>27367.445084911287</v>
      </c>
      <c r="L4" s="3">
        <f>('Extended Potential - Adjusted'!L4-'Extended Potential - Adjusted'!K4)*$AJ$4</f>
        <v>28355.249432498433</v>
      </c>
      <c r="M4" s="3">
        <f>('Extended Potential - Adjusted'!M4-'Extended Potential - Adjusted'!L4)*$AJ$4</f>
        <v>25197.58832404295</v>
      </c>
      <c r="N4" s="3">
        <f>('Extended Potential - Adjusted'!N4-'Extended Potential - Adjusted'!M4)*$AJ$4</f>
        <v>25509.133003114632</v>
      </c>
      <c r="O4" s="3">
        <f>('Extended Potential - Adjusted'!O4-'Extended Potential - Adjusted'!N4)*$AJ$4</f>
        <v>26243.682569317167</v>
      </c>
      <c r="P4" s="3">
        <f>('Extended Potential - Adjusted'!P4-'Extended Potential - Adjusted'!O4)*$AJ$4</f>
        <v>26597.178551699992</v>
      </c>
      <c r="Q4" s="3">
        <f>('Extended Potential - Adjusted'!Q4-'Extended Potential - Adjusted'!P4)*$AJ$4</f>
        <v>21666.168831711388</v>
      </c>
      <c r="R4" s="3">
        <f>('Extended Potential - Adjusted'!R4-'Extended Potential - Adjusted'!Q4)*$AJ$4</f>
        <v>18760.573801405899</v>
      </c>
      <c r="S4" s="3">
        <f>('Extended Potential - Adjusted'!S4-'Extended Potential - Adjusted'!R4)*$AJ$4</f>
        <v>17537.840882358207</v>
      </c>
      <c r="T4" s="3">
        <f>('Extended Potential - Adjusted'!T4-'Extended Potential - Adjusted'!S4)*$AJ$4</f>
        <v>16798.342605706297</v>
      </c>
      <c r="U4" s="3">
        <f>('Extended Potential - Adjusted'!U4-'Extended Potential - Adjusted'!T4)*$AJ$4</f>
        <v>17196.709118274583</v>
      </c>
      <c r="V4" s="3">
        <f>('Extended Potential - Adjusted'!V4-'Extended Potential - Adjusted'!U4)*$AJ$4</f>
        <v>17245.73312807476</v>
      </c>
      <c r="W4" s="3">
        <f>('Extended Potential - Adjusted'!W4-'Extended Potential - Adjusted'!V4)*$AJ$4</f>
        <v>19260.85665769397</v>
      </c>
      <c r="X4" s="3">
        <f>('Extended Potential - Adjusted'!X4-'Extended Potential - Adjusted'!W4)*$AJ$4</f>
        <v>19802.286561483048</v>
      </c>
      <c r="Y4" s="3">
        <f>('Extended Potential - Adjusted'!Y4-'Extended Potential - Adjusted'!X4)*$AJ$4</f>
        <v>17794.445407235173</v>
      </c>
      <c r="Z4" s="3">
        <f>('Extended Potential - Adjusted'!Z4-'Extended Potential - Adjusted'!Y4)*$AJ$4</f>
        <v>17244.910025681118</v>
      </c>
      <c r="AA4" s="3">
        <f>('Extended Potential - Adjusted'!AA4-'Extended Potential - Adjusted'!Z4)*$AJ$4</f>
        <v>16377.324214055243</v>
      </c>
      <c r="AB4" s="3">
        <f>('Extended Potential - Adjusted'!AB4-'Extended Potential - Adjusted'!AA4)*$AJ$4</f>
        <v>16293.08729613158</v>
      </c>
      <c r="AC4" s="3">
        <f>('Extended Potential - Adjusted'!AC4-'Extended Potential - Adjusted'!AB4)*$AJ$4</f>
        <v>15883.826913000397</v>
      </c>
      <c r="AD4" s="3">
        <f>('Extended Potential - Adjusted'!AD4-'Extended Potential - Adjusted'!AC4)*$AJ$4</f>
        <v>15637.078262472929</v>
      </c>
      <c r="AE4" s="3">
        <f>('Extended Potential - Adjusted'!AE4-'Extended Potential - Adjusted'!AD4)*$AJ$4</f>
        <v>15390.329611945552</v>
      </c>
      <c r="AF4" s="3">
        <f>('Extended Potential - Adjusted'!AF4-'Extended Potential - Adjusted'!AE4)*$AJ$4</f>
        <v>15143.580961418083</v>
      </c>
      <c r="AG4" s="3">
        <f>('Extended Potential - Adjusted'!AG4-'Extended Potential - Adjusted'!AF4)*$AJ$4</f>
        <v>14896.832310890615</v>
      </c>
      <c r="AH4" s="3">
        <f>('Extended Potential - Adjusted'!AH4-'Extended Potential - Adjusted'!AG4)*$AJ$4</f>
        <v>14650.083660363238</v>
      </c>
      <c r="AI4" t="s">
        <v>13</v>
      </c>
      <c r="AJ4" s="69">
        <f>'Net-to-Gross Ratios'!I9/100</f>
        <v>0.78599999999999992</v>
      </c>
      <c r="AK4" s="68" t="s">
        <v>3</v>
      </c>
    </row>
    <row r="5" spans="2:37" x14ac:dyDescent="0.35">
      <c r="B5" s="2" t="s">
        <v>3</v>
      </c>
      <c r="C5" s="2" t="s">
        <v>5</v>
      </c>
      <c r="D5" s="3">
        <f>'Extended Potential - Adjusted'!D5*$AJ$4</f>
        <v>65590.669066680406</v>
      </c>
      <c r="E5" s="3">
        <f>('Extended Potential - Adjusted'!E5-'Extended Potential - Adjusted'!D5)*$AJ$4</f>
        <v>61826.321271854082</v>
      </c>
      <c r="F5" s="3">
        <f>('Extended Potential - Adjusted'!F5-'Extended Potential - Adjusted'!E5)*$AJ$4</f>
        <v>39729.148088981798</v>
      </c>
      <c r="G5" s="3">
        <f>('Extended Potential - Adjusted'!G5-'Extended Potential - Adjusted'!F5)*$AJ$4</f>
        <v>32800.425567363178</v>
      </c>
      <c r="H5" s="3">
        <f>('Extended Potential - Adjusted'!H5-'Extended Potential - Adjusted'!G5)*$AJ$4</f>
        <v>35371.646732896028</v>
      </c>
      <c r="I5" s="3">
        <f>('Extended Potential - Adjusted'!I5-'Extended Potential - Adjusted'!H5)*$AJ$4</f>
        <v>40335.719778007784</v>
      </c>
      <c r="J5" s="3">
        <f>('Extended Potential - Adjusted'!J5-'Extended Potential - Adjusted'!I5)*$AJ$4</f>
        <v>36464.640441756892</v>
      </c>
      <c r="K5" s="3">
        <f>('Extended Potential - Adjusted'!K5-'Extended Potential - Adjusted'!J5)*$AJ$4</f>
        <v>33388.213152492659</v>
      </c>
      <c r="L5" s="3">
        <f>('Extended Potential - Adjusted'!L5-'Extended Potential - Adjusted'!K5)*$AJ$4</f>
        <v>35873.503957320376</v>
      </c>
      <c r="M5" s="3">
        <f>('Extended Potential - Adjusted'!M5-'Extended Potential - Adjusted'!L5)*$AJ$4</f>
        <v>36142.815356405838</v>
      </c>
      <c r="N5" s="3">
        <f>('Extended Potential - Adjusted'!N5-'Extended Potential - Adjusted'!M5)*$AJ$4</f>
        <v>32119.238752496029</v>
      </c>
      <c r="O5" s="3">
        <f>('Extended Potential - Adjusted'!O5-'Extended Potential - Adjusted'!N5)*$AJ$4</f>
        <v>37672.85192140218</v>
      </c>
      <c r="P5" s="3">
        <f>('Extended Potential - Adjusted'!P5-'Extended Potential - Adjusted'!O5)*$AJ$4</f>
        <v>35328.666918280862</v>
      </c>
      <c r="Q5" s="3">
        <f>('Extended Potential - Adjusted'!Q5-'Extended Potential - Adjusted'!P5)*$AJ$4</f>
        <v>33382.491014085987</v>
      </c>
      <c r="R5" s="3">
        <f>('Extended Potential - Adjusted'!R5-'Extended Potential - Adjusted'!Q5)*$AJ$4</f>
        <v>32214.346542871899</v>
      </c>
      <c r="S5" s="3">
        <f>('Extended Potential - Adjusted'!S5-'Extended Potential - Adjusted'!R5)*$AJ$4</f>
        <v>27791.342366026915</v>
      </c>
      <c r="T5" s="3">
        <f>('Extended Potential - Adjusted'!T5-'Extended Potential - Adjusted'!S5)*$AJ$4</f>
        <v>28175.58122191696</v>
      </c>
      <c r="U5" s="3">
        <f>('Extended Potential - Adjusted'!U5-'Extended Potential - Adjusted'!T5)*$AJ$4</f>
        <v>23014.921766423908</v>
      </c>
      <c r="V5" s="3">
        <f>('Extended Potential - Adjusted'!V5-'Extended Potential - Adjusted'!U5)*$AJ$4</f>
        <v>24801.713472004973</v>
      </c>
      <c r="W5" s="3">
        <f>('Extended Potential - Adjusted'!W5-'Extended Potential - Adjusted'!V5)*$AJ$4</f>
        <v>25653.852219947134</v>
      </c>
      <c r="X5" s="3">
        <f>('Extended Potential - Adjusted'!X5-'Extended Potential - Adjusted'!W5)*$AJ$4</f>
        <v>24065.480660170859</v>
      </c>
      <c r="Y5" s="3">
        <f>('Extended Potential - Adjusted'!Y5-'Extended Potential - Adjusted'!X5)*$AJ$4</f>
        <v>24831.315367293741</v>
      </c>
      <c r="Z5" s="3">
        <f>('Extended Potential - Adjusted'!Z5-'Extended Potential - Adjusted'!Y5)*$AJ$4</f>
        <v>23531.600989618393</v>
      </c>
      <c r="AA5" s="3">
        <f>('Extended Potential - Adjusted'!AA5-'Extended Potential - Adjusted'!Z5)*$AJ$4</f>
        <v>22274.968399046571</v>
      </c>
      <c r="AB5" s="3">
        <f>('Extended Potential - Adjusted'!AB5-'Extended Potential - Adjusted'!AA5)*$AJ$4</f>
        <v>19311.711763171366</v>
      </c>
      <c r="AC5" s="3">
        <f>('Extended Potential - Adjusted'!AC5-'Extended Potential - Adjusted'!AB5)*$AJ$4</f>
        <v>19694.441443106538</v>
      </c>
      <c r="AD5" s="3">
        <f>('Extended Potential - Adjusted'!AD5-'Extended Potential - Adjusted'!AC5)*$AJ$4</f>
        <v>18404.17796513643</v>
      </c>
      <c r="AE5" s="3">
        <f>('Extended Potential - Adjusted'!AE5-'Extended Potential - Adjusted'!AD5)*$AJ$4</f>
        <v>17113.914487166323</v>
      </c>
      <c r="AF5" s="3">
        <f>('Extended Potential - Adjusted'!AF5-'Extended Potential - Adjusted'!AE5)*$AJ$4</f>
        <v>15823.651009196397</v>
      </c>
      <c r="AG5" s="3">
        <f>('Extended Potential - Adjusted'!AG5-'Extended Potential - Adjusted'!AF5)*$AJ$4</f>
        <v>14533.387531226288</v>
      </c>
      <c r="AH5" s="3">
        <f>('Extended Potential - Adjusted'!AH5-'Extended Potential - Adjusted'!AG5)*$AJ$4</f>
        <v>13243.124053256181</v>
      </c>
      <c r="AI5" t="s">
        <v>13</v>
      </c>
      <c r="AJ5" s="67"/>
      <c r="AK5" s="68"/>
    </row>
    <row r="6" spans="2:37" x14ac:dyDescent="0.35">
      <c r="B6" s="2" t="s">
        <v>6</v>
      </c>
      <c r="C6" s="2" t="s">
        <v>4</v>
      </c>
      <c r="D6" s="3">
        <f>'Extended Potential - Adjusted'!D6*$AJ$6</f>
        <v>5255.346093894761</v>
      </c>
      <c r="E6" s="3">
        <f>('Extended Potential - Adjusted'!E6-'Extended Potential - Adjusted'!D6)*$AJ$6</f>
        <v>5475.2223594140542</v>
      </c>
      <c r="F6" s="3">
        <f>('Extended Potential - Adjusted'!F6-'Extended Potential - Adjusted'!E6)*$AJ$6</f>
        <v>5404.6392465045792</v>
      </c>
      <c r="G6" s="3">
        <f>('Extended Potential - Adjusted'!G6-'Extended Potential - Adjusted'!F6)*$AJ$6</f>
        <v>4975.0311692288506</v>
      </c>
      <c r="H6" s="3">
        <f>('Extended Potential - Adjusted'!H6-'Extended Potential - Adjusted'!G6)*$AJ$6</f>
        <v>5591.4273334008194</v>
      </c>
      <c r="I6" s="3">
        <f>('Extended Potential - Adjusted'!I6-'Extended Potential - Adjusted'!H6)*$AJ$6</f>
        <v>6142.9293531453559</v>
      </c>
      <c r="J6" s="3">
        <f>('Extended Potential - Adjusted'!J6-'Extended Potential - Adjusted'!I6)*$AJ$6</f>
        <v>6274.326280098122</v>
      </c>
      <c r="K6" s="3">
        <f>('Extended Potential - Adjusted'!K6-'Extended Potential - Adjusted'!J6)*$AJ$6</f>
        <v>6822.9111859484237</v>
      </c>
      <c r="L6" s="3">
        <f>('Extended Potential - Adjusted'!L6-'Extended Potential - Adjusted'!K6)*$AJ$6</f>
        <v>6907.2129169594118</v>
      </c>
      <c r="M6" s="3">
        <f>('Extended Potential - Adjusted'!M6-'Extended Potential - Adjusted'!L6)*$AJ$6</f>
        <v>5957.8336269836109</v>
      </c>
      <c r="N6" s="3">
        <f>('Extended Potential - Adjusted'!N6-'Extended Potential - Adjusted'!M6)*$AJ$6</f>
        <v>6123.4205831034278</v>
      </c>
      <c r="O6" s="3">
        <f>('Extended Potential - Adjusted'!O6-'Extended Potential - Adjusted'!N6)*$AJ$6</f>
        <v>6344.4907011763271</v>
      </c>
      <c r="P6" s="3">
        <f>('Extended Potential - Adjusted'!P6-'Extended Potential - Adjusted'!O6)*$AJ$6</f>
        <v>6127.4407932133745</v>
      </c>
      <c r="Q6" s="3">
        <f>('Extended Potential - Adjusted'!Q6-'Extended Potential - Adjusted'!P6)*$AJ$6</f>
        <v>6196.1440265922492</v>
      </c>
      <c r="R6" s="3">
        <f>('Extended Potential - Adjusted'!R6-'Extended Potential - Adjusted'!Q6)*$AJ$6</f>
        <v>4164.3248173470511</v>
      </c>
      <c r="S6" s="3">
        <f>('Extended Potential - Adjusted'!S6-'Extended Potential - Adjusted'!R6)*$AJ$6</f>
        <v>3846.7428877898046</v>
      </c>
      <c r="T6" s="3">
        <f>('Extended Potential - Adjusted'!T6-'Extended Potential - Adjusted'!S6)*$AJ$6</f>
        <v>3739.0230880175113</v>
      </c>
      <c r="U6" s="3">
        <f>('Extended Potential - Adjusted'!U6-'Extended Potential - Adjusted'!T6)*$AJ$6</f>
        <v>3796.4253244073948</v>
      </c>
      <c r="V6" s="3">
        <f>('Extended Potential - Adjusted'!V6-'Extended Potential - Adjusted'!U6)*$AJ$6</f>
        <v>3522.9103728224654</v>
      </c>
      <c r="W6" s="3">
        <f>('Extended Potential - Adjusted'!W6-'Extended Potential - Adjusted'!V6)*$AJ$6</f>
        <v>3928.8426599705053</v>
      </c>
      <c r="X6" s="3">
        <f>('Extended Potential - Adjusted'!X6-'Extended Potential - Adjusted'!W6)*$AJ$6</f>
        <v>3880.5117649466602</v>
      </c>
      <c r="Y6" s="3">
        <f>('Extended Potential - Adjusted'!Y6-'Extended Potential - Adjusted'!X6)*$AJ$6</f>
        <v>2813.5109104672897</v>
      </c>
      <c r="Z6" s="3">
        <f>('Extended Potential - Adjusted'!Z6-'Extended Potential - Adjusted'!Y6)*$AJ$6</f>
        <v>2710.0597968612556</v>
      </c>
      <c r="AA6" s="3">
        <f>('Extended Potential - Adjusted'!AA6-'Extended Potential - Adjusted'!Z6)*$AJ$6</f>
        <v>2815.3930143039306</v>
      </c>
      <c r="AB6" s="3">
        <f>('Extended Potential - Adjusted'!AB6-'Extended Potential - Adjusted'!AA6)*$AJ$6</f>
        <v>2642.4651600364623</v>
      </c>
      <c r="AC6" s="3">
        <f>('Extended Potential - Adjusted'!AC6-'Extended Potential - Adjusted'!AB6)*$AJ$6</f>
        <v>2511.0210828418153</v>
      </c>
      <c r="AD6" s="3">
        <f>('Extended Potential - Adjusted'!AD6-'Extended Potential - Adjusted'!AC6)*$AJ$6</f>
        <v>2358.8351171107579</v>
      </c>
      <c r="AE6" s="3">
        <f>('Extended Potential - Adjusted'!AE6-'Extended Potential - Adjusted'!AD6)*$AJ$6</f>
        <v>2206.6491513797</v>
      </c>
      <c r="AF6" s="3">
        <f>('Extended Potential - Adjusted'!AF6-'Extended Potential - Adjusted'!AE6)*$AJ$6</f>
        <v>2054.4631856486421</v>
      </c>
      <c r="AG6" s="3">
        <f>('Extended Potential - Adjusted'!AG6-'Extended Potential - Adjusted'!AF6)*$AJ$6</f>
        <v>1902.2772199175847</v>
      </c>
      <c r="AH6" s="3">
        <f>('Extended Potential - Adjusted'!AH6-'Extended Potential - Adjusted'!AG6)*$AJ$6</f>
        <v>1750.0912541865268</v>
      </c>
      <c r="AI6" t="s">
        <v>13</v>
      </c>
      <c r="AJ6" s="69">
        <f>'Net-to-Gross Ratios'!I5/100</f>
        <v>0.79700000000000004</v>
      </c>
      <c r="AK6" s="68" t="s">
        <v>6</v>
      </c>
    </row>
    <row r="7" spans="2:37" x14ac:dyDescent="0.35">
      <c r="B7" s="2" t="s">
        <v>6</v>
      </c>
      <c r="C7" s="2" t="s">
        <v>5</v>
      </c>
      <c r="D7" s="3">
        <f>'Extended Potential - Adjusted'!D7*$AJ$6</f>
        <v>9218.1394906032401</v>
      </c>
      <c r="E7" s="3">
        <f>('Extended Potential - Adjusted'!E7-'Extended Potential - Adjusted'!D7)*$AJ$6</f>
        <v>9223.3354162035139</v>
      </c>
      <c r="F7" s="3">
        <f>('Extended Potential - Adjusted'!F7-'Extended Potential - Adjusted'!E7)*$AJ$6</f>
        <v>5587.1475562043352</v>
      </c>
      <c r="G7" s="3">
        <f>('Extended Potential - Adjusted'!G7-'Extended Potential - Adjusted'!F7)*$AJ$6</f>
        <v>4787.737801866193</v>
      </c>
      <c r="H7" s="3">
        <f>('Extended Potential - Adjusted'!H7-'Extended Potential - Adjusted'!G7)*$AJ$6</f>
        <v>5158.4111536055116</v>
      </c>
      <c r="I7" s="3">
        <f>('Extended Potential - Adjusted'!I7-'Extended Potential - Adjusted'!H7)*$AJ$6</f>
        <v>4328.855369613364</v>
      </c>
      <c r="J7" s="3">
        <f>('Extended Potential - Adjusted'!J7-'Extended Potential - Adjusted'!I7)*$AJ$6</f>
        <v>5266.9536949074973</v>
      </c>
      <c r="K7" s="3">
        <f>('Extended Potential - Adjusted'!K7-'Extended Potential - Adjusted'!J7)*$AJ$6</f>
        <v>5089.1753566747675</v>
      </c>
      <c r="L7" s="3">
        <f>('Extended Potential - Adjusted'!L7-'Extended Potential - Adjusted'!K7)*$AJ$6</f>
        <v>5213.8961417268965</v>
      </c>
      <c r="M7" s="3">
        <f>('Extended Potential - Adjusted'!M7-'Extended Potential - Adjusted'!L7)*$AJ$6</f>
        <v>5270.5626848536649</v>
      </c>
      <c r="N7" s="3">
        <f>('Extended Potential - Adjusted'!N7-'Extended Potential - Adjusted'!M7)*$AJ$6</f>
        <v>4567.7100264240307</v>
      </c>
      <c r="O7" s="3">
        <f>('Extended Potential - Adjusted'!O7-'Extended Potential - Adjusted'!N7)*$AJ$6</f>
        <v>5569.4288268584669</v>
      </c>
      <c r="P7" s="3">
        <f>('Extended Potential - Adjusted'!P7-'Extended Potential - Adjusted'!O7)*$AJ$6</f>
        <v>5032.4536483217234</v>
      </c>
      <c r="Q7" s="3">
        <f>('Extended Potential - Adjusted'!Q7-'Extended Potential - Adjusted'!P7)*$AJ$6</f>
        <v>4963.0389483957497</v>
      </c>
      <c r="R7" s="3">
        <f>('Extended Potential - Adjusted'!R7-'Extended Potential - Adjusted'!Q7)*$AJ$6</f>
        <v>4708.0104789169627</v>
      </c>
      <c r="S7" s="3">
        <f>('Extended Potential - Adjusted'!S7-'Extended Potential - Adjusted'!R7)*$AJ$6</f>
        <v>4243.9073534338477</v>
      </c>
      <c r="T7" s="3">
        <f>('Extended Potential - Adjusted'!T7-'Extended Potential - Adjusted'!S7)*$AJ$6</f>
        <v>4350.7757749563916</v>
      </c>
      <c r="U7" s="3">
        <f>('Extended Potential - Adjusted'!U7-'Extended Potential - Adjusted'!T7)*$AJ$6</f>
        <v>3582.2073553904329</v>
      </c>
      <c r="V7" s="3">
        <f>('Extended Potential - Adjusted'!V7-'Extended Potential - Adjusted'!U7)*$AJ$6</f>
        <v>3841.3610807704449</v>
      </c>
      <c r="W7" s="3">
        <f>('Extended Potential - Adjusted'!W7-'Extended Potential - Adjusted'!V7)*$AJ$6</f>
        <v>4024.0060951264527</v>
      </c>
      <c r="X7" s="3">
        <f>('Extended Potential - Adjusted'!X7-'Extended Potential - Adjusted'!W7)*$AJ$6</f>
        <v>3968.3259370288738</v>
      </c>
      <c r="Y7" s="3">
        <f>('Extended Potential - Adjusted'!Y7-'Extended Potential - Adjusted'!X7)*$AJ$6</f>
        <v>3761.02740929323</v>
      </c>
      <c r="Z7" s="3">
        <f>('Extended Potential - Adjusted'!Z7-'Extended Potential - Adjusted'!Y7)*$AJ$6</f>
        <v>3775.2296858138848</v>
      </c>
      <c r="AA7" s="3">
        <f>('Extended Potential - Adjusted'!AA7-'Extended Potential - Adjusted'!Z7)*$AJ$6</f>
        <v>3601.5576302907443</v>
      </c>
      <c r="AB7" s="3">
        <f>('Extended Potential - Adjusted'!AB7-'Extended Potential - Adjusted'!AA7)*$AJ$6</f>
        <v>3080.9879297000793</v>
      </c>
      <c r="AC7" s="3">
        <f>('Extended Potential - Adjusted'!AC7-'Extended Potential - Adjusted'!AB7)*$AJ$6</f>
        <v>3276.1531204473768</v>
      </c>
      <c r="AD7" s="3">
        <f>('Extended Potential - Adjusted'!AD7-'Extended Potential - Adjusted'!AC7)*$AJ$6</f>
        <v>3113.45086552567</v>
      </c>
      <c r="AE7" s="3">
        <f>('Extended Potential - Adjusted'!AE7-'Extended Potential - Adjusted'!AD7)*$AJ$6</f>
        <v>2950.7486106039864</v>
      </c>
      <c r="AF7" s="3">
        <f>('Extended Potential - Adjusted'!AF7-'Extended Potential - Adjusted'!AE7)*$AJ$6</f>
        <v>2788.0463556823024</v>
      </c>
      <c r="AG7" s="3">
        <f>('Extended Potential - Adjusted'!AG7-'Extended Potential - Adjusted'!AF7)*$AJ$6</f>
        <v>2625.3441007606189</v>
      </c>
      <c r="AH7" s="3">
        <f>('Extended Potential - Adjusted'!AH7-'Extended Potential - Adjusted'!AG7)*$AJ$6</f>
        <v>2462.6418458389353</v>
      </c>
      <c r="AI7" t="s">
        <v>13</v>
      </c>
      <c r="AJ7" s="69"/>
      <c r="AK7" s="68"/>
    </row>
    <row r="8" spans="2:37" x14ac:dyDescent="0.35">
      <c r="B8" s="2" t="s">
        <v>7</v>
      </c>
      <c r="C8" s="2" t="s">
        <v>4</v>
      </c>
      <c r="D8" s="3">
        <f>'Extended Potential - Adjusted'!D8*$AJ$8</f>
        <v>4900.1022765775469</v>
      </c>
      <c r="E8" s="3">
        <f>('Extended Potential - Adjusted'!E8-'Extended Potential - Adjusted'!D8)*$AJ$8</f>
        <v>5203.7252121140764</v>
      </c>
      <c r="F8" s="3">
        <f>('Extended Potential - Adjusted'!F8-'Extended Potential - Adjusted'!E8)*$AJ$8</f>
        <v>4770.6323794944246</v>
      </c>
      <c r="G8" s="3">
        <f>('Extended Potential - Adjusted'!G8-'Extended Potential - Adjusted'!F8)*$AJ$8</f>
        <v>4471.9212001349697</v>
      </c>
      <c r="H8" s="3">
        <f>('Extended Potential - Adjusted'!H8-'Extended Potential - Adjusted'!G8)*$AJ$8</f>
        <v>5070.5571700645005</v>
      </c>
      <c r="I8" s="3">
        <f>('Extended Potential - Adjusted'!I8-'Extended Potential - Adjusted'!H8)*$AJ$8</f>
        <v>5565.9176604458562</v>
      </c>
      <c r="J8" s="3">
        <f>('Extended Potential - Adjusted'!J8-'Extended Potential - Adjusted'!I8)*$AJ$8</f>
        <v>5728.2241623688224</v>
      </c>
      <c r="K8" s="3">
        <f>('Extended Potential - Adjusted'!K8-'Extended Potential - Adjusted'!J8)*$AJ$8</f>
        <v>6006.3523415912632</v>
      </c>
      <c r="L8" s="3">
        <f>('Extended Potential - Adjusted'!L8-'Extended Potential - Adjusted'!K8)*$AJ$8</f>
        <v>6323.0025535007271</v>
      </c>
      <c r="M8" s="3">
        <f>('Extended Potential - Adjusted'!M8-'Extended Potential - Adjusted'!L8)*$AJ$8</f>
        <v>5542.2756168396872</v>
      </c>
      <c r="N8" s="3">
        <f>('Extended Potential - Adjusted'!N8-'Extended Potential - Adjusted'!M8)*$AJ$8</f>
        <v>5655.2383920408183</v>
      </c>
      <c r="O8" s="3">
        <f>('Extended Potential - Adjusted'!O8-'Extended Potential - Adjusted'!N8)*$AJ$8</f>
        <v>5826.9901846268413</v>
      </c>
      <c r="P8" s="3">
        <f>('Extended Potential - Adjusted'!P8-'Extended Potential - Adjusted'!O8)*$AJ$8</f>
        <v>5757.4343727969308</v>
      </c>
      <c r="Q8" s="3">
        <f>('Extended Potential - Adjusted'!Q8-'Extended Potential - Adjusted'!P8)*$AJ$8</f>
        <v>5725.5856303930523</v>
      </c>
      <c r="R8" s="3">
        <f>('Extended Potential - Adjusted'!R8-'Extended Potential - Adjusted'!Q8)*$AJ$8</f>
        <v>3962.689847321496</v>
      </c>
      <c r="S8" s="3">
        <f>('Extended Potential - Adjusted'!S8-'Extended Potential - Adjusted'!R8)*$AJ$8</f>
        <v>3752.4617414140148</v>
      </c>
      <c r="T8" s="3">
        <f>('Extended Potential - Adjusted'!T8-'Extended Potential - Adjusted'!S8)*$AJ$8</f>
        <v>3557.3780947186233</v>
      </c>
      <c r="U8" s="3">
        <f>('Extended Potential - Adjusted'!U8-'Extended Potential - Adjusted'!T8)*$AJ$8</f>
        <v>3621.8090730862486</v>
      </c>
      <c r="V8" s="3">
        <f>('Extended Potential - Adjusted'!V8-'Extended Potential - Adjusted'!U8)*$AJ$8</f>
        <v>3373.7257412969916</v>
      </c>
      <c r="W8" s="3">
        <f>('Extended Potential - Adjusted'!W8-'Extended Potential - Adjusted'!V8)*$AJ$8</f>
        <v>3734.0600045152046</v>
      </c>
      <c r="X8" s="3">
        <f>('Extended Potential - Adjusted'!X8-'Extended Potential - Adjusted'!W8)*$AJ$8</f>
        <v>3887.6615785170688</v>
      </c>
      <c r="Y8" s="3">
        <f>('Extended Potential - Adjusted'!Y8-'Extended Potential - Adjusted'!X8)*$AJ$8</f>
        <v>2745.9066071749307</v>
      </c>
      <c r="Z8" s="3">
        <f>('Extended Potential - Adjusted'!Z8-'Extended Potential - Adjusted'!Y8)*$AJ$8</f>
        <v>2576.8383972045222</v>
      </c>
      <c r="AA8" s="3">
        <f>('Extended Potential - Adjusted'!AA8-'Extended Potential - Adjusted'!Z8)*$AJ$8</f>
        <v>2737.0100465096571</v>
      </c>
      <c r="AB8" s="3">
        <f>('Extended Potential - Adjusted'!AB8-'Extended Potential - Adjusted'!AA8)*$AJ$8</f>
        <v>2651.2440906942152</v>
      </c>
      <c r="AC8" s="3">
        <f>('Extended Potential - Adjusted'!AC8-'Extended Potential - Adjusted'!AB8)*$AJ$8</f>
        <v>2474.7208951842008</v>
      </c>
      <c r="AD8" s="3">
        <f>('Extended Potential - Adjusted'!AD8-'Extended Potential - Adjusted'!AC8)*$AJ$8</f>
        <v>2343.5763195214618</v>
      </c>
      <c r="AE8" s="3">
        <f>('Extended Potential - Adjusted'!AE8-'Extended Potential - Adjusted'!AD8)*$AJ$8</f>
        <v>2212.431743858745</v>
      </c>
      <c r="AF8" s="3">
        <f>('Extended Potential - Adjusted'!AF8-'Extended Potential - Adjusted'!AE8)*$AJ$8</f>
        <v>2081.2871681960055</v>
      </c>
      <c r="AG8" s="3">
        <f>('Extended Potential - Adjusted'!AG8-'Extended Potential - Adjusted'!AF8)*$AJ$8</f>
        <v>1950.1425925332887</v>
      </c>
      <c r="AH8" s="3">
        <f>('Extended Potential - Adjusted'!AH8-'Extended Potential - Adjusted'!AG8)*$AJ$8</f>
        <v>1818.9980168705492</v>
      </c>
      <c r="AI8" t="s">
        <v>13</v>
      </c>
      <c r="AJ8" s="69">
        <f>'Net-to-Gross Ratios'!I7/100</f>
        <v>0.78099999999999992</v>
      </c>
      <c r="AK8" s="68" t="s">
        <v>7</v>
      </c>
    </row>
    <row r="9" spans="2:37" x14ac:dyDescent="0.35">
      <c r="B9" s="2" t="s">
        <v>7</v>
      </c>
      <c r="C9" s="2" t="s">
        <v>5</v>
      </c>
      <c r="D9" s="3">
        <f>'Extended Potential - Adjusted'!D9*$AJ$8</f>
        <v>9668.7685963789936</v>
      </c>
      <c r="E9" s="3">
        <f>('Extended Potential - Adjusted'!E9-'Extended Potential - Adjusted'!D9)*$AJ$8</f>
        <v>8982.9186151505382</v>
      </c>
      <c r="F9" s="3">
        <f>('Extended Potential - Adjusted'!F9-'Extended Potential - Adjusted'!E9)*$AJ$8</f>
        <v>5979.1132556160237</v>
      </c>
      <c r="G9" s="3">
        <f>('Extended Potential - Adjusted'!G9-'Extended Potential - Adjusted'!F9)*$AJ$8</f>
        <v>5110.0869794792825</v>
      </c>
      <c r="H9" s="3">
        <f>('Extended Potential - Adjusted'!H9-'Extended Potential - Adjusted'!G9)*$AJ$8</f>
        <v>5331.9763696648379</v>
      </c>
      <c r="I9" s="3">
        <f>('Extended Potential - Adjusted'!I9-'Extended Potential - Adjusted'!H9)*$AJ$8</f>
        <v>4591.503293431515</v>
      </c>
      <c r="J9" s="3">
        <f>('Extended Potential - Adjusted'!J9-'Extended Potential - Adjusted'!I9)*$AJ$8</f>
        <v>5260.7463627002135</v>
      </c>
      <c r="K9" s="3">
        <f>('Extended Potential - Adjusted'!K9-'Extended Potential - Adjusted'!J9)*$AJ$8</f>
        <v>5043.5780304329282</v>
      </c>
      <c r="L9" s="3">
        <f>('Extended Potential - Adjusted'!L9-'Extended Potential - Adjusted'!K9)*$AJ$8</f>
        <v>5094.0876675219915</v>
      </c>
      <c r="M9" s="3">
        <f>('Extended Potential - Adjusted'!M9-'Extended Potential - Adjusted'!L9)*$AJ$8</f>
        <v>5122.6279054865536</v>
      </c>
      <c r="N9" s="3">
        <f>('Extended Potential - Adjusted'!N9-'Extended Potential - Adjusted'!M9)*$AJ$8</f>
        <v>4227.8025610165087</v>
      </c>
      <c r="O9" s="3">
        <f>('Extended Potential - Adjusted'!O9-'Extended Potential - Adjusted'!N9)*$AJ$8</f>
        <v>5262.6653239725238</v>
      </c>
      <c r="P9" s="3">
        <f>('Extended Potential - Adjusted'!P9-'Extended Potential - Adjusted'!O9)*$AJ$8</f>
        <v>4807.1531479880623</v>
      </c>
      <c r="Q9" s="3">
        <f>('Extended Potential - Adjusted'!Q9-'Extended Potential - Adjusted'!P9)*$AJ$8</f>
        <v>4607.347370618525</v>
      </c>
      <c r="R9" s="3">
        <f>('Extended Potential - Adjusted'!R9-'Extended Potential - Adjusted'!Q9)*$AJ$8</f>
        <v>4276.916593616801</v>
      </c>
      <c r="S9" s="3">
        <f>('Extended Potential - Adjusted'!S9-'Extended Potential - Adjusted'!R9)*$AJ$8</f>
        <v>3630.3200305189853</v>
      </c>
      <c r="T9" s="3">
        <f>('Extended Potential - Adjusted'!T9-'Extended Potential - Adjusted'!S9)*$AJ$8</f>
        <v>3680.0047088328329</v>
      </c>
      <c r="U9" s="3">
        <f>('Extended Potential - Adjusted'!U9-'Extended Potential - Adjusted'!T9)*$AJ$8</f>
        <v>3026.3369033397139</v>
      </c>
      <c r="V9" s="3">
        <f>('Extended Potential - Adjusted'!V9-'Extended Potential - Adjusted'!U9)*$AJ$8</f>
        <v>2966.7660888481391</v>
      </c>
      <c r="W9" s="3">
        <f>('Extended Potential - Adjusted'!W9-'Extended Potential - Adjusted'!V9)*$AJ$8</f>
        <v>3195.7502968327481</v>
      </c>
      <c r="X9" s="3">
        <f>('Extended Potential - Adjusted'!X9-'Extended Potential - Adjusted'!W9)*$AJ$8</f>
        <v>2625.4566899263236</v>
      </c>
      <c r="Y9" s="3">
        <f>('Extended Potential - Adjusted'!Y9-'Extended Potential - Adjusted'!X9)*$AJ$8</f>
        <v>2538.3762169991387</v>
      </c>
      <c r="Z9" s="3">
        <f>('Extended Potential - Adjusted'!Z9-'Extended Potential - Adjusted'!Y9)*$AJ$8</f>
        <v>2590.3069755486158</v>
      </c>
      <c r="AA9" s="3">
        <f>('Extended Potential - Adjusted'!AA9-'Extended Potential - Adjusted'!Z9)*$AJ$8</f>
        <v>2581.6611593827338</v>
      </c>
      <c r="AB9" s="3">
        <f>('Extended Potential - Adjusted'!AB9-'Extended Potential - Adjusted'!AA9)*$AJ$8</f>
        <v>1969.9810379154494</v>
      </c>
      <c r="AC9" s="3">
        <f>('Extended Potential - Adjusted'!AC9-'Extended Potential - Adjusted'!AB9)*$AJ$8</f>
        <v>2120.2740482424701</v>
      </c>
      <c r="AD9" s="3">
        <f>('Extended Potential - Adjusted'!AD9-'Extended Potential - Adjusted'!AC9)*$AJ$8</f>
        <v>1889.5804926723383</v>
      </c>
      <c r="AE9" s="3">
        <f>('Extended Potential - Adjusted'!AE9-'Extended Potential - Adjusted'!AD9)*$AJ$8</f>
        <v>1658.8869371021838</v>
      </c>
      <c r="AF9" s="3">
        <f>('Extended Potential - Adjusted'!AF9-'Extended Potential - Adjusted'!AE9)*$AJ$8</f>
        <v>1428.1933815320522</v>
      </c>
      <c r="AG9" s="3">
        <f>('Extended Potential - Adjusted'!AG9-'Extended Potential - Adjusted'!AF9)*$AJ$8</f>
        <v>1197.4998259619204</v>
      </c>
      <c r="AH9" s="3">
        <f>('Extended Potential - Adjusted'!AH9-'Extended Potential - Adjusted'!AG9)*$AJ$8</f>
        <v>966.80627039178864</v>
      </c>
      <c r="AI9" t="s">
        <v>13</v>
      </c>
      <c r="AJ9" s="69"/>
      <c r="AK9" s="68"/>
    </row>
    <row r="10" spans="2:37" x14ac:dyDescent="0.35">
      <c r="B10" s="2" t="s">
        <v>8</v>
      </c>
      <c r="C10" s="2" t="s">
        <v>4</v>
      </c>
      <c r="D10" s="3">
        <f>'Extended Potential - Adjusted'!D10*$AJ$10</f>
        <v>47.111068022477653</v>
      </c>
      <c r="E10" s="3">
        <f>('Extended Potential - Adjusted'!E10-'Extended Potential - Adjusted'!D10)*$AJ$10</f>
        <v>40.477062738728549</v>
      </c>
      <c r="F10" s="3">
        <f>('Extended Potential - Adjusted'!F10-'Extended Potential - Adjusted'!E10)*$AJ$10</f>
        <v>39.390537058052765</v>
      </c>
      <c r="G10" s="3">
        <f>('Extended Potential - Adjusted'!G10-'Extended Potential - Adjusted'!F10)*$AJ$10</f>
        <v>35.519740356440764</v>
      </c>
      <c r="H10" s="3">
        <f>('Extended Potential - Adjusted'!H10-'Extended Potential - Adjusted'!G10)*$AJ$10</f>
        <v>38.874199663006756</v>
      </c>
      <c r="I10" s="3">
        <f>('Extended Potential - Adjusted'!I10-'Extended Potential - Adjusted'!H10)*$AJ$10</f>
        <v>42.073594233656799</v>
      </c>
      <c r="J10" s="3">
        <f>('Extended Potential - Adjusted'!J10-'Extended Potential - Adjusted'!I10)*$AJ$10</f>
        <v>41.627490208243728</v>
      </c>
      <c r="K10" s="3">
        <f>('Extended Potential - Adjusted'!K10-'Extended Potential - Adjusted'!J10)*$AJ$10</f>
        <v>42.37340941105554</v>
      </c>
      <c r="L10" s="3">
        <f>('Extended Potential - Adjusted'!L10-'Extended Potential - Adjusted'!K10)*$AJ$10</f>
        <v>36.414686109064945</v>
      </c>
      <c r="M10" s="3">
        <f>('Extended Potential - Adjusted'!M10-'Extended Potential - Adjusted'!L10)*$AJ$10</f>
        <v>35.494718694259852</v>
      </c>
      <c r="N10" s="3">
        <f>('Extended Potential - Adjusted'!N10-'Extended Potential - Adjusted'!M10)*$AJ$10</f>
        <v>36.901480716322183</v>
      </c>
      <c r="O10" s="3">
        <f>('Extended Potential - Adjusted'!O10-'Extended Potential - Adjusted'!N10)*$AJ$10</f>
        <v>37.488524081231873</v>
      </c>
      <c r="P10" s="3">
        <f>('Extended Potential - Adjusted'!P10-'Extended Potential - Adjusted'!O10)*$AJ$10</f>
        <v>36.76343128813329</v>
      </c>
      <c r="Q10" s="3">
        <f>('Extended Potential - Adjusted'!Q10-'Extended Potential - Adjusted'!P10)*$AJ$10</f>
        <v>35.678718685340613</v>
      </c>
      <c r="R10" s="3">
        <f>('Extended Potential - Adjusted'!R10-'Extended Potential - Adjusted'!Q10)*$AJ$10</f>
        <v>23.842655319409555</v>
      </c>
      <c r="S10" s="3">
        <f>('Extended Potential - Adjusted'!S10-'Extended Potential - Adjusted'!R10)*$AJ$10</f>
        <v>22.883237496794646</v>
      </c>
      <c r="T10" s="3">
        <f>('Extended Potential - Adjusted'!T10-'Extended Potential - Adjusted'!S10)*$AJ$10</f>
        <v>20.898133625572552</v>
      </c>
      <c r="U10" s="3">
        <f>('Extended Potential - Adjusted'!U10-'Extended Potential - Adjusted'!T10)*$AJ$10</f>
        <v>22.663716482299847</v>
      </c>
      <c r="V10" s="3">
        <f>('Extended Potential - Adjusted'!V10-'Extended Potential - Adjusted'!U10)*$AJ$10</f>
        <v>20.285126982928048</v>
      </c>
      <c r="W10" s="3">
        <f>('Extended Potential - Adjusted'!W10-'Extended Potential - Adjusted'!V10)*$AJ$10</f>
        <v>22.241370480969469</v>
      </c>
      <c r="X10" s="3">
        <f>('Extended Potential - Adjusted'!X10-'Extended Potential - Adjusted'!W10)*$AJ$10</f>
        <v>23.694958854033175</v>
      </c>
      <c r="Y10" s="3">
        <f>('Extended Potential - Adjusted'!Y10-'Extended Potential - Adjusted'!X10)*$AJ$10</f>
        <v>18.154666670330784</v>
      </c>
      <c r="Z10" s="3">
        <f>('Extended Potential - Adjusted'!Z10-'Extended Potential - Adjusted'!Y10)*$AJ$10</f>
        <v>18.438062858534295</v>
      </c>
      <c r="AA10" s="3">
        <f>('Extended Potential - Adjusted'!AA10-'Extended Potential - Adjusted'!Z10)*$AJ$10</f>
        <v>19.103107399890355</v>
      </c>
      <c r="AB10" s="3">
        <f>('Extended Potential - Adjusted'!AB10-'Extended Potential - Adjusted'!AA10)*$AJ$10</f>
        <v>18.749007128194592</v>
      </c>
      <c r="AC10" s="3">
        <f>('Extended Potential - Adjusted'!AC10-'Extended Potential - Adjusted'!AB10)*$AJ$10</f>
        <v>18.084377761647382</v>
      </c>
      <c r="AD10" s="3">
        <f>('Extended Potential - Adjusted'!AD10-'Extended Potential - Adjusted'!AC10)*$AJ$10</f>
        <v>17.575012942525895</v>
      </c>
      <c r="AE10" s="3">
        <f>('Extended Potential - Adjusted'!AE10-'Extended Potential - Adjusted'!AD10)*$AJ$10</f>
        <v>17.065648123404404</v>
      </c>
      <c r="AF10" s="3">
        <f>('Extended Potential - Adjusted'!AF10-'Extended Potential - Adjusted'!AE10)*$AJ$10</f>
        <v>16.556283304282825</v>
      </c>
      <c r="AG10" s="3">
        <f>('Extended Potential - Adjusted'!AG10-'Extended Potential - Adjusted'!AF10)*$AJ$10</f>
        <v>16.046918485161431</v>
      </c>
      <c r="AH10" s="3">
        <f>('Extended Potential - Adjusted'!AH10-'Extended Potential - Adjusted'!AG10)*$AJ$10</f>
        <v>15.53755366603985</v>
      </c>
      <c r="AI10" t="s">
        <v>13</v>
      </c>
      <c r="AJ10" s="69">
        <f>'Net-to-Gross Ratios'!I8/100</f>
        <v>0.84200000000000008</v>
      </c>
      <c r="AK10" s="68" t="s">
        <v>8</v>
      </c>
    </row>
    <row r="11" spans="2:37" x14ac:dyDescent="0.35">
      <c r="B11" s="2" t="s">
        <v>8</v>
      </c>
      <c r="C11" s="2" t="s">
        <v>5</v>
      </c>
      <c r="D11" s="3">
        <f>'Extended Potential - Adjusted'!D11*$AJ$10</f>
        <v>25.878427989121423</v>
      </c>
      <c r="E11" s="3">
        <f>('Extended Potential - Adjusted'!E11-'Extended Potential - Adjusted'!D11)*$AJ$10</f>
        <v>24.995092662556768</v>
      </c>
      <c r="F11" s="3">
        <f>('Extended Potential - Adjusted'!F11-'Extended Potential - Adjusted'!E11)*$AJ$10</f>
        <v>21.176085384799798</v>
      </c>
      <c r="G11" s="3">
        <f>('Extended Potential - Adjusted'!G11-'Extended Potential - Adjusted'!F11)*$AJ$10</f>
        <v>20.072849812157187</v>
      </c>
      <c r="H11" s="3">
        <f>('Extended Potential - Adjusted'!H11-'Extended Potential - Adjusted'!G11)*$AJ$10</f>
        <v>22.849220822209137</v>
      </c>
      <c r="I11" s="3">
        <f>('Extended Potential - Adjusted'!I11-'Extended Potential - Adjusted'!H11)*$AJ$10</f>
        <v>23.78880735846354</v>
      </c>
      <c r="J11" s="3">
        <f>('Extended Potential - Adjusted'!J11-'Extended Potential - Adjusted'!I11)*$AJ$10</f>
        <v>26.090825567448515</v>
      </c>
      <c r="K11" s="3">
        <f>('Extended Potential - Adjusted'!K11-'Extended Potential - Adjusted'!J11)*$AJ$10</f>
        <v>26.728627726463436</v>
      </c>
      <c r="L11" s="3">
        <f>('Extended Potential - Adjusted'!L11-'Extended Potential - Adjusted'!K11)*$AJ$10</f>
        <v>27.079237938635526</v>
      </c>
      <c r="M11" s="3">
        <f>('Extended Potential - Adjusted'!M11-'Extended Potential - Adjusted'!L11)*$AJ$10</f>
        <v>28.328776340988608</v>
      </c>
      <c r="N11" s="3">
        <f>('Extended Potential - Adjusted'!N11-'Extended Potential - Adjusted'!M11)*$AJ$10</f>
        <v>27.658348362888781</v>
      </c>
      <c r="O11" s="3">
        <f>('Extended Potential - Adjusted'!O11-'Extended Potential - Adjusted'!N11)*$AJ$10</f>
        <v>31.255125199243256</v>
      </c>
      <c r="P11" s="3">
        <f>('Extended Potential - Adjusted'!P11-'Extended Potential - Adjusted'!O11)*$AJ$10</f>
        <v>30.428101675993457</v>
      </c>
      <c r="Q11" s="3">
        <f>('Extended Potential - Adjusted'!Q11-'Extended Potential - Adjusted'!P11)*$AJ$10</f>
        <v>30.279633451854547</v>
      </c>
      <c r="R11" s="3">
        <f>('Extended Potential - Adjusted'!R11-'Extended Potential - Adjusted'!Q11)*$AJ$10</f>
        <v>25.921661745893253</v>
      </c>
      <c r="S11" s="3">
        <f>('Extended Potential - Adjusted'!S11-'Extended Potential - Adjusted'!R11)*$AJ$10</f>
        <v>24.143963809818068</v>
      </c>
      <c r="T11" s="3">
        <f>('Extended Potential - Adjusted'!T11-'Extended Potential - Adjusted'!S11)*$AJ$10</f>
        <v>24.785349906840242</v>
      </c>
      <c r="U11" s="3">
        <f>('Extended Potential - Adjusted'!U11-'Extended Potential - Adjusted'!T11)*$AJ$10</f>
        <v>23.728252491658182</v>
      </c>
      <c r="V11" s="3">
        <f>('Extended Potential - Adjusted'!V11-'Extended Potential - Adjusted'!U11)*$AJ$10</f>
        <v>24.881737552725163</v>
      </c>
      <c r="W11" s="3">
        <f>('Extended Potential - Adjusted'!W11-'Extended Potential - Adjusted'!V11)*$AJ$10</f>
        <v>26.155891947016833</v>
      </c>
      <c r="X11" s="3">
        <f>('Extended Potential - Adjusted'!X11-'Extended Potential - Adjusted'!W11)*$AJ$10</f>
        <v>25.638836132394527</v>
      </c>
      <c r="Y11" s="3">
        <f>('Extended Potential - Adjusted'!Y11-'Extended Potential - Adjusted'!X11)*$AJ$10</f>
        <v>22.389175564451161</v>
      </c>
      <c r="Z11" s="3">
        <f>('Extended Potential - Adjusted'!Z11-'Extended Potential - Adjusted'!Y11)*$AJ$10</f>
        <v>20.925899444940196</v>
      </c>
      <c r="AA11" s="3">
        <f>('Extended Potential - Adjusted'!AA11-'Extended Potential - Adjusted'!Z11)*$AJ$10</f>
        <v>20.812968894231805</v>
      </c>
      <c r="AB11" s="3">
        <f>('Extended Potential - Adjusted'!AB11-'Extended Potential - Adjusted'!AA11)*$AJ$10</f>
        <v>19.984601517617957</v>
      </c>
      <c r="AC11" s="3">
        <f>('Extended Potential - Adjusted'!AC11-'Extended Potential - Adjusted'!AB11)*$AJ$10</f>
        <v>19.625556848576696</v>
      </c>
      <c r="AD11" s="3">
        <f>('Extended Potential - Adjusted'!AD11-'Extended Potential - Adjusted'!AC11)*$AJ$10</f>
        <v>19.031850825749238</v>
      </c>
      <c r="AE11" s="3">
        <f>('Extended Potential - Adjusted'!AE11-'Extended Potential - Adjusted'!AD11)*$AJ$10</f>
        <v>18.438144802921684</v>
      </c>
      <c r="AF11" s="3">
        <f>('Extended Potential - Adjusted'!AF11-'Extended Potential - Adjusted'!AE11)*$AJ$10</f>
        <v>17.844438780094134</v>
      </c>
      <c r="AG11" s="3">
        <f>('Extended Potential - Adjusted'!AG11-'Extended Potential - Adjusted'!AF11)*$AJ$10</f>
        <v>17.250732757266579</v>
      </c>
      <c r="AH11" s="3">
        <f>('Extended Potential - Adjusted'!AH11-'Extended Potential - Adjusted'!AG11)*$AJ$10</f>
        <v>16.657026734439121</v>
      </c>
      <c r="AI11" t="s">
        <v>13</v>
      </c>
      <c r="AJ11" s="69"/>
      <c r="AK11" s="68"/>
    </row>
    <row r="12" spans="2:37" ht="15" thickBot="1" x14ac:dyDescent="0.4">
      <c r="B12" s="2" t="s">
        <v>9</v>
      </c>
      <c r="C12" s="2" t="s">
        <v>4</v>
      </c>
      <c r="D12" s="3">
        <f>'Extended Potential - Adjusted'!D12*$AJ$12</f>
        <v>29.8450927073104</v>
      </c>
      <c r="E12" s="3">
        <f>('Extended Potential - Adjusted'!E12-'Extended Potential - Adjusted'!D12)*$AJ$12</f>
        <v>29.968257280990358</v>
      </c>
      <c r="F12" s="3">
        <f>('Extended Potential - Adjusted'!F12-'Extended Potential - Adjusted'!E12)*$AJ$12</f>
        <v>29.718691856177895</v>
      </c>
      <c r="G12" s="3">
        <f>('Extended Potential - Adjusted'!G12-'Extended Potential - Adjusted'!F12)*$AJ$12</f>
        <v>32.200098783520701</v>
      </c>
      <c r="H12" s="3">
        <f>('Extended Potential - Adjusted'!H12-'Extended Potential - Adjusted'!G12)*$AJ$12</f>
        <v>34.427560717376501</v>
      </c>
      <c r="I12" s="3">
        <f>('Extended Potential - Adjusted'!I12-'Extended Potential - Adjusted'!H12)*$AJ$12</f>
        <v>35.047753942022894</v>
      </c>
      <c r="J12" s="3">
        <f>('Extended Potential - Adjusted'!J12-'Extended Potential - Adjusted'!I12)*$AJ$12</f>
        <v>29.122474895000497</v>
      </c>
      <c r="K12" s="3">
        <f>('Extended Potential - Adjusted'!K12-'Extended Potential - Adjusted'!J12)*$AJ$12</f>
        <v>26.861183440813708</v>
      </c>
      <c r="L12" s="3">
        <f>('Extended Potential - Adjusted'!L12-'Extended Potential - Adjusted'!K12)*$AJ$12</f>
        <v>27.927296562147635</v>
      </c>
      <c r="M12" s="3">
        <f>('Extended Potential - Adjusted'!M12-'Extended Potential - Adjusted'!L12)*$AJ$12</f>
        <v>28.173545566852116</v>
      </c>
      <c r="N12" s="3">
        <f>('Extended Potential - Adjusted'!N12-'Extended Potential - Adjusted'!M12)*$AJ$12</f>
        <v>28.529635621574315</v>
      </c>
      <c r="O12" s="3">
        <f>('Extended Potential - Adjusted'!O12-'Extended Potential - Adjusted'!N12)*$AJ$12</f>
        <v>27.111510765012266</v>
      </c>
      <c r="P12" s="3">
        <f>('Extended Potential - Adjusted'!P12-'Extended Potential - Adjusted'!O12)*$AJ$12</f>
        <v>21.594169435609487</v>
      </c>
      <c r="Q12" s="3">
        <f>('Extended Potential - Adjusted'!Q12-'Extended Potential - Adjusted'!P12)*$AJ$12</f>
        <v>21.650676284140907</v>
      </c>
      <c r="R12" s="3">
        <f>('Extended Potential - Adjusted'!R12-'Extended Potential - Adjusted'!Q12)*$AJ$12</f>
        <v>18.570003321276399</v>
      </c>
      <c r="S12" s="3">
        <f>('Extended Potential - Adjusted'!S12-'Extended Potential - Adjusted'!R12)*$AJ$12</f>
        <v>17.075120407900464</v>
      </c>
      <c r="T12" s="3">
        <f>('Extended Potential - Adjusted'!T12-'Extended Potential - Adjusted'!S12)*$AJ$12</f>
        <v>15.414388754790977</v>
      </c>
      <c r="U12" s="3">
        <f>('Extended Potential - Adjusted'!U12-'Extended Potential - Adjusted'!T12)*$AJ$12</f>
        <v>15.767587707221054</v>
      </c>
      <c r="V12" s="3">
        <f>('Extended Potential - Adjusted'!V12-'Extended Potential - Adjusted'!U12)*$AJ$12</f>
        <v>13.719401056775403</v>
      </c>
      <c r="W12" s="3">
        <f>('Extended Potential - Adjusted'!W12-'Extended Potential - Adjusted'!V12)*$AJ$12</f>
        <v>15.387002572492861</v>
      </c>
      <c r="X12" s="3">
        <f>('Extended Potential - Adjusted'!X12-'Extended Potential - Adjusted'!W12)*$AJ$12</f>
        <v>16.949759741658603</v>
      </c>
      <c r="Y12" s="3">
        <f>('Extended Potential - Adjusted'!Y12-'Extended Potential - Adjusted'!X12)*$AJ$12</f>
        <v>13.179559773737569</v>
      </c>
      <c r="Z12" s="3">
        <f>('Extended Potential - Adjusted'!Z12-'Extended Potential - Adjusted'!Y12)*$AJ$12</f>
        <v>13.265556365164873</v>
      </c>
      <c r="AA12" s="3">
        <f>('Extended Potential - Adjusted'!AA12-'Extended Potential - Adjusted'!Z12)*$AJ$12</f>
        <v>14.396933200966268</v>
      </c>
      <c r="AB12" s="3">
        <f>('Extended Potential - Adjusted'!AB12-'Extended Potential - Adjusted'!AA12)*$AJ$12</f>
        <v>13.933460015043599</v>
      </c>
      <c r="AC12" s="3">
        <f>('Extended Potential - Adjusted'!AC12-'Extended Potential - Adjusted'!AB12)*$AJ$12</f>
        <v>13.4696245397197</v>
      </c>
      <c r="AD12" s="3">
        <f>('Extended Potential - Adjusted'!AD12-'Extended Potential - Adjusted'!AC12)*$AJ$12</f>
        <v>13.005970209096464</v>
      </c>
      <c r="AE12" s="3">
        <f>('Extended Potential - Adjusted'!AE12-'Extended Potential - Adjusted'!AD12)*$AJ$12</f>
        <v>12.542315878473129</v>
      </c>
      <c r="AF12" s="3">
        <f>('Extended Potential - Adjusted'!AF12-'Extended Potential - Adjusted'!AE12)*$AJ$12</f>
        <v>12.078661547849896</v>
      </c>
      <c r="AG12" s="3">
        <f>('Extended Potential - Adjusted'!AG12-'Extended Potential - Adjusted'!AF12)*$AJ$12</f>
        <v>11.615007217226561</v>
      </c>
      <c r="AH12" s="3">
        <f>('Extended Potential - Adjusted'!AH12-'Extended Potential - Adjusted'!AG12)*$AJ$12</f>
        <v>11.151352886603325</v>
      </c>
      <c r="AI12" t="s">
        <v>13</v>
      </c>
      <c r="AJ12" s="70">
        <f>'Net-to-Gross Ratios'!I6/100</f>
        <v>0.88200000000000001</v>
      </c>
      <c r="AK12" s="71" t="s">
        <v>9</v>
      </c>
    </row>
    <row r="13" spans="2:37" x14ac:dyDescent="0.35">
      <c r="B13" s="2" t="s">
        <v>9</v>
      </c>
      <c r="C13" s="2" t="s">
        <v>5</v>
      </c>
      <c r="D13" s="3">
        <f>'Extended Potential - Adjusted'!D13*$AJ$12</f>
        <v>30.829353794380154</v>
      </c>
      <c r="E13" s="3">
        <f>('Extended Potential - Adjusted'!E13-'Extended Potential - Adjusted'!D13)*$AJ$12</f>
        <v>29.867321669301646</v>
      </c>
      <c r="F13" s="3">
        <f>('Extended Potential - Adjusted'!F13-'Extended Potential - Adjusted'!E13)*$AJ$12</f>
        <v>26.050807513855997</v>
      </c>
      <c r="G13" s="3">
        <f>('Extended Potential - Adjusted'!G13-'Extended Potential - Adjusted'!F13)*$AJ$12</f>
        <v>23.056042594216258</v>
      </c>
      <c r="H13" s="3">
        <f>('Extended Potential - Adjusted'!H13-'Extended Potential - Adjusted'!G13)*$AJ$12</f>
        <v>27.724905054504941</v>
      </c>
      <c r="I13" s="3">
        <f>('Extended Potential - Adjusted'!I13-'Extended Potential - Adjusted'!H13)*$AJ$12</f>
        <v>31.826738893864789</v>
      </c>
      <c r="J13" s="3">
        <f>('Extended Potential - Adjusted'!J13-'Extended Potential - Adjusted'!I13)*$AJ$12</f>
        <v>32.160231433133994</v>
      </c>
      <c r="K13" s="3">
        <f>('Extended Potential - Adjusted'!K13-'Extended Potential - Adjusted'!J13)*$AJ$12</f>
        <v>32.716234148883046</v>
      </c>
      <c r="L13" s="3">
        <f>('Extended Potential - Adjusted'!L13-'Extended Potential - Adjusted'!K13)*$AJ$12</f>
        <v>34.078564618864299</v>
      </c>
      <c r="M13" s="3">
        <f>('Extended Potential - Adjusted'!M13-'Extended Potential - Adjusted'!L13)*$AJ$12</f>
        <v>35.85333205425713</v>
      </c>
      <c r="N13" s="3">
        <f>('Extended Potential - Adjusted'!N13-'Extended Potential - Adjusted'!M13)*$AJ$12</f>
        <v>36.091375282803106</v>
      </c>
      <c r="O13" s="3">
        <f>('Extended Potential - Adjusted'!O13-'Extended Potential - Adjusted'!N13)*$AJ$12</f>
        <v>40.237524642415472</v>
      </c>
      <c r="P13" s="3">
        <f>('Extended Potential - Adjusted'!P13-'Extended Potential - Adjusted'!O13)*$AJ$12</f>
        <v>39.549887247200971</v>
      </c>
      <c r="Q13" s="3">
        <f>('Extended Potential - Adjusted'!Q13-'Extended Potential - Adjusted'!P13)*$AJ$12</f>
        <v>40.017939910788662</v>
      </c>
      <c r="R13" s="3">
        <f>('Extended Potential - Adjusted'!R13-'Extended Potential - Adjusted'!Q13)*$AJ$12</f>
        <v>35.132020243448544</v>
      </c>
      <c r="S13" s="3">
        <f>('Extended Potential - Adjusted'!S13-'Extended Potential - Adjusted'!R13)*$AJ$12</f>
        <v>33.32132745282528</v>
      </c>
      <c r="T13" s="3">
        <f>('Extended Potential - Adjusted'!T13-'Extended Potential - Adjusted'!S13)*$AJ$12</f>
        <v>34.361183518844889</v>
      </c>
      <c r="U13" s="3">
        <f>('Extended Potential - Adjusted'!U13-'Extended Potential - Adjusted'!T13)*$AJ$12</f>
        <v>33.327748874084577</v>
      </c>
      <c r="V13" s="3">
        <f>('Extended Potential - Adjusted'!V13-'Extended Potential - Adjusted'!U13)*$AJ$12</f>
        <v>36.252066600142243</v>
      </c>
      <c r="W13" s="3">
        <f>('Extended Potential - Adjusted'!W13-'Extended Potential - Adjusted'!V13)*$AJ$12</f>
        <v>37.492252508619742</v>
      </c>
      <c r="X13" s="3">
        <f>('Extended Potential - Adjusted'!X13-'Extended Potential - Adjusted'!W13)*$AJ$12</f>
        <v>37.166460756308858</v>
      </c>
      <c r="Y13" s="3">
        <f>('Extended Potential - Adjusted'!Y13-'Extended Potential - Adjusted'!X13)*$AJ$12</f>
        <v>33.461487961086689</v>
      </c>
      <c r="Z13" s="3">
        <f>('Extended Potential - Adjusted'!Z13-'Extended Potential - Adjusted'!Y13)*$AJ$12</f>
        <v>31.677887858976398</v>
      </c>
      <c r="AA13" s="3">
        <f>('Extended Potential - Adjusted'!AA13-'Extended Potential - Adjusted'!Z13)*$AJ$12</f>
        <v>31.843998227440483</v>
      </c>
      <c r="AB13" s="3">
        <f>('Extended Potential - Adjusted'!AB13-'Extended Potential - Adjusted'!AA13)*$AJ$12</f>
        <v>30.905368638940413</v>
      </c>
      <c r="AC13" s="3">
        <f>('Extended Potential - Adjusted'!AC13-'Extended Potential - Adjusted'!AB13)*$AJ$12</f>
        <v>30.998667906538895</v>
      </c>
      <c r="AD13" s="3">
        <f>('Extended Potential - Adjusted'!AD13-'Extended Potential - Adjusted'!AC13)*$AJ$12</f>
        <v>30.576002746088054</v>
      </c>
      <c r="AE13" s="3">
        <f>('Extended Potential - Adjusted'!AE13-'Extended Potential - Adjusted'!AD13)*$AJ$12</f>
        <v>30.15333758563721</v>
      </c>
      <c r="AF13" s="3">
        <f>('Extended Potential - Adjusted'!AF13-'Extended Potential - Adjusted'!AE13)*$AJ$12</f>
        <v>29.730672425186366</v>
      </c>
      <c r="AG13" s="3">
        <f>('Extended Potential - Adjusted'!AG13-'Extended Potential - Adjusted'!AF13)*$AJ$12</f>
        <v>29.308007264735522</v>
      </c>
      <c r="AH13" s="3">
        <f>('Extended Potential - Adjusted'!AH13-'Extended Potential - Adjusted'!AG13)*$AJ$12</f>
        <v>28.885342104284881</v>
      </c>
      <c r="AI13" t="s">
        <v>13</v>
      </c>
    </row>
    <row r="14" spans="2:37" x14ac:dyDescent="0.35">
      <c r="B14" s="2" t="s">
        <v>10</v>
      </c>
      <c r="C14" s="2" t="s">
        <v>11</v>
      </c>
      <c r="D14" s="3">
        <f>SUM(D4:D13)</f>
        <v>117436.94442718514</v>
      </c>
      <c r="E14" s="3">
        <f t="shared" ref="E14:AH14" si="1">SUM(E4:E13)</f>
        <v>114060.1230356282</v>
      </c>
      <c r="F14" s="3">
        <f t="shared" si="1"/>
        <v>83838.271341782398</v>
      </c>
      <c r="G14" s="3">
        <f t="shared" si="1"/>
        <v>73371.277106012742</v>
      </c>
      <c r="H14" s="3">
        <f t="shared" si="1"/>
        <v>80101.191704747122</v>
      </c>
      <c r="I14" s="3">
        <f t="shared" si="1"/>
        <v>86593.632666534191</v>
      </c>
      <c r="J14" s="3">
        <f t="shared" si="1"/>
        <v>85313.427873949186</v>
      </c>
      <c r="K14" s="3">
        <f t="shared" si="1"/>
        <v>83846.354606778536</v>
      </c>
      <c r="L14" s="3">
        <f t="shared" si="1"/>
        <v>87892.452454756567</v>
      </c>
      <c r="M14" s="3">
        <f t="shared" si="1"/>
        <v>83361.553887268674</v>
      </c>
      <c r="N14" s="3">
        <f t="shared" si="1"/>
        <v>78331.724158179029</v>
      </c>
      <c r="O14" s="3">
        <f t="shared" si="1"/>
        <v>87056.202212041419</v>
      </c>
      <c r="P14" s="3">
        <f t="shared" si="1"/>
        <v>83778.663021947868</v>
      </c>
      <c r="Q14" s="3">
        <f t="shared" si="1"/>
        <v>76668.402790129068</v>
      </c>
      <c r="R14" s="3">
        <f t="shared" si="1"/>
        <v>68190.328422110135</v>
      </c>
      <c r="S14" s="3">
        <f t="shared" si="1"/>
        <v>60900.038910709103</v>
      </c>
      <c r="T14" s="3">
        <f t="shared" si="1"/>
        <v>60396.564549954666</v>
      </c>
      <c r="U14" s="3">
        <f t="shared" si="1"/>
        <v>54333.896846477539</v>
      </c>
      <c r="V14" s="3">
        <f t="shared" si="1"/>
        <v>55847.348216010352</v>
      </c>
      <c r="W14" s="3">
        <f t="shared" si="1"/>
        <v>59898.644451595108</v>
      </c>
      <c r="X14" s="3">
        <f t="shared" si="1"/>
        <v>58333.173207557214</v>
      </c>
      <c r="Y14" s="3">
        <f t="shared" si="1"/>
        <v>54571.766808433109</v>
      </c>
      <c r="Z14" s="3">
        <f t="shared" si="1"/>
        <v>52513.253277255404</v>
      </c>
      <c r="AA14" s="3">
        <f t="shared" si="1"/>
        <v>50474.071471311414</v>
      </c>
      <c r="AB14" s="3">
        <f t="shared" si="1"/>
        <v>46033.049714948946</v>
      </c>
      <c r="AC14" s="3">
        <f t="shared" si="1"/>
        <v>46042.61572987929</v>
      </c>
      <c r="AD14" s="3">
        <f t="shared" si="1"/>
        <v>43826.887859163042</v>
      </c>
      <c r="AE14" s="3">
        <f t="shared" si="1"/>
        <v>41611.159988446932</v>
      </c>
      <c r="AF14" s="3">
        <f t="shared" si="1"/>
        <v>39395.432117730888</v>
      </c>
      <c r="AG14" s="3">
        <f t="shared" si="1"/>
        <v>37179.704247014699</v>
      </c>
      <c r="AH14" s="3">
        <f t="shared" si="1"/>
        <v>34963.976376298589</v>
      </c>
    </row>
    <row r="16" spans="2:37" x14ac:dyDescent="0.35">
      <c r="B16" t="s">
        <v>16</v>
      </c>
    </row>
    <row r="17" spans="1:35" x14ac:dyDescent="0.35">
      <c r="B17" s="1" t="s">
        <v>1</v>
      </c>
      <c r="C17" s="1" t="s">
        <v>2</v>
      </c>
      <c r="D17" s="1">
        <v>2020</v>
      </c>
      <c r="E17" s="1">
        <v>2021</v>
      </c>
      <c r="F17" s="1">
        <v>2022</v>
      </c>
      <c r="G17" s="1">
        <v>2023</v>
      </c>
      <c r="H17" s="1">
        <v>2024</v>
      </c>
      <c r="I17" s="1">
        <v>2025</v>
      </c>
      <c r="J17" s="1">
        <v>2026</v>
      </c>
      <c r="K17" s="1">
        <v>2027</v>
      </c>
      <c r="L17" s="1">
        <v>2028</v>
      </c>
      <c r="M17" s="1">
        <v>2029</v>
      </c>
      <c r="N17" s="1">
        <v>2030</v>
      </c>
      <c r="O17" s="1">
        <v>2031</v>
      </c>
      <c r="P17" s="1">
        <v>2032</v>
      </c>
      <c r="Q17" s="1">
        <v>2033</v>
      </c>
      <c r="R17" s="1">
        <v>2034</v>
      </c>
      <c r="S17" s="1">
        <v>2035</v>
      </c>
      <c r="T17" s="1">
        <v>2036</v>
      </c>
      <c r="U17" s="1">
        <v>2037</v>
      </c>
      <c r="V17" s="1">
        <v>2038</v>
      </c>
      <c r="W17" s="1">
        <v>2039</v>
      </c>
      <c r="X17" s="1">
        <v>2040</v>
      </c>
      <c r="Y17" s="1">
        <v>2041</v>
      </c>
      <c r="Z17" s="1">
        <v>2042</v>
      </c>
      <c r="AA17" s="1">
        <v>2043</v>
      </c>
      <c r="AB17" s="1">
        <v>2044</v>
      </c>
      <c r="AC17" s="1">
        <v>2045</v>
      </c>
      <c r="AD17" s="1">
        <f>AC17+1</f>
        <v>2046</v>
      </c>
      <c r="AE17" s="1">
        <f t="shared" ref="AE17:AH17" si="2">AD17+1</f>
        <v>2047</v>
      </c>
      <c r="AF17" s="1">
        <f t="shared" si="2"/>
        <v>2048</v>
      </c>
      <c r="AG17" s="1">
        <f t="shared" si="2"/>
        <v>2049</v>
      </c>
      <c r="AH17" s="1">
        <f t="shared" si="2"/>
        <v>2050</v>
      </c>
      <c r="AI17" t="s">
        <v>19</v>
      </c>
    </row>
    <row r="18" spans="1:35" x14ac:dyDescent="0.35">
      <c r="B18" s="2" t="s">
        <v>3</v>
      </c>
      <c r="C18" s="2"/>
      <c r="D18" s="5">
        <f>(D4+D5)/D$14</f>
        <v>0.75156011983896631</v>
      </c>
      <c r="E18" s="5">
        <f t="shared" ref="E18:AH18" si="3">(E4+E5)/E$14</f>
        <v>0.74565598769193031</v>
      </c>
      <c r="F18" s="5">
        <f t="shared" si="3"/>
        <v>0.73928531433425493</v>
      </c>
      <c r="G18" s="5">
        <f t="shared" si="3"/>
        <v>0.73483321199187301</v>
      </c>
      <c r="H18" s="5">
        <f t="shared" si="3"/>
        <v>0.73438287920338319</v>
      </c>
      <c r="I18" s="5">
        <f t="shared" si="3"/>
        <v>0.76023707596357759</v>
      </c>
      <c r="J18" s="5">
        <f t="shared" si="3"/>
        <v>0.73439994046825108</v>
      </c>
      <c r="K18" s="5">
        <f t="shared" si="3"/>
        <v>0.72460703297519591</v>
      </c>
      <c r="L18" s="5">
        <f t="shared" si="3"/>
        <v>0.73076528866777435</v>
      </c>
      <c r="M18" s="5">
        <f t="shared" si="3"/>
        <v>0.73583565588761113</v>
      </c>
      <c r="N18" s="5">
        <f t="shared" si="3"/>
        <v>0.73569645472425582</v>
      </c>
      <c r="O18" s="5">
        <f t="shared" si="3"/>
        <v>0.73419851620725263</v>
      </c>
      <c r="P18" s="5">
        <f t="shared" si="3"/>
        <v>0.73916010635975249</v>
      </c>
      <c r="Q18" s="5">
        <f t="shared" si="3"/>
        <v>0.71800973859448658</v>
      </c>
      <c r="R18" s="5">
        <f t="shared" si="3"/>
        <v>0.74753885959800725</v>
      </c>
      <c r="S18" s="5">
        <f t="shared" si="3"/>
        <v>0.74432108844538203</v>
      </c>
      <c r="T18" s="5">
        <f t="shared" si="3"/>
        <v>0.74464374195364746</v>
      </c>
      <c r="U18" s="5">
        <f t="shared" si="3"/>
        <v>0.74008369026646403</v>
      </c>
      <c r="V18" s="5">
        <f t="shared" si="3"/>
        <v>0.75289960836538961</v>
      </c>
      <c r="W18" s="5">
        <f t="shared" si="3"/>
        <v>0.74984516409110524</v>
      </c>
      <c r="X18" s="5">
        <f t="shared" si="3"/>
        <v>0.75202093096438516</v>
      </c>
      <c r="Y18" s="5">
        <f t="shared" si="3"/>
        <v>0.78109548705214082</v>
      </c>
      <c r="Z18" s="5">
        <f t="shared" si="3"/>
        <v>0.77649942577373465</v>
      </c>
      <c r="AA18" s="5">
        <f t="shared" si="3"/>
        <v>0.76578511474096378</v>
      </c>
      <c r="AB18" s="5">
        <f t="shared" si="3"/>
        <v>0.77346166025885765</v>
      </c>
      <c r="AC18" s="5">
        <f t="shared" si="3"/>
        <v>0.77272474189641815</v>
      </c>
      <c r="AD18" s="5">
        <f t="shared" si="3"/>
        <v>0.77672081889547706</v>
      </c>
      <c r="AE18" s="5">
        <f t="shared" si="3"/>
        <v>0.78114246534190501</v>
      </c>
      <c r="AF18" s="5">
        <f t="shared" si="3"/>
        <v>0.78606148748592897</v>
      </c>
      <c r="AG18" s="5">
        <f t="shared" si="3"/>
        <v>0.79156680877793606</v>
      </c>
      <c r="AH18" s="5">
        <f t="shared" si="3"/>
        <v>0.79776989360190997</v>
      </c>
      <c r="AI18" s="9">
        <v>0.72601018995344524</v>
      </c>
    </row>
    <row r="19" spans="1:35" x14ac:dyDescent="0.35">
      <c r="B19" s="2" t="s">
        <v>6</v>
      </c>
      <c r="C19" s="2"/>
      <c r="D19" s="5">
        <f>(D6+D7)/D$14</f>
        <v>0.12324473916700081</v>
      </c>
      <c r="E19" s="5">
        <f t="shared" ref="E19:AH19" si="4">(E6+E7)/E$14</f>
        <v>0.12886675364207942</v>
      </c>
      <c r="F19" s="5">
        <f t="shared" si="4"/>
        <v>0.13110703055766545</v>
      </c>
      <c r="G19" s="5">
        <f t="shared" si="4"/>
        <v>0.13305982062965876</v>
      </c>
      <c r="H19" s="5">
        <f t="shared" si="4"/>
        <v>0.1342032279198819</v>
      </c>
      <c r="I19" s="5">
        <f t="shared" si="4"/>
        <v>0.12093019313654162</v>
      </c>
      <c r="J19" s="5">
        <f t="shared" si="4"/>
        <v>0.13528093129791818</v>
      </c>
      <c r="K19" s="5">
        <f t="shared" si="4"/>
        <v>0.1420704167579894</v>
      </c>
      <c r="L19" s="5">
        <f t="shared" si="4"/>
        <v>0.13790841784652394</v>
      </c>
      <c r="M19" s="5">
        <f t="shared" si="4"/>
        <v>0.13469514168391869</v>
      </c>
      <c r="N19" s="5">
        <f t="shared" si="4"/>
        <v>0.13648532219127901</v>
      </c>
      <c r="O19" s="5">
        <f t="shared" si="4"/>
        <v>0.13685319627217654</v>
      </c>
      <c r="P19" s="5">
        <f t="shared" si="4"/>
        <v>0.13320688154944046</v>
      </c>
      <c r="Q19" s="5">
        <f t="shared" si="4"/>
        <v>0.14555126452203496</v>
      </c>
      <c r="R19" s="5">
        <f t="shared" si="4"/>
        <v>0.13011134425607537</v>
      </c>
      <c r="S19" s="5">
        <f t="shared" si="4"/>
        <v>0.13285131480927401</v>
      </c>
      <c r="T19" s="5">
        <f t="shared" si="4"/>
        <v>0.13394468581541158</v>
      </c>
      <c r="U19" s="5">
        <f t="shared" si="4"/>
        <v>0.13580164700217306</v>
      </c>
      <c r="V19" s="5">
        <f t="shared" si="4"/>
        <v>0.13186429953860757</v>
      </c>
      <c r="W19" s="5">
        <f t="shared" si="4"/>
        <v>0.13277176516947325</v>
      </c>
      <c r="X19" s="5">
        <f t="shared" si="4"/>
        <v>0.13455187280911879</v>
      </c>
      <c r="Y19" s="5">
        <f t="shared" si="4"/>
        <v>0.12047508637276776</v>
      </c>
      <c r="Z19" s="5">
        <f t="shared" si="4"/>
        <v>0.12349814719028378</v>
      </c>
      <c r="AA19" s="5">
        <f t="shared" si="4"/>
        <v>0.12713360459225007</v>
      </c>
      <c r="AB19" s="5">
        <f t="shared" si="4"/>
        <v>0.12433356306345018</v>
      </c>
      <c r="AC19" s="5">
        <f t="shared" si="4"/>
        <v>0.12569169043829137</v>
      </c>
      <c r="AD19" s="5">
        <f t="shared" si="4"/>
        <v>0.12486138646717343</v>
      </c>
      <c r="AE19" s="5">
        <f t="shared" si="4"/>
        <v>0.12394265777295331</v>
      </c>
      <c r="AF19" s="5">
        <f t="shared" si="4"/>
        <v>0.12292058446927032</v>
      </c>
      <c r="AG19" s="5">
        <f t="shared" si="4"/>
        <v>0.12177669006180282</v>
      </c>
      <c r="AH19" s="5">
        <f t="shared" si="4"/>
        <v>0.12048781450616677</v>
      </c>
      <c r="AI19" s="9">
        <v>0.13734358975767069</v>
      </c>
    </row>
    <row r="20" spans="1:35" x14ac:dyDescent="0.35">
      <c r="B20" s="2" t="s">
        <v>7</v>
      </c>
      <c r="C20" s="2"/>
      <c r="D20" s="5">
        <f>(D8+D9)/D$14</f>
        <v>0.12405696473131358</v>
      </c>
      <c r="E20" s="5">
        <f t="shared" ref="E20:AH20" si="5">(E8+E9)/E$14</f>
        <v>0.12437864741591791</v>
      </c>
      <c r="F20" s="5">
        <f t="shared" si="5"/>
        <v>0.12822002962450285</v>
      </c>
      <c r="G20" s="5">
        <f t="shared" si="5"/>
        <v>0.13059617547299052</v>
      </c>
      <c r="H20" s="5">
        <f t="shared" si="5"/>
        <v>0.12986740045108269</v>
      </c>
      <c r="I20" s="5">
        <f t="shared" si="5"/>
        <v>0.11729985959814003</v>
      </c>
      <c r="J20" s="5">
        <f t="shared" si="5"/>
        <v>0.12880704478672769</v>
      </c>
      <c r="K20" s="5">
        <f t="shared" si="5"/>
        <v>0.13178784484842543</v>
      </c>
      <c r="L20" s="5">
        <f t="shared" si="5"/>
        <v>0.12989841450720432</v>
      </c>
      <c r="M20" s="5">
        <f t="shared" si="5"/>
        <v>0.12793551733390887</v>
      </c>
      <c r="N20" s="5">
        <f t="shared" si="5"/>
        <v>0.12616907210034117</v>
      </c>
      <c r="O20" s="5">
        <f t="shared" si="5"/>
        <v>0.12738501366724528</v>
      </c>
      <c r="P20" s="5">
        <f t="shared" si="5"/>
        <v>0.12610117110626773</v>
      </c>
      <c r="Q20" s="5">
        <f t="shared" si="5"/>
        <v>0.13477433499295391</v>
      </c>
      <c r="R20" s="5">
        <f t="shared" si="5"/>
        <v>0.12083247920340964</v>
      </c>
      <c r="S20" s="5">
        <f t="shared" si="5"/>
        <v>0.12122786625403548</v>
      </c>
      <c r="T20" s="5">
        <f t="shared" si="5"/>
        <v>0.11983103438880761</v>
      </c>
      <c r="U20" s="5">
        <f t="shared" si="5"/>
        <v>0.12235724588668007</v>
      </c>
      <c r="V20" s="5">
        <f t="shared" si="5"/>
        <v>0.11353254957819886</v>
      </c>
      <c r="W20" s="5">
        <f t="shared" si="5"/>
        <v>0.11569227258469972</v>
      </c>
      <c r="X20" s="5">
        <f t="shared" si="5"/>
        <v>0.11165376252152182</v>
      </c>
      <c r="Y20" s="5">
        <f t="shared" si="5"/>
        <v>9.6831807603441511E-2</v>
      </c>
      <c r="Z20" s="5">
        <f t="shared" si="5"/>
        <v>9.8396976958788754E-2</v>
      </c>
      <c r="AA20" s="5">
        <f t="shared" si="5"/>
        <v>0.10537432489303804</v>
      </c>
      <c r="AB20" s="5">
        <f t="shared" si="5"/>
        <v>0.10038928893970174</v>
      </c>
      <c r="AC20" s="5">
        <f t="shared" si="5"/>
        <v>9.9798737986225128E-2</v>
      </c>
      <c r="AD20" s="5">
        <f t="shared" si="5"/>
        <v>9.658812247397025E-2</v>
      </c>
      <c r="AE20" s="5">
        <f t="shared" si="5"/>
        <v>9.3035586655978234E-2</v>
      </c>
      <c r="AF20" s="5">
        <f t="shared" si="5"/>
        <v>8.9083438385450006E-2</v>
      </c>
      <c r="AG20" s="5">
        <f t="shared" si="5"/>
        <v>8.4660232840554281E-2</v>
      </c>
      <c r="AH20" s="5">
        <f t="shared" si="5"/>
        <v>7.9676414869985474E-2</v>
      </c>
      <c r="AI20" s="9">
        <v>0.13534822910560154</v>
      </c>
    </row>
    <row r="21" spans="1:35" x14ac:dyDescent="0.35">
      <c r="B21" s="2" t="s">
        <v>8</v>
      </c>
      <c r="C21" s="2"/>
      <c r="D21" s="5">
        <f>(D10+D11)/D$14</f>
        <v>6.2152073495794181E-4</v>
      </c>
      <c r="E21" s="5">
        <f t="shared" ref="E21:AH21" si="6">(E10+E11)/E$14</f>
        <v>5.7401442027933127E-4</v>
      </c>
      <c r="F21" s="5">
        <f t="shared" si="6"/>
        <v>7.2242212862358999E-4</v>
      </c>
      <c r="G21" s="5">
        <f t="shared" si="6"/>
        <v>7.5768873544715995E-4</v>
      </c>
      <c r="H21" s="5">
        <f t="shared" si="6"/>
        <v>7.7056806736069971E-4</v>
      </c>
      <c r="I21" s="5">
        <f t="shared" si="6"/>
        <v>7.6059173826038308E-4</v>
      </c>
      <c r="J21" s="5">
        <f t="shared" si="6"/>
        <v>7.9375917089800018E-4</v>
      </c>
      <c r="K21" s="5">
        <f t="shared" si="6"/>
        <v>8.2415076316188997E-4</v>
      </c>
      <c r="L21" s="5">
        <f t="shared" si="6"/>
        <v>7.2240473754426801E-4</v>
      </c>
      <c r="M21" s="5">
        <f t="shared" si="6"/>
        <v>7.6562266487448293E-4</v>
      </c>
      <c r="N21" s="5">
        <f t="shared" si="6"/>
        <v>8.2418496175115706E-4</v>
      </c>
      <c r="O21" s="5">
        <f t="shared" si="6"/>
        <v>7.896467745403975E-4</v>
      </c>
      <c r="P21" s="5">
        <f t="shared" si="6"/>
        <v>8.020124759752288E-4</v>
      </c>
      <c r="Q21" s="5">
        <f t="shared" si="6"/>
        <v>8.6030685049939761E-4</v>
      </c>
      <c r="R21" s="5">
        <f t="shared" si="6"/>
        <v>7.2978556075068183E-4</v>
      </c>
      <c r="S21" s="5">
        <f t="shared" si="6"/>
        <v>7.7220314055239639E-4</v>
      </c>
      <c r="T21" s="5">
        <f t="shared" si="6"/>
        <v>7.5639208741132085E-4</v>
      </c>
      <c r="U21" s="5">
        <f t="shared" si="6"/>
        <v>8.5383106433614133E-4</v>
      </c>
      <c r="V21" s="5">
        <f t="shared" si="6"/>
        <v>8.0875575973551319E-4</v>
      </c>
      <c r="W21" s="5">
        <f t="shared" si="6"/>
        <v>8.0798593809742688E-4</v>
      </c>
      <c r="X21" s="5">
        <f t="shared" si="6"/>
        <v>8.4572452129239527E-4</v>
      </c>
      <c r="Y21" s="5">
        <f t="shared" si="6"/>
        <v>7.4294538377519799E-4</v>
      </c>
      <c r="Z21" s="5">
        <f t="shared" si="6"/>
        <v>7.4960052647364463E-4</v>
      </c>
      <c r="AA21" s="5">
        <f t="shared" si="6"/>
        <v>7.9082338972416295E-4</v>
      </c>
      <c r="AB21" s="5">
        <f t="shared" si="6"/>
        <v>8.4143042630595158E-4</v>
      </c>
      <c r="AC21" s="5">
        <f t="shared" si="6"/>
        <v>8.1902242112956826E-4</v>
      </c>
      <c r="AD21" s="5">
        <f t="shared" si="6"/>
        <v>8.3526039735950836E-4</v>
      </c>
      <c r="AE21" s="5">
        <f t="shared" si="6"/>
        <v>8.5322766623625683E-4</v>
      </c>
      <c r="AF21" s="5">
        <f t="shared" si="6"/>
        <v>8.7321601097234988E-4</v>
      </c>
      <c r="AG21" s="5">
        <f t="shared" si="6"/>
        <v>8.9558677016914696E-4</v>
      </c>
      <c r="AH21" s="5">
        <f t="shared" si="6"/>
        <v>9.2079287704538838E-4</v>
      </c>
      <c r="AI21" s="9">
        <v>7.0256071961548024E-4</v>
      </c>
    </row>
    <row r="22" spans="1:35" x14ac:dyDescent="0.35">
      <c r="B22" s="2" t="s">
        <v>9</v>
      </c>
      <c r="C22" s="2"/>
      <c r="D22" s="5">
        <f>(D12+D13)/D$14</f>
        <v>5.1665552776120429E-4</v>
      </c>
      <c r="E22" s="5">
        <f t="shared" ref="E22:AH22" si="7">(E12+E13)/E$14</f>
        <v>5.2459682979301685E-4</v>
      </c>
      <c r="F22" s="5">
        <f t="shared" si="7"/>
        <v>6.6520335495324199E-4</v>
      </c>
      <c r="G22" s="5">
        <f t="shared" si="7"/>
        <v>7.5310317003067051E-4</v>
      </c>
      <c r="H22" s="5">
        <f t="shared" si="7"/>
        <v>7.7592435829138896E-4</v>
      </c>
      <c r="I22" s="5">
        <f t="shared" si="7"/>
        <v>7.72279563480337E-4</v>
      </c>
      <c r="J22" s="5">
        <f t="shared" si="7"/>
        <v>7.1832427620514621E-4</v>
      </c>
      <c r="K22" s="5">
        <f t="shared" si="7"/>
        <v>7.1055465522743466E-4</v>
      </c>
      <c r="L22" s="5">
        <f t="shared" si="7"/>
        <v>7.0547424095294205E-4</v>
      </c>
      <c r="M22" s="5">
        <f t="shared" si="7"/>
        <v>7.6806242968663883E-4</v>
      </c>
      <c r="N22" s="5">
        <f t="shared" si="7"/>
        <v>8.24966022372814E-4</v>
      </c>
      <c r="O22" s="5">
        <f t="shared" si="7"/>
        <v>7.7362707878511345E-4</v>
      </c>
      <c r="P22" s="5">
        <f t="shared" si="7"/>
        <v>7.2982850856419463E-4</v>
      </c>
      <c r="Q22" s="5">
        <f t="shared" si="7"/>
        <v>8.0435504002529317E-4</v>
      </c>
      <c r="R22" s="5">
        <f t="shared" si="7"/>
        <v>7.8753138175695478E-4</v>
      </c>
      <c r="S22" s="5">
        <f t="shared" si="7"/>
        <v>8.2752735075615307E-4</v>
      </c>
      <c r="T22" s="5">
        <f t="shared" si="7"/>
        <v>8.2414575472195841E-4</v>
      </c>
      <c r="U22" s="5">
        <f t="shared" si="7"/>
        <v>9.0358578034677585E-4</v>
      </c>
      <c r="V22" s="5">
        <f t="shared" si="7"/>
        <v>8.9478675806834091E-4</v>
      </c>
      <c r="W22" s="5">
        <f t="shared" si="7"/>
        <v>8.8281221662445185E-4</v>
      </c>
      <c r="X22" s="5">
        <f t="shared" si="7"/>
        <v>9.2770918368206595E-4</v>
      </c>
      <c r="Y22" s="5">
        <f t="shared" si="7"/>
        <v>8.5467358787468656E-4</v>
      </c>
      <c r="Z22" s="5">
        <f t="shared" si="7"/>
        <v>8.5584955071917491E-4</v>
      </c>
      <c r="AA22" s="5">
        <f t="shared" si="7"/>
        <v>9.161323840239299E-4</v>
      </c>
      <c r="AB22" s="5">
        <f t="shared" si="7"/>
        <v>9.7405731168454131E-4</v>
      </c>
      <c r="AC22" s="5">
        <f t="shared" si="7"/>
        <v>9.658072579356294E-4</v>
      </c>
      <c r="AD22" s="5">
        <f t="shared" si="7"/>
        <v>9.9441176601985622E-4</v>
      </c>
      <c r="AE22" s="5">
        <f t="shared" si="7"/>
        <v>1.0260625629269768E-3</v>
      </c>
      <c r="AF22" s="5">
        <f t="shared" si="7"/>
        <v>1.0612736483786133E-3</v>
      </c>
      <c r="AG22" s="5">
        <f t="shared" si="7"/>
        <v>1.1006815495378222E-3</v>
      </c>
      <c r="AH22" s="5">
        <f t="shared" si="7"/>
        <v>1.145084144892293E-3</v>
      </c>
      <c r="AI22" s="9">
        <v>5.95430463667079E-4</v>
      </c>
    </row>
    <row r="23" spans="1:35" x14ac:dyDescent="0.35">
      <c r="B23" s="2" t="s">
        <v>10</v>
      </c>
      <c r="C23" s="2" t="s">
        <v>11</v>
      </c>
      <c r="D23" s="5">
        <f>SUM(D18:D22)</f>
        <v>0.99999999999999989</v>
      </c>
      <c r="E23" s="5">
        <f t="shared" ref="E23:AH23" si="8">SUM(E18:E22)</f>
        <v>1</v>
      </c>
      <c r="F23" s="5">
        <f t="shared" si="8"/>
        <v>1.0000000000000002</v>
      </c>
      <c r="G23" s="5">
        <f t="shared" si="8"/>
        <v>1</v>
      </c>
      <c r="H23" s="5">
        <f t="shared" si="8"/>
        <v>1</v>
      </c>
      <c r="I23" s="5">
        <f t="shared" si="8"/>
        <v>1</v>
      </c>
      <c r="J23" s="5">
        <f t="shared" si="8"/>
        <v>1</v>
      </c>
      <c r="K23" s="5">
        <f t="shared" si="8"/>
        <v>1</v>
      </c>
      <c r="L23" s="5">
        <f t="shared" si="8"/>
        <v>0.99999999999999978</v>
      </c>
      <c r="M23" s="5">
        <f t="shared" si="8"/>
        <v>0.99999999999999978</v>
      </c>
      <c r="N23" s="5">
        <f t="shared" si="8"/>
        <v>1.0000000000000002</v>
      </c>
      <c r="O23" s="5">
        <f t="shared" si="8"/>
        <v>1</v>
      </c>
      <c r="P23" s="5">
        <f t="shared" si="8"/>
        <v>1.0000000000000002</v>
      </c>
      <c r="Q23" s="5">
        <f t="shared" si="8"/>
        <v>1</v>
      </c>
      <c r="R23" s="5">
        <f t="shared" si="8"/>
        <v>0.99999999999999989</v>
      </c>
      <c r="S23" s="5">
        <f t="shared" si="8"/>
        <v>1</v>
      </c>
      <c r="T23" s="5">
        <f t="shared" si="8"/>
        <v>0.99999999999999989</v>
      </c>
      <c r="U23" s="5">
        <f t="shared" si="8"/>
        <v>1</v>
      </c>
      <c r="V23" s="5">
        <f t="shared" si="8"/>
        <v>0.99999999999999978</v>
      </c>
      <c r="W23" s="5">
        <f t="shared" si="8"/>
        <v>1.0000000000000002</v>
      </c>
      <c r="X23" s="5">
        <f t="shared" si="8"/>
        <v>1.0000000000000002</v>
      </c>
      <c r="Y23" s="5">
        <f t="shared" si="8"/>
        <v>0.99999999999999989</v>
      </c>
      <c r="Z23" s="5">
        <f t="shared" si="8"/>
        <v>1</v>
      </c>
      <c r="AA23" s="5">
        <f t="shared" si="8"/>
        <v>0.99999999999999989</v>
      </c>
      <c r="AB23" s="5">
        <f t="shared" si="8"/>
        <v>1.0000000000000002</v>
      </c>
      <c r="AC23" s="5">
        <f t="shared" si="8"/>
        <v>0.99999999999999967</v>
      </c>
      <c r="AD23" s="5">
        <f t="shared" si="8"/>
        <v>1</v>
      </c>
      <c r="AE23" s="5">
        <f t="shared" si="8"/>
        <v>0.99999999999999978</v>
      </c>
      <c r="AF23" s="5">
        <f t="shared" si="8"/>
        <v>1.0000000000000002</v>
      </c>
      <c r="AG23" s="5">
        <f t="shared" si="8"/>
        <v>1</v>
      </c>
      <c r="AH23" s="5">
        <f t="shared" si="8"/>
        <v>0.99999999999999989</v>
      </c>
      <c r="AI23" s="9">
        <f>SUM(AI18:AI22)</f>
        <v>1</v>
      </c>
    </row>
    <row r="25" spans="1:35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7" spans="1:35" x14ac:dyDescent="0.35">
      <c r="B27" s="4" t="s">
        <v>36</v>
      </c>
    </row>
    <row r="28" spans="1:35" x14ac:dyDescent="0.35">
      <c r="B28" s="1" t="s">
        <v>1</v>
      </c>
      <c r="C28" s="1" t="s">
        <v>2</v>
      </c>
      <c r="D28" s="1">
        <v>2020</v>
      </c>
      <c r="E28" s="1">
        <v>2021</v>
      </c>
      <c r="F28" s="1">
        <v>2022</v>
      </c>
      <c r="G28" s="1">
        <v>2023</v>
      </c>
      <c r="H28" s="1">
        <v>2024</v>
      </c>
      <c r="I28" s="1">
        <v>2025</v>
      </c>
      <c r="J28" s="1">
        <v>2026</v>
      </c>
      <c r="K28" s="1">
        <v>2027</v>
      </c>
      <c r="L28" s="1">
        <v>2028</v>
      </c>
      <c r="M28" s="1">
        <v>2029</v>
      </c>
      <c r="N28" s="1">
        <v>2030</v>
      </c>
      <c r="O28" s="1">
        <v>2031</v>
      </c>
      <c r="P28" s="1">
        <v>2032</v>
      </c>
      <c r="Q28" s="1">
        <v>2033</v>
      </c>
      <c r="R28" s="1">
        <v>2034</v>
      </c>
      <c r="S28" s="1">
        <v>2035</v>
      </c>
      <c r="T28" s="1">
        <v>2036</v>
      </c>
      <c r="U28" s="1">
        <v>2037</v>
      </c>
      <c r="V28" s="1">
        <v>2038</v>
      </c>
      <c r="W28" s="1">
        <v>2039</v>
      </c>
      <c r="X28" s="1">
        <v>2040</v>
      </c>
      <c r="Y28" s="1">
        <v>2041</v>
      </c>
      <c r="Z28" s="1">
        <v>2042</v>
      </c>
      <c r="AA28" s="1">
        <v>2043</v>
      </c>
      <c r="AB28" s="1">
        <v>2044</v>
      </c>
      <c r="AC28" s="1">
        <v>2045</v>
      </c>
      <c r="AD28" s="1">
        <f>AC28+1</f>
        <v>2046</v>
      </c>
      <c r="AE28" s="1">
        <f t="shared" ref="AE28:AH28" si="9">AD28+1</f>
        <v>2047</v>
      </c>
      <c r="AF28" s="1">
        <f t="shared" si="9"/>
        <v>2048</v>
      </c>
      <c r="AG28" s="1">
        <f t="shared" si="9"/>
        <v>2049</v>
      </c>
      <c r="AH28" s="1">
        <f t="shared" si="9"/>
        <v>2050</v>
      </c>
    </row>
    <row r="29" spans="1:35" x14ac:dyDescent="0.35">
      <c r="B29" s="2" t="s">
        <v>3</v>
      </c>
      <c r="C29" s="2" t="s">
        <v>4</v>
      </c>
      <c r="D29" s="3">
        <f>'Extended Potential - Adjusted'!D29*$AJ$4</f>
        <v>1496.4023819054023</v>
      </c>
      <c r="E29" s="3">
        <f>('Extended Potential - Adjusted'!E29-'Extended Potential - Adjusted'!D29)*$AJ$4</f>
        <v>7129.7991134911272</v>
      </c>
      <c r="F29" s="3">
        <f>('Extended Potential - Adjusted'!F29-'Extended Potential - Adjusted'!E29)*$AJ$4</f>
        <v>6952.083654735814</v>
      </c>
      <c r="G29" s="3">
        <f>('Extended Potential - Adjusted'!G29-'Extended Potential - Adjusted'!F29)*$AJ$4</f>
        <v>7393.2530442344341</v>
      </c>
      <c r="H29" s="3">
        <f>('Extended Potential - Adjusted'!H29-'Extended Potential - Adjusted'!G29)*$AJ$4</f>
        <v>7381.6480265330856</v>
      </c>
      <c r="I29" s="3">
        <f>('Extended Potential - Adjusted'!I29-'Extended Potential - Adjusted'!H29)*$AJ$4</f>
        <v>6347.3408750696144</v>
      </c>
      <c r="J29" s="3">
        <f>('Extended Potential - Adjusted'!J29-'Extended Potential - Adjusted'!I29)*$AJ$4</f>
        <v>6273.1794763968228</v>
      </c>
      <c r="K29" s="3">
        <f>('Extended Potential - Adjusted'!K29-'Extended Potential - Adjusted'!J29)*$AJ$4</f>
        <v>5574.7858423044272</v>
      </c>
      <c r="L29" s="3">
        <f>('Extended Potential - Adjusted'!L29-'Extended Potential - Adjusted'!K29)*$AJ$4</f>
        <v>4513.8908728795277</v>
      </c>
      <c r="M29" s="3">
        <f>('Extended Potential - Adjusted'!M29-'Extended Potential - Adjusted'!L29)*$AJ$4</f>
        <v>4245.4195125078977</v>
      </c>
      <c r="N29" s="3">
        <f>('Extended Potential - Adjusted'!N29-'Extended Potential - Adjusted'!M29)*$AJ$4</f>
        <v>4038.4639052515058</v>
      </c>
      <c r="O29" s="3">
        <f>('Extended Potential - Adjusted'!O29-'Extended Potential - Adjusted'!N29)*$AJ$4</f>
        <v>3864.5896428127558</v>
      </c>
      <c r="P29" s="3">
        <f>('Extended Potential - Adjusted'!P29-'Extended Potential - Adjusted'!O29)*$AJ$4</f>
        <v>3901.3399845257386</v>
      </c>
      <c r="Q29" s="3">
        <f>('Extended Potential - Adjusted'!Q29-'Extended Potential - Adjusted'!P29)*$AJ$4</f>
        <v>3783.2493653668962</v>
      </c>
      <c r="R29" s="3">
        <f>('Extended Potential - Adjusted'!R29-'Extended Potential - Adjusted'!Q29)*$AJ$4</f>
        <v>4283.5710215390827</v>
      </c>
      <c r="S29" s="3">
        <f>('Extended Potential - Adjusted'!S29-'Extended Potential - Adjusted'!R29)*$AJ$4</f>
        <v>4133.2591194516035</v>
      </c>
      <c r="T29" s="3">
        <f>('Extended Potential - Adjusted'!T29-'Extended Potential - Adjusted'!S29)*$AJ$4</f>
        <v>3374.137725966189</v>
      </c>
      <c r="U29" s="3">
        <f>('Extended Potential - Adjusted'!U29-'Extended Potential - Adjusted'!T29)*$AJ$4</f>
        <v>3324.332160626926</v>
      </c>
      <c r="V29" s="3">
        <f>('Extended Potential - Adjusted'!V29-'Extended Potential - Adjusted'!U29)*$AJ$4</f>
        <v>3289.2532871880717</v>
      </c>
      <c r="W29" s="3">
        <f>('Extended Potential - Adjusted'!W29-'Extended Potential - Adjusted'!V29)*$AJ$4</f>
        <v>3375.2550409691062</v>
      </c>
      <c r="X29" s="3">
        <f>('Extended Potential - Adjusted'!X29-'Extended Potential - Adjusted'!W29)*$AJ$4</f>
        <v>3324.0676572821412</v>
      </c>
      <c r="Y29" s="3">
        <f>('Extended Potential - Adjusted'!Y29-'Extended Potential - Adjusted'!X29)*$AJ$4</f>
        <v>3742.8608149607257</v>
      </c>
      <c r="Z29" s="3">
        <f>('Extended Potential - Adjusted'!Z29-'Extended Potential - Adjusted'!Y29)*$AJ$4</f>
        <v>3265.8401694167596</v>
      </c>
      <c r="AA29" s="3">
        <f>('Extended Potential - Adjusted'!AA29-'Extended Potential - Adjusted'!Z29)*$AJ$4</f>
        <v>3189.1353359331347</v>
      </c>
      <c r="AB29" s="3">
        <f>('Extended Potential - Adjusted'!AB29-'Extended Potential - Adjusted'!AA29)*$AJ$4</f>
        <v>3220.0263581749027</v>
      </c>
      <c r="AC29" s="3">
        <f>('Extended Potential - Adjusted'!AC29-'Extended Potential - Adjusted'!AB29)*$AJ$4</f>
        <v>3442.7997398376256</v>
      </c>
      <c r="AD29" s="3">
        <f>('Extended Potential - Adjusted'!AD29-'Extended Potential - Adjusted'!AC29)*$AJ$4</f>
        <v>3329.0700862321146</v>
      </c>
      <c r="AE29" s="3">
        <f>('Extended Potential - Adjusted'!AE29-'Extended Potential - Adjusted'!AD29)*$AJ$4</f>
        <v>3329.0700862320919</v>
      </c>
      <c r="AF29" s="3">
        <f>('Extended Potential - Adjusted'!AF29-'Extended Potential - Adjusted'!AE29)*$AJ$4</f>
        <v>3329.0700862320919</v>
      </c>
      <c r="AG29" s="3">
        <f>('Extended Potential - Adjusted'!AG29-'Extended Potential - Adjusted'!AF29)*$AJ$4</f>
        <v>3329.0700862320919</v>
      </c>
      <c r="AH29" s="3">
        <f>('Extended Potential - Adjusted'!AH29-'Extended Potential - Adjusted'!AG29)*$AJ$4</f>
        <v>3329.0700862320919</v>
      </c>
      <c r="AI29" s="4" t="s">
        <v>14</v>
      </c>
    </row>
    <row r="30" spans="1:35" x14ac:dyDescent="0.35">
      <c r="B30" s="2" t="s">
        <v>3</v>
      </c>
      <c r="C30" s="2" t="s">
        <v>5</v>
      </c>
      <c r="D30" s="3">
        <f>'Extended Potential - Adjusted'!D30*$AJ$4</f>
        <v>20513.965999753364</v>
      </c>
      <c r="E30" s="3">
        <f>('Extended Potential - Adjusted'!E30-'Extended Potential - Adjusted'!D30)*$AJ$4</f>
        <v>24532.560614269314</v>
      </c>
      <c r="F30" s="3">
        <f>('Extended Potential - Adjusted'!F30-'Extended Potential - Adjusted'!E30)*$AJ$4</f>
        <v>23754.281860075254</v>
      </c>
      <c r="G30" s="3">
        <f>('Extended Potential - Adjusted'!G30-'Extended Potential - Adjusted'!F30)*$AJ$4</f>
        <v>25459.995114325146</v>
      </c>
      <c r="H30" s="3">
        <f>('Extended Potential - Adjusted'!H30-'Extended Potential - Adjusted'!G30)*$AJ$4</f>
        <v>24935.267134485734</v>
      </c>
      <c r="I30" s="3">
        <f>('Extended Potential - Adjusted'!I30-'Extended Potential - Adjusted'!H30)*$AJ$4</f>
        <v>25552.758028147877</v>
      </c>
      <c r="J30" s="3">
        <f>('Extended Potential - Adjusted'!J30-'Extended Potential - Adjusted'!I30)*$AJ$4</f>
        <v>20558.417275592194</v>
      </c>
      <c r="K30" s="3">
        <f>('Extended Potential - Adjusted'!K30-'Extended Potential - Adjusted'!J30)*$AJ$4</f>
        <v>18001.04678767571</v>
      </c>
      <c r="L30" s="3">
        <f>('Extended Potential - Adjusted'!L30-'Extended Potential - Adjusted'!K30)*$AJ$4</f>
        <v>14521.820345168282</v>
      </c>
      <c r="M30" s="3">
        <f>('Extended Potential - Adjusted'!M30-'Extended Potential - Adjusted'!L30)*$AJ$4</f>
        <v>12978.079971661231</v>
      </c>
      <c r="N30" s="3">
        <f>('Extended Potential - Adjusted'!N30-'Extended Potential - Adjusted'!M30)*$AJ$4</f>
        <v>11272.196470622277</v>
      </c>
      <c r="O30" s="3">
        <f>('Extended Potential - Adjusted'!O30-'Extended Potential - Adjusted'!N30)*$AJ$4</f>
        <v>9869.5028893730741</v>
      </c>
      <c r="P30" s="3">
        <f>('Extended Potential - Adjusted'!P30-'Extended Potential - Adjusted'!O30)*$AJ$4</f>
        <v>8811.0101322257615</v>
      </c>
      <c r="Q30" s="3">
        <f>('Extended Potential - Adjusted'!Q30-'Extended Potential - Adjusted'!P30)*$AJ$4</f>
        <v>9438.917004698138</v>
      </c>
      <c r="R30" s="3">
        <f>('Extended Potential - Adjusted'!R30-'Extended Potential - Adjusted'!Q30)*$AJ$4</f>
        <v>7011.6808773351167</v>
      </c>
      <c r="S30" s="3">
        <f>('Extended Potential - Adjusted'!S30-'Extended Potential - Adjusted'!R30)*$AJ$4</f>
        <v>6280.0959045454229</v>
      </c>
      <c r="T30" s="3">
        <f>('Extended Potential - Adjusted'!T30-'Extended Potential - Adjusted'!S30)*$AJ$4</f>
        <v>5562.5820770383889</v>
      </c>
      <c r="U30" s="3">
        <f>('Extended Potential - Adjusted'!U30-'Extended Potential - Adjusted'!T30)*$AJ$4</f>
        <v>4957.2329949835193</v>
      </c>
      <c r="V30" s="3">
        <f>('Extended Potential - Adjusted'!V30-'Extended Potential - Adjusted'!U30)*$AJ$4</f>
        <v>4417.0600941371858</v>
      </c>
      <c r="W30" s="3">
        <f>('Extended Potential - Adjusted'!W30-'Extended Potential - Adjusted'!V30)*$AJ$4</f>
        <v>4503.322819880892</v>
      </c>
      <c r="X30" s="3">
        <f>('Extended Potential - Adjusted'!X30-'Extended Potential - Adjusted'!W30)*$AJ$4</f>
        <v>4026.9524367953991</v>
      </c>
      <c r="Y30" s="3">
        <f>('Extended Potential - Adjusted'!Y30-'Extended Potential - Adjusted'!X30)*$AJ$4</f>
        <v>3661.9724188597002</v>
      </c>
      <c r="Z30" s="3">
        <f>('Extended Potential - Adjusted'!Z30-'Extended Potential - Adjusted'!Y30)*$AJ$4</f>
        <v>3272.4753436636138</v>
      </c>
      <c r="AA30" s="3">
        <f>('Extended Potential - Adjusted'!AA30-'Extended Potential - Adjusted'!Z30)*$AJ$4</f>
        <v>2508.078256603118</v>
      </c>
      <c r="AB30" s="3">
        <f>('Extended Potential - Adjusted'!AB30-'Extended Potential - Adjusted'!AA30)*$AJ$4</f>
        <v>2339.8688074842685</v>
      </c>
      <c r="AC30" s="3">
        <f>('Extended Potential - Adjusted'!AC30-'Extended Potential - Adjusted'!AB30)*$AJ$4</f>
        <v>3385.4763548597593</v>
      </c>
      <c r="AD30" s="3">
        <f>('Extended Potential - Adjusted'!AD30-'Extended Potential - Adjusted'!AC30)*$AJ$4</f>
        <v>2934.5343253488409</v>
      </c>
      <c r="AE30" s="3">
        <f>('Extended Potential - Adjusted'!AE30-'Extended Potential - Adjusted'!AD30)*$AJ$4</f>
        <v>2934.5343253487949</v>
      </c>
      <c r="AF30" s="3">
        <f>('Extended Potential - Adjusted'!AF30-'Extended Potential - Adjusted'!AE30)*$AJ$4</f>
        <v>2934.5343253487949</v>
      </c>
      <c r="AG30" s="3">
        <f>('Extended Potential - Adjusted'!AG30-'Extended Potential - Adjusted'!AF30)*$AJ$4</f>
        <v>2934.5343253488409</v>
      </c>
      <c r="AH30" s="3">
        <f>('Extended Potential - Adjusted'!AH30-'Extended Potential - Adjusted'!AG30)*$AJ$4</f>
        <v>2934.5343253487949</v>
      </c>
      <c r="AI30" s="4" t="s">
        <v>14</v>
      </c>
    </row>
    <row r="31" spans="1:35" x14ac:dyDescent="0.35">
      <c r="B31" s="2" t="s">
        <v>6</v>
      </c>
      <c r="C31" s="2" t="s">
        <v>4</v>
      </c>
      <c r="D31" s="3">
        <f>'Extended Potential - Adjusted'!D31*$AJ$6</f>
        <v>800.87296155194315</v>
      </c>
      <c r="E31" s="3">
        <f>('Extended Potential - Adjusted'!E31-'Extended Potential - Adjusted'!D31)*$AJ$6</f>
        <v>1748.2696736318101</v>
      </c>
      <c r="F31" s="3">
        <f>('Extended Potential - Adjusted'!F31-'Extended Potential - Adjusted'!E31)*$AJ$6</f>
        <v>1771.9516092064939</v>
      </c>
      <c r="G31" s="3">
        <f>('Extended Potential - Adjusted'!G31-'Extended Potential - Adjusted'!F31)*$AJ$6</f>
        <v>1860.8544740487503</v>
      </c>
      <c r="H31" s="3">
        <f>('Extended Potential - Adjusted'!H31-'Extended Potential - Adjusted'!G31)*$AJ$6</f>
        <v>1853.5867255240569</v>
      </c>
      <c r="I31" s="3">
        <f>('Extended Potential - Adjusted'!I31-'Extended Potential - Adjusted'!H31)*$AJ$6</f>
        <v>1761.3876199815666</v>
      </c>
      <c r="J31" s="3">
        <f>('Extended Potential - Adjusted'!J31-'Extended Potential - Adjusted'!I31)*$AJ$6</f>
        <v>1752.8748544335876</v>
      </c>
      <c r="K31" s="3">
        <f>('Extended Potential - Adjusted'!K31-'Extended Potential - Adjusted'!J31)*$AJ$6</f>
        <v>1656.5196321696342</v>
      </c>
      <c r="L31" s="3">
        <f>('Extended Potential - Adjusted'!L31-'Extended Potential - Adjusted'!K31)*$AJ$6</f>
        <v>1498.8581410228346</v>
      </c>
      <c r="M31" s="3">
        <f>('Extended Potential - Adjusted'!M31-'Extended Potential - Adjusted'!L31)*$AJ$6</f>
        <v>1445.1013845219184</v>
      </c>
      <c r="N31" s="3">
        <f>('Extended Potential - Adjusted'!N31-'Extended Potential - Adjusted'!M31)*$AJ$6</f>
        <v>1403.4025411478215</v>
      </c>
      <c r="O31" s="3">
        <f>('Extended Potential - Adjusted'!O31-'Extended Potential - Adjusted'!N31)*$AJ$6</f>
        <v>1368.9895359045231</v>
      </c>
      <c r="P31" s="3">
        <f>('Extended Potential - Adjusted'!P31-'Extended Potential - Adjusted'!O31)*$AJ$6</f>
        <v>1402.024467969964</v>
      </c>
      <c r="Q31" s="3">
        <f>('Extended Potential - Adjusted'!Q31-'Extended Potential - Adjusted'!P31)*$AJ$6</f>
        <v>1377.3958885894363</v>
      </c>
      <c r="R31" s="3">
        <f>('Extended Potential - Adjusted'!R31-'Extended Potential - Adjusted'!Q31)*$AJ$6</f>
        <v>1493.4320758404817</v>
      </c>
      <c r="S31" s="3">
        <f>('Extended Potential - Adjusted'!S31-'Extended Potential - Adjusted'!R31)*$AJ$6</f>
        <v>1464.0727307147563</v>
      </c>
      <c r="T31" s="3">
        <f>('Extended Potential - Adjusted'!T31-'Extended Potential - Adjusted'!S31)*$AJ$6</f>
        <v>1286.9816724198872</v>
      </c>
      <c r="U31" s="3">
        <f>('Extended Potential - Adjusted'!U31-'Extended Potential - Adjusted'!T31)*$AJ$6</f>
        <v>1279.4477127439668</v>
      </c>
      <c r="V31" s="3">
        <f>('Extended Potential - Adjusted'!V31-'Extended Potential - Adjusted'!U31)*$AJ$6</f>
        <v>1274.16911338165</v>
      </c>
      <c r="W31" s="3">
        <f>('Extended Potential - Adjusted'!W31-'Extended Potential - Adjusted'!V31)*$AJ$6</f>
        <v>1291.6020621144185</v>
      </c>
      <c r="X31" s="3">
        <f>('Extended Potential - Adjusted'!X31-'Extended Potential - Adjusted'!W31)*$AJ$6</f>
        <v>1284.6610972187154</v>
      </c>
      <c r="Y31" s="3">
        <f>('Extended Potential - Adjusted'!Y31-'Extended Potential - Adjusted'!X31)*$AJ$6</f>
        <v>1443.6906907141699</v>
      </c>
      <c r="Z31" s="3">
        <f>('Extended Potential - Adjusted'!Z31-'Extended Potential - Adjusted'!Y31)*$AJ$6</f>
        <v>1269.5930798225907</v>
      </c>
      <c r="AA31" s="3">
        <f>('Extended Potential - Adjusted'!AA31-'Extended Potential - Adjusted'!Z31)*$AJ$6</f>
        <v>1260.9791062512577</v>
      </c>
      <c r="AB31" s="3">
        <f>('Extended Potential - Adjusted'!AB31-'Extended Potential - Adjusted'!AA31)*$AJ$6</f>
        <v>1272.4512205039714</v>
      </c>
      <c r="AC31" s="3">
        <f>('Extended Potential - Adjusted'!AC31-'Extended Potential - Adjusted'!AB31)*$AJ$6</f>
        <v>1336.0763039715446</v>
      </c>
      <c r="AD31" s="3">
        <f>('Extended Potential - Adjusted'!AD31-'Extended Potential - Adjusted'!AC31)*$AJ$6</f>
        <v>1302.400038065781</v>
      </c>
      <c r="AE31" s="3">
        <f>('Extended Potential - Adjusted'!AE31-'Extended Potential - Adjusted'!AD31)*$AJ$6</f>
        <v>1302.400038065781</v>
      </c>
      <c r="AF31" s="3">
        <f>('Extended Potential - Adjusted'!AF31-'Extended Potential - Adjusted'!AE31)*$AJ$6</f>
        <v>1302.400038065781</v>
      </c>
      <c r="AG31" s="3">
        <f>('Extended Potential - Adjusted'!AG31-'Extended Potential - Adjusted'!AF31)*$AJ$6</f>
        <v>1302.400038065781</v>
      </c>
      <c r="AH31" s="3">
        <f>('Extended Potential - Adjusted'!AH31-'Extended Potential - Adjusted'!AG31)*$AJ$6</f>
        <v>1302.4000380657869</v>
      </c>
      <c r="AI31" s="4" t="s">
        <v>14</v>
      </c>
    </row>
    <row r="32" spans="1:35" x14ac:dyDescent="0.35">
      <c r="B32" s="2" t="s">
        <v>6</v>
      </c>
      <c r="C32" s="2" t="s">
        <v>5</v>
      </c>
      <c r="D32" s="3">
        <f>'Extended Potential - Adjusted'!D32*$AJ$6</f>
        <v>2831.5172175713383</v>
      </c>
      <c r="E32" s="3">
        <f>('Extended Potential - Adjusted'!E32-'Extended Potential - Adjusted'!D32)*$AJ$6</f>
        <v>3273.1352384574857</v>
      </c>
      <c r="F32" s="3">
        <f>('Extended Potential - Adjusted'!F32-'Extended Potential - Adjusted'!E32)*$AJ$6</f>
        <v>3179.6913738251251</v>
      </c>
      <c r="G32" s="3">
        <f>('Extended Potential - Adjusted'!G32-'Extended Potential - Adjusted'!F32)*$AJ$6</f>
        <v>3510.3131532642174</v>
      </c>
      <c r="H32" s="3">
        <f>('Extended Potential - Adjusted'!H32-'Extended Potential - Adjusted'!G32)*$AJ$6</f>
        <v>3442.0154348155825</v>
      </c>
      <c r="I32" s="3">
        <f>('Extended Potential - Adjusted'!I32-'Extended Potential - Adjusted'!H32)*$AJ$6</f>
        <v>2913.6720426412662</v>
      </c>
      <c r="J32" s="3">
        <f>('Extended Potential - Adjusted'!J32-'Extended Potential - Adjusted'!I32)*$AJ$6</f>
        <v>2818.2960001746292</v>
      </c>
      <c r="K32" s="3">
        <f>('Extended Potential - Adjusted'!K32-'Extended Potential - Adjusted'!J32)*$AJ$6</f>
        <v>2465.5460133421675</v>
      </c>
      <c r="L32" s="3">
        <f>('Extended Potential - Adjusted'!L32-'Extended Potential - Adjusted'!K32)*$AJ$6</f>
        <v>2003.5936145691533</v>
      </c>
      <c r="M32" s="3">
        <f>('Extended Potential - Adjusted'!M32-'Extended Potential - Adjusted'!L32)*$AJ$6</f>
        <v>1820.5704266509802</v>
      </c>
      <c r="N32" s="3">
        <f>('Extended Potential - Adjusted'!N32-'Extended Potential - Adjusted'!M32)*$AJ$6</f>
        <v>1606.7681760560477</v>
      </c>
      <c r="O32" s="3">
        <f>('Extended Potential - Adjusted'!O32-'Extended Potential - Adjusted'!N32)*$AJ$6</f>
        <v>1431.8656750697878</v>
      </c>
      <c r="P32" s="3">
        <f>('Extended Potential - Adjusted'!P32-'Extended Potential - Adjusted'!O32)*$AJ$6</f>
        <v>1305.1403239123172</v>
      </c>
      <c r="Q32" s="3">
        <f>('Extended Potential - Adjusted'!Q32-'Extended Potential - Adjusted'!P32)*$AJ$6</f>
        <v>1373.3222284319993</v>
      </c>
      <c r="R32" s="3">
        <f>('Extended Potential - Adjusted'!R32-'Extended Potential - Adjusted'!Q32)*$AJ$6</f>
        <v>1085.5333660022125</v>
      </c>
      <c r="S32" s="3">
        <f>('Extended Potential - Adjusted'!S32-'Extended Potential - Adjusted'!R32)*$AJ$6</f>
        <v>989.86290200437179</v>
      </c>
      <c r="T32" s="3">
        <f>('Extended Potential - Adjusted'!T32-'Extended Potential - Adjusted'!S32)*$AJ$6</f>
        <v>891.11911681622303</v>
      </c>
      <c r="U32" s="3">
        <f>('Extended Potential - Adjusted'!U32-'Extended Potential - Adjusted'!T32)*$AJ$6</f>
        <v>808.02869866665469</v>
      </c>
      <c r="V32" s="3">
        <f>('Extended Potential - Adjusted'!V32-'Extended Potential - Adjusted'!U32)*$AJ$6</f>
        <v>739.21830696023039</v>
      </c>
      <c r="W32" s="3">
        <f>('Extended Potential - Adjusted'!W32-'Extended Potential - Adjusted'!V32)*$AJ$6</f>
        <v>755.48423111325678</v>
      </c>
      <c r="X32" s="3">
        <f>('Extended Potential - Adjusted'!X32-'Extended Potential - Adjusted'!W32)*$AJ$6</f>
        <v>687.92239911744844</v>
      </c>
      <c r="Y32" s="3">
        <f>('Extended Potential - Adjusted'!Y32-'Extended Potential - Adjusted'!X32)*$AJ$6</f>
        <v>644.74394321857426</v>
      </c>
      <c r="Z32" s="3">
        <f>('Extended Potential - Adjusted'!Z32-'Extended Potential - Adjusted'!Y32)*$AJ$6</f>
        <v>582.06630110628612</v>
      </c>
      <c r="AA32" s="3">
        <f>('Extended Potential - Adjusted'!AA32-'Extended Potential - Adjusted'!Z32)*$AJ$6</f>
        <v>473.46053358934205</v>
      </c>
      <c r="AB32" s="3">
        <f>('Extended Potential - Adjusted'!AB32-'Extended Potential - Adjusted'!AA32)*$AJ$6</f>
        <v>450.67372019542302</v>
      </c>
      <c r="AC32" s="3">
        <f>('Extended Potential - Adjusted'!AC32-'Extended Potential - Adjusted'!AB32)*$AJ$6</f>
        <v>600.83414387828839</v>
      </c>
      <c r="AD32" s="3">
        <f>('Extended Potential - Adjusted'!AD32-'Extended Potential - Adjusted'!AC32)*$AJ$6</f>
        <v>535.74158309149141</v>
      </c>
      <c r="AE32" s="3">
        <f>('Extended Potential - Adjusted'!AE32-'Extended Potential - Adjusted'!AD32)*$AJ$6</f>
        <v>535.74158309148561</v>
      </c>
      <c r="AF32" s="3">
        <f>('Extended Potential - Adjusted'!AF32-'Extended Potential - Adjusted'!AE32)*$AJ$6</f>
        <v>535.74158309149141</v>
      </c>
      <c r="AG32" s="3">
        <f>('Extended Potential - Adjusted'!AG32-'Extended Potential - Adjusted'!AF32)*$AJ$6</f>
        <v>535.74158309148561</v>
      </c>
      <c r="AH32" s="3">
        <f>('Extended Potential - Adjusted'!AH32-'Extended Potential - Adjusted'!AG32)*$AJ$6</f>
        <v>535.74158309148561</v>
      </c>
      <c r="AI32" s="4" t="s">
        <v>14</v>
      </c>
    </row>
    <row r="33" spans="2:35" x14ac:dyDescent="0.35">
      <c r="B33" s="2" t="s">
        <v>7</v>
      </c>
      <c r="C33" s="2" t="s">
        <v>4</v>
      </c>
      <c r="D33" s="3">
        <f>'Extended Potential - Adjusted'!D33*$AJ$8</f>
        <v>839.52061209255226</v>
      </c>
      <c r="E33" s="3">
        <f>('Extended Potential - Adjusted'!E33-'Extended Potential - Adjusted'!D33)*$AJ$8</f>
        <v>1744.4182093046236</v>
      </c>
      <c r="F33" s="3">
        <f>('Extended Potential - Adjusted'!F33-'Extended Potential - Adjusted'!E33)*$AJ$8</f>
        <v>1548.9761478464939</v>
      </c>
      <c r="G33" s="3">
        <f>('Extended Potential - Adjusted'!G33-'Extended Potential - Adjusted'!F33)*$AJ$8</f>
        <v>1655.170153407902</v>
      </c>
      <c r="H33" s="3">
        <f>('Extended Potential - Adjusted'!H33-'Extended Potential - Adjusted'!G33)*$AJ$8</f>
        <v>1660.2312458546232</v>
      </c>
      <c r="I33" s="3">
        <f>('Extended Potential - Adjusted'!I33-'Extended Potential - Adjusted'!H33)*$AJ$8</f>
        <v>1476.0244964541957</v>
      </c>
      <c r="J33" s="3">
        <f>('Extended Potential - Adjusted'!J33-'Extended Potential - Adjusted'!I33)*$AJ$8</f>
        <v>1467.4598373446304</v>
      </c>
      <c r="K33" s="3">
        <f>('Extended Potential - Adjusted'!K33-'Extended Potential - Adjusted'!J33)*$AJ$8</f>
        <v>1369.2831082664104</v>
      </c>
      <c r="L33" s="3">
        <f>('Extended Potential - Adjusted'!L33-'Extended Potential - Adjusted'!K33)*$AJ$8</f>
        <v>1202.1117968481083</v>
      </c>
      <c r="M33" s="3">
        <f>('Extended Potential - Adjusted'!M33-'Extended Potential - Adjusted'!L33)*$AJ$8</f>
        <v>1151.4044291956352</v>
      </c>
      <c r="N33" s="3">
        <f>('Extended Potential - Adjusted'!N33-'Extended Potential - Adjusted'!M33)*$AJ$8</f>
        <v>1106.7373535028844</v>
      </c>
      <c r="O33" s="3">
        <f>('Extended Potential - Adjusted'!O33-'Extended Potential - Adjusted'!N33)*$AJ$8</f>
        <v>1061.3803017214748</v>
      </c>
      <c r="P33" s="3">
        <f>('Extended Potential - Adjusted'!P33-'Extended Potential - Adjusted'!O33)*$AJ$8</f>
        <v>1119.4886958816214</v>
      </c>
      <c r="Q33" s="3">
        <f>('Extended Potential - Adjusted'!Q33-'Extended Potential - Adjusted'!P33)*$AJ$8</f>
        <v>1073.8326915516132</v>
      </c>
      <c r="R33" s="3">
        <f>('Extended Potential - Adjusted'!R33-'Extended Potential - Adjusted'!Q33)*$AJ$8</f>
        <v>1161.9046098167223</v>
      </c>
      <c r="S33" s="3">
        <f>('Extended Potential - Adjusted'!S33-'Extended Potential - Adjusted'!R33)*$AJ$8</f>
        <v>1117.0206721098778</v>
      </c>
      <c r="T33" s="3">
        <f>('Extended Potential - Adjusted'!T33-'Extended Potential - Adjusted'!S33)*$AJ$8</f>
        <v>944.48647469141031</v>
      </c>
      <c r="U33" s="3">
        <f>('Extended Potential - Adjusted'!U33-'Extended Potential - Adjusted'!T33)*$AJ$8</f>
        <v>921.44947072446871</v>
      </c>
      <c r="V33" s="3">
        <f>('Extended Potential - Adjusted'!V33-'Extended Potential - Adjusted'!U33)*$AJ$8</f>
        <v>902.06869369664207</v>
      </c>
      <c r="W33" s="3">
        <f>('Extended Potential - Adjusted'!W33-'Extended Potential - Adjusted'!V33)*$AJ$8</f>
        <v>924.18464907347754</v>
      </c>
      <c r="X33" s="3">
        <f>('Extended Potential - Adjusted'!X33-'Extended Potential - Adjusted'!W33)*$AJ$8</f>
        <v>886.94067583245419</v>
      </c>
      <c r="Y33" s="3">
        <f>('Extended Potential - Adjusted'!Y33-'Extended Potential - Adjusted'!X33)*$AJ$8</f>
        <v>1117.3051488333872</v>
      </c>
      <c r="Z33" s="3">
        <f>('Extended Potential - Adjusted'!Z33-'Extended Potential - Adjusted'!Y33)*$AJ$8</f>
        <v>829.10655314487201</v>
      </c>
      <c r="AA33" s="3">
        <f>('Extended Potential - Adjusted'!AA33-'Extended Potential - Adjusted'!Z33)*$AJ$8</f>
        <v>798.20193464764986</v>
      </c>
      <c r="AB33" s="3">
        <f>('Extended Potential - Adjusted'!AB33-'Extended Potential - Adjusted'!AA33)*$AJ$8</f>
        <v>792.29913561723447</v>
      </c>
      <c r="AC33" s="3">
        <f>('Extended Potential - Adjusted'!AC33-'Extended Potential - Adjusted'!AB33)*$AJ$8</f>
        <v>942.47608937663392</v>
      </c>
      <c r="AD33" s="3">
        <f>('Extended Potential - Adjusted'!AD33-'Extended Potential - Adjusted'!AC33)*$AJ$8</f>
        <v>870.11340322788487</v>
      </c>
      <c r="AE33" s="3">
        <f>('Extended Potential - Adjusted'!AE33-'Extended Potential - Adjusted'!AD33)*$AJ$8</f>
        <v>870.11340322787919</v>
      </c>
      <c r="AF33" s="3">
        <f>('Extended Potential - Adjusted'!AF33-'Extended Potential - Adjusted'!AE33)*$AJ$8</f>
        <v>870.11340322787919</v>
      </c>
      <c r="AG33" s="3">
        <f>('Extended Potential - Adjusted'!AG33-'Extended Potential - Adjusted'!AF33)*$AJ$8</f>
        <v>870.11340322788487</v>
      </c>
      <c r="AH33" s="3">
        <f>('Extended Potential - Adjusted'!AH33-'Extended Potential - Adjusted'!AG33)*$AJ$8</f>
        <v>870.11340322787919</v>
      </c>
      <c r="AI33" s="4" t="s">
        <v>14</v>
      </c>
    </row>
    <row r="34" spans="2:35" x14ac:dyDescent="0.35">
      <c r="B34" s="2" t="s">
        <v>7</v>
      </c>
      <c r="C34" s="2" t="s">
        <v>5</v>
      </c>
      <c r="D34" s="3">
        <f>'Extended Potential - Adjusted'!D34*$AJ$8</f>
        <v>2726.3883133465242</v>
      </c>
      <c r="E34" s="3">
        <f>('Extended Potential - Adjusted'!E34-'Extended Potential - Adjusted'!D34)*$AJ$8</f>
        <v>3168.9168058660011</v>
      </c>
      <c r="F34" s="3">
        <f>('Extended Potential - Adjusted'!F34-'Extended Potential - Adjusted'!E34)*$AJ$8</f>
        <v>3060.2941672521847</v>
      </c>
      <c r="G34" s="3">
        <f>('Extended Potential - Adjusted'!G34-'Extended Potential - Adjusted'!F34)*$AJ$8</f>
        <v>3296.3675255333515</v>
      </c>
      <c r="H34" s="3">
        <f>('Extended Potential - Adjusted'!H34-'Extended Potential - Adjusted'!G34)*$AJ$8</f>
        <v>3232.9307184068339</v>
      </c>
      <c r="I34" s="3">
        <f>('Extended Potential - Adjusted'!I34-'Extended Potential - Adjusted'!H34)*$AJ$8</f>
        <v>2706.7762508527321</v>
      </c>
      <c r="J34" s="3">
        <f>('Extended Potential - Adjusted'!J34-'Extended Potential - Adjusted'!I34)*$AJ$8</f>
        <v>2609.5264918466537</v>
      </c>
      <c r="K34" s="3">
        <f>('Extended Potential - Adjusted'!K34-'Extended Potential - Adjusted'!J34)*$AJ$8</f>
        <v>2268.5083495961048</v>
      </c>
      <c r="L34" s="3">
        <f>('Extended Potential - Adjusted'!L34-'Extended Potential - Adjusted'!K34)*$AJ$8</f>
        <v>1814.0619243319193</v>
      </c>
      <c r="M34" s="3">
        <f>('Extended Potential - Adjusted'!M34-'Extended Potential - Adjusted'!L34)*$AJ$8</f>
        <v>1636.0285827815474</v>
      </c>
      <c r="N34" s="3">
        <f>('Extended Potential - Adjusted'!N34-'Extended Potential - Adjusted'!M34)*$AJ$8</f>
        <v>1424.6432202635401</v>
      </c>
      <c r="O34" s="3">
        <f>('Extended Potential - Adjusted'!O34-'Extended Potential - Adjusted'!N34)*$AJ$8</f>
        <v>1251.2055164890533</v>
      </c>
      <c r="P34" s="3">
        <f>('Extended Potential - Adjusted'!P34-'Extended Potential - Adjusted'!O34)*$AJ$8</f>
        <v>1126.5079266217599</v>
      </c>
      <c r="Q34" s="3">
        <f>('Extended Potential - Adjusted'!Q34-'Extended Potential - Adjusted'!P34)*$AJ$8</f>
        <v>1186.8182738541254</v>
      </c>
      <c r="R34" s="3">
        <f>('Extended Potential - Adjusted'!R34-'Extended Potential - Adjusted'!Q34)*$AJ$8</f>
        <v>905.75221243887722</v>
      </c>
      <c r="S34" s="3">
        <f>('Extended Potential - Adjusted'!S34-'Extended Potential - Adjusted'!R34)*$AJ$8</f>
        <v>807.4652169326863</v>
      </c>
      <c r="T34" s="3">
        <f>('Extended Potential - Adjusted'!T34-'Extended Potential - Adjusted'!S34)*$AJ$8</f>
        <v>712.5027217265515</v>
      </c>
      <c r="U34" s="3">
        <f>('Extended Potential - Adjusted'!U34-'Extended Potential - Adjusted'!T34)*$AJ$8</f>
        <v>632.73370003307241</v>
      </c>
      <c r="V34" s="3">
        <f>('Extended Potential - Adjusted'!V34-'Extended Potential - Adjusted'!U34)*$AJ$8</f>
        <v>559.18749504534799</v>
      </c>
      <c r="W34" s="3">
        <f>('Extended Potential - Adjusted'!W34-'Extended Potential - Adjusted'!V34)*$AJ$8</f>
        <v>575.0878472628707</v>
      </c>
      <c r="X34" s="3">
        <f>('Extended Potential - Adjusted'!X34-'Extended Potential - Adjusted'!W34)*$AJ$8</f>
        <v>507.91766804872987</v>
      </c>
      <c r="Y34" s="3">
        <f>('Extended Potential - Adjusted'!Y34-'Extended Potential - Adjusted'!X34)*$AJ$8</f>
        <v>469.1151977788528</v>
      </c>
      <c r="Z34" s="3">
        <f>('Extended Potential - Adjusted'!Z34-'Extended Potential - Adjusted'!Y34)*$AJ$8</f>
        <v>402.23286695394194</v>
      </c>
      <c r="AA34" s="3">
        <f>('Extended Potential - Adjusted'!AA34-'Extended Potential - Adjusted'!Z34)*$AJ$8</f>
        <v>297.34835212341784</v>
      </c>
      <c r="AB34" s="3">
        <f>('Extended Potential - Adjusted'!AB34-'Extended Potential - Adjusted'!AA34)*$AJ$8</f>
        <v>273.96342608742748</v>
      </c>
      <c r="AC34" s="3">
        <f>('Extended Potential - Adjusted'!AC34-'Extended Potential - Adjusted'!AB34)*$AJ$8</f>
        <v>423.17433300805254</v>
      </c>
      <c r="AD34" s="3">
        <f>('Extended Potential - Adjusted'!AD34-'Extended Potential - Adjusted'!AC34)*$AJ$8</f>
        <v>358.49009049646116</v>
      </c>
      <c r="AE34" s="3">
        <f>('Extended Potential - Adjusted'!AE34-'Extended Potential - Adjusted'!AD34)*$AJ$8</f>
        <v>358.49009049646685</v>
      </c>
      <c r="AF34" s="3">
        <f>('Extended Potential - Adjusted'!AF34-'Extended Potential - Adjusted'!AE34)*$AJ$8</f>
        <v>358.49009049646116</v>
      </c>
      <c r="AG34" s="3">
        <f>('Extended Potential - Adjusted'!AG34-'Extended Potential - Adjusted'!AF34)*$AJ$8</f>
        <v>358.49009049646685</v>
      </c>
      <c r="AH34" s="3">
        <f>('Extended Potential - Adjusted'!AH34-'Extended Potential - Adjusted'!AG34)*$AJ$8</f>
        <v>358.49009049646116</v>
      </c>
      <c r="AI34" s="4" t="s">
        <v>14</v>
      </c>
    </row>
    <row r="35" spans="2:35" x14ac:dyDescent="0.35">
      <c r="B35" s="2" t="s">
        <v>8</v>
      </c>
      <c r="C35" s="2" t="s">
        <v>4</v>
      </c>
      <c r="D35" s="3">
        <f>'Extended Potential - Adjusted'!D35*$AJ$10</f>
        <v>12.34531668023728</v>
      </c>
      <c r="E35" s="3">
        <f>('Extended Potential - Adjusted'!E35-'Extended Potential - Adjusted'!D35)*$AJ$10</f>
        <v>9.3782573417963189</v>
      </c>
      <c r="F35" s="3">
        <f>('Extended Potential - Adjusted'!F35-'Extended Potential - Adjusted'!E35)*$AJ$10</f>
        <v>9.2084525376186583</v>
      </c>
      <c r="G35" s="3">
        <f>('Extended Potential - Adjusted'!G35-'Extended Potential - Adjusted'!F35)*$AJ$10</f>
        <v>9.8169430421690027</v>
      </c>
      <c r="H35" s="3">
        <f>('Extended Potential - Adjusted'!H35-'Extended Potential - Adjusted'!G35)*$AJ$10</f>
        <v>9.9943924343205843</v>
      </c>
      <c r="I35" s="3">
        <f>('Extended Potential - Adjusted'!I35-'Extended Potential - Adjusted'!H35)*$AJ$10</f>
        <v>9.2400302588399459</v>
      </c>
      <c r="J35" s="3">
        <f>('Extended Potential - Adjusted'!J35-'Extended Potential - Adjusted'!I35)*$AJ$10</f>
        <v>9.1524331884324059</v>
      </c>
      <c r="K35" s="3">
        <f>('Extended Potential - Adjusted'!K35-'Extended Potential - Adjusted'!J35)*$AJ$10</f>
        <v>8.5604731244890004</v>
      </c>
      <c r="L35" s="3">
        <f>('Extended Potential - Adjusted'!L35-'Extended Potential - Adjusted'!K35)*$AJ$10</f>
        <v>7.4609049621386498</v>
      </c>
      <c r="M35" s="3">
        <f>('Extended Potential - Adjusted'!M35-'Extended Potential - Adjusted'!L35)*$AJ$10</f>
        <v>7.1227139930717644</v>
      </c>
      <c r="N35" s="3">
        <f>('Extended Potential - Adjusted'!N35-'Extended Potential - Adjusted'!M35)*$AJ$10</f>
        <v>6.8604478992945497</v>
      </c>
      <c r="O35" s="3">
        <f>('Extended Potential - Adjusted'!O35-'Extended Potential - Adjusted'!N35)*$AJ$10</f>
        <v>6.6331138396555129</v>
      </c>
      <c r="P35" s="3">
        <f>('Extended Potential - Adjusted'!P35-'Extended Potential - Adjusted'!O35)*$AJ$10</f>
        <v>7.1837456763298126</v>
      </c>
      <c r="Q35" s="3">
        <f>('Extended Potential - Adjusted'!Q35-'Extended Potential - Adjusted'!P35)*$AJ$10</f>
        <v>7.0417536391658606</v>
      </c>
      <c r="R35" s="3">
        <f>('Extended Potential - Adjusted'!R35-'Extended Potential - Adjusted'!Q35)*$AJ$10</f>
        <v>7.6824519297075655</v>
      </c>
      <c r="S35" s="3">
        <f>('Extended Potential - Adjusted'!S35-'Extended Potential - Adjusted'!R35)*$AJ$10</f>
        <v>7.6157943489864923</v>
      </c>
      <c r="T35" s="3">
        <f>('Extended Potential - Adjusted'!T35-'Extended Potential - Adjusted'!S35)*$AJ$10</f>
        <v>6.2789392938453066</v>
      </c>
      <c r="U35" s="3">
        <f>('Extended Potential - Adjusted'!U35-'Extended Potential - Adjusted'!T35)*$AJ$10</f>
        <v>6.1705639961648755</v>
      </c>
      <c r="V35" s="3">
        <f>('Extended Potential - Adjusted'!V35-'Extended Potential - Adjusted'!U35)*$AJ$10</f>
        <v>6.0863671822595924</v>
      </c>
      <c r="W35" s="3">
        <f>('Extended Potential - Adjusted'!W35-'Extended Potential - Adjusted'!V35)*$AJ$10</f>
        <v>6.3215332848345422</v>
      </c>
      <c r="X35" s="3">
        <f>('Extended Potential - Adjusted'!X35-'Extended Potential - Adjusted'!W35)*$AJ$10</f>
        <v>6.205068687770539</v>
      </c>
      <c r="Y35" s="3">
        <f>('Extended Potential - Adjusted'!Y35-'Extended Potential - Adjusted'!X35)*$AJ$10</f>
        <v>7.7472671416917107</v>
      </c>
      <c r="Z35" s="3">
        <f>('Extended Potential - Adjusted'!Z35-'Extended Potential - Adjusted'!Y35)*$AJ$10</f>
        <v>5.776506325211539</v>
      </c>
      <c r="AA35" s="3">
        <f>('Extended Potential - Adjusted'!AA35-'Extended Potential - Adjusted'!Z35)*$AJ$10</f>
        <v>5.6706801566919331</v>
      </c>
      <c r="AB35" s="3">
        <f>('Extended Potential - Adjusted'!AB35-'Extended Potential - Adjusted'!AA35)*$AJ$10</f>
        <v>5.7104008821256862</v>
      </c>
      <c r="AC35" s="3">
        <f>('Extended Potential - Adjusted'!AC35-'Extended Potential - Adjusted'!AB35)*$AJ$10</f>
        <v>6.546283889864899</v>
      </c>
      <c r="AD35" s="3">
        <f>('Extended Potential - Adjusted'!AD35-'Extended Potential - Adjusted'!AC35)*$AJ$10</f>
        <v>6.1256895493345285</v>
      </c>
      <c r="AE35" s="3">
        <f>('Extended Potential - Adjusted'!AE35-'Extended Potential - Adjusted'!AD35)*$AJ$10</f>
        <v>6.1256895493345045</v>
      </c>
      <c r="AF35" s="3">
        <f>('Extended Potential - Adjusted'!AF35-'Extended Potential - Adjusted'!AE35)*$AJ$10</f>
        <v>6.1256895493345045</v>
      </c>
      <c r="AG35" s="3">
        <f>('Extended Potential - Adjusted'!AG35-'Extended Potential - Adjusted'!AF35)*$AJ$10</f>
        <v>6.1256895493345285</v>
      </c>
      <c r="AH35" s="3">
        <f>('Extended Potential - Adjusted'!AH35-'Extended Potential - Adjusted'!AG35)*$AJ$10</f>
        <v>6.1256895493345285</v>
      </c>
      <c r="AI35" s="4" t="s">
        <v>14</v>
      </c>
    </row>
    <row r="36" spans="2:35" x14ac:dyDescent="0.35">
      <c r="B36" s="2" t="s">
        <v>8</v>
      </c>
      <c r="C36" s="2" t="s">
        <v>5</v>
      </c>
      <c r="D36" s="3">
        <f>'Extended Potential - Adjusted'!D36*$AJ$10</f>
        <v>19.709215890726497</v>
      </c>
      <c r="E36" s="3">
        <f>('Extended Potential - Adjusted'!E36-'Extended Potential - Adjusted'!D36)*$AJ$10</f>
        <v>22.582353782451008</v>
      </c>
      <c r="F36" s="3">
        <f>('Extended Potential - Adjusted'!F36-'Extended Potential - Adjusted'!E36)*$AJ$10</f>
        <v>21.858242314308374</v>
      </c>
      <c r="G36" s="3">
        <f>('Extended Potential - Adjusted'!G36-'Extended Potential - Adjusted'!F36)*$AJ$10</f>
        <v>23.612955264013795</v>
      </c>
      <c r="H36" s="3">
        <f>('Extended Potential - Adjusted'!H36-'Extended Potential - Adjusted'!G36)*$AJ$10</f>
        <v>23.026190209698665</v>
      </c>
      <c r="I36" s="3">
        <f>('Extended Potential - Adjusted'!I36-'Extended Potential - Adjusted'!H36)*$AJ$10</f>
        <v>19.938607704772309</v>
      </c>
      <c r="J36" s="3">
        <f>('Extended Potential - Adjusted'!J36-'Extended Potential - Adjusted'!I36)*$AJ$10</f>
        <v>18.738329866708042</v>
      </c>
      <c r="K36" s="3">
        <f>('Extended Potential - Adjusted'!K36-'Extended Potential - Adjusted'!J36)*$AJ$10</f>
        <v>16.155927588228426</v>
      </c>
      <c r="L36" s="3">
        <f>('Extended Potential - Adjusted'!L36-'Extended Potential - Adjusted'!K36)*$AJ$10</f>
        <v>12.892525274759141</v>
      </c>
      <c r="M36" s="3">
        <f>('Extended Potential - Adjusted'!M36-'Extended Potential - Adjusted'!L36)*$AJ$10</f>
        <v>11.570155999071627</v>
      </c>
      <c r="N36" s="3">
        <f>('Extended Potential - Adjusted'!N36-'Extended Potential - Adjusted'!M36)*$AJ$10</f>
        <v>10.008400373676594</v>
      </c>
      <c r="O36" s="3">
        <f>('Extended Potential - Adjusted'!O36-'Extended Potential - Adjusted'!N36)*$AJ$10</f>
        <v>8.7317790571879108</v>
      </c>
      <c r="P36" s="3">
        <f>('Extended Potential - Adjusted'!P36-'Extended Potential - Adjusted'!O36)*$AJ$10</f>
        <v>7.7997950562527389</v>
      </c>
      <c r="Q36" s="3">
        <f>('Extended Potential - Adjusted'!Q36-'Extended Potential - Adjusted'!P36)*$AJ$10</f>
        <v>8.2927301151826249</v>
      </c>
      <c r="R36" s="3">
        <f>('Extended Potential - Adjusted'!R36-'Extended Potential - Adjusted'!Q36)*$AJ$10</f>
        <v>6.1496676731407431</v>
      </c>
      <c r="S36" s="3">
        <f>('Extended Potential - Adjusted'!S36-'Extended Potential - Adjusted'!R36)*$AJ$10</f>
        <v>5.4275402558563455</v>
      </c>
      <c r="T36" s="3">
        <f>('Extended Potential - Adjusted'!T36-'Extended Potential - Adjusted'!S36)*$AJ$10</f>
        <v>4.7355118818919681</v>
      </c>
      <c r="U36" s="3">
        <f>('Extended Potential - Adjusted'!U36-'Extended Potential - Adjusted'!T36)*$AJ$10</f>
        <v>4.1556684618995785</v>
      </c>
      <c r="V36" s="3">
        <f>('Extended Potential - Adjusted'!V36-'Extended Potential - Adjusted'!U36)*$AJ$10</f>
        <v>3.619105945198839</v>
      </c>
      <c r="W36" s="3">
        <f>('Extended Potential - Adjusted'!W36-'Extended Potential - Adjusted'!V36)*$AJ$10</f>
        <v>3.7693499301906179</v>
      </c>
      <c r="X36" s="3">
        <f>('Extended Potential - Adjusted'!X36-'Extended Potential - Adjusted'!W36)*$AJ$10</f>
        <v>3.2315770165250655</v>
      </c>
      <c r="Y36" s="3">
        <f>('Extended Potential - Adjusted'!Y36-'Extended Potential - Adjusted'!X36)*$AJ$10</f>
        <v>2.8759514187912427</v>
      </c>
      <c r="Z36" s="3">
        <f>('Extended Potential - Adjusted'!Z36-'Extended Potential - Adjusted'!Y36)*$AJ$10</f>
        <v>2.4805903823904569</v>
      </c>
      <c r="AA36" s="3">
        <f>('Extended Potential - Adjusted'!AA36-'Extended Potential - Adjusted'!Z36)*$AJ$10</f>
        <v>1.7362311448498056</v>
      </c>
      <c r="AB36" s="3">
        <f>('Extended Potential - Adjusted'!AB36-'Extended Potential - Adjusted'!AA36)*$AJ$10</f>
        <v>1.5693744620011809</v>
      </c>
      <c r="AC36" s="3">
        <f>('Extended Potential - Adjusted'!AC36-'Extended Potential - Adjusted'!AB36)*$AJ$10</f>
        <v>2.5976702097664504</v>
      </c>
      <c r="AD36" s="3">
        <f>('Extended Potential - Adjusted'!AD36-'Extended Potential - Adjusted'!AC36)*$AJ$10</f>
        <v>2.1541116343305635</v>
      </c>
      <c r="AE36" s="3">
        <f>('Extended Potential - Adjusted'!AE36-'Extended Potential - Adjusted'!AD36)*$AJ$10</f>
        <v>2.1541116343305635</v>
      </c>
      <c r="AF36" s="3">
        <f>('Extended Potential - Adjusted'!AF36-'Extended Potential - Adjusted'!AE36)*$AJ$10</f>
        <v>2.1541116343305635</v>
      </c>
      <c r="AG36" s="3">
        <f>('Extended Potential - Adjusted'!AG36-'Extended Potential - Adjusted'!AF36)*$AJ$10</f>
        <v>2.1541116343305635</v>
      </c>
      <c r="AH36" s="3">
        <f>('Extended Potential - Adjusted'!AH36-'Extended Potential - Adjusted'!AG36)*$AJ$10</f>
        <v>2.1541116343305635</v>
      </c>
      <c r="AI36" s="4" t="s">
        <v>14</v>
      </c>
    </row>
    <row r="37" spans="2:35" x14ac:dyDescent="0.35">
      <c r="B37" s="2" t="s">
        <v>9</v>
      </c>
      <c r="C37" s="2" t="s">
        <v>4</v>
      </c>
      <c r="D37" s="3">
        <f>'Extended Potential - Adjusted'!D37*$AJ$12</f>
        <v>2.0736044908114941</v>
      </c>
      <c r="E37" s="3">
        <f>('Extended Potential - Adjusted'!E37-'Extended Potential - Adjusted'!D37)*$AJ$12</f>
        <v>6.458828817588059</v>
      </c>
      <c r="F37" s="3">
        <f>('Extended Potential - Adjusted'!F37-'Extended Potential - Adjusted'!E37)*$AJ$12</f>
        <v>6.3410964582457954</v>
      </c>
      <c r="G37" s="3">
        <f>('Extended Potential - Adjusted'!G37-'Extended Potential - Adjusted'!F37)*$AJ$12</f>
        <v>14.512285333776722</v>
      </c>
      <c r="H37" s="3">
        <f>('Extended Potential - Adjusted'!H37-'Extended Potential - Adjusted'!G37)*$AJ$12</f>
        <v>14.517820477930798</v>
      </c>
      <c r="I37" s="3">
        <f>('Extended Potential - Adjusted'!I37-'Extended Potential - Adjusted'!H37)*$AJ$12</f>
        <v>15.753953781703013</v>
      </c>
      <c r="J37" s="3">
        <f>('Extended Potential - Adjusted'!J37-'Extended Potential - Adjusted'!I37)*$AJ$12</f>
        <v>15.733570709014991</v>
      </c>
      <c r="K37" s="3">
        <f>('Extended Potential - Adjusted'!K37-'Extended Potential - Adjusted'!J37)*$AJ$12</f>
        <v>7.1723176038664853</v>
      </c>
      <c r="L37" s="3">
        <f>('Extended Potential - Adjusted'!L37-'Extended Potential - Adjusted'!K37)*$AJ$12</f>
        <v>6.4360811608054256</v>
      </c>
      <c r="M37" s="3">
        <f>('Extended Potential - Adjusted'!M37-'Extended Potential - Adjusted'!L37)*$AJ$12</f>
        <v>6.2208862249535315</v>
      </c>
      <c r="N37" s="3">
        <f>('Extended Potential - Adjusted'!N37-'Extended Potential - Adjusted'!M37)*$AJ$12</f>
        <v>6.0545435343428542</v>
      </c>
      <c r="O37" s="3">
        <f>('Extended Potential - Adjusted'!O37-'Extended Potential - Adjusted'!N37)*$AJ$12</f>
        <v>5.9177612892148082</v>
      </c>
      <c r="P37" s="3">
        <f>('Extended Potential - Adjusted'!P37-'Extended Potential - Adjusted'!O37)*$AJ$12</f>
        <v>6.1951332767369358</v>
      </c>
      <c r="Q37" s="3">
        <f>('Extended Potential - Adjusted'!Q37-'Extended Potential - Adjusted'!P37)*$AJ$12</f>
        <v>6.0734172863577713</v>
      </c>
      <c r="R37" s="3">
        <f>('Extended Potential - Adjusted'!R37-'Extended Potential - Adjusted'!Q37)*$AJ$12</f>
        <v>6.5082670271656919</v>
      </c>
      <c r="S37" s="3">
        <f>('Extended Potential - Adjusted'!S37-'Extended Potential - Adjusted'!R37)*$AJ$12</f>
        <v>6.35063826793722</v>
      </c>
      <c r="T37" s="3">
        <f>('Extended Potential - Adjusted'!T37-'Extended Potential - Adjusted'!S37)*$AJ$12</f>
        <v>5.6784942160018943</v>
      </c>
      <c r="U37" s="3">
        <f>('Extended Potential - Adjusted'!U37-'Extended Potential - Adjusted'!T37)*$AJ$12</f>
        <v>5.6308355271693324</v>
      </c>
      <c r="V37" s="3">
        <f>('Extended Potential - Adjusted'!V37-'Extended Potential - Adjusted'!U37)*$AJ$12</f>
        <v>6.420809291749153</v>
      </c>
      <c r="W37" s="3">
        <f>('Extended Potential - Adjusted'!W37-'Extended Potential - Adjusted'!V37)*$AJ$12</f>
        <v>6.5340408373106769</v>
      </c>
      <c r="X37" s="3">
        <f>('Extended Potential - Adjusted'!X37-'Extended Potential - Adjusted'!W37)*$AJ$12</f>
        <v>6.442309974845684</v>
      </c>
      <c r="Y37" s="3">
        <f>('Extended Potential - Adjusted'!Y37-'Extended Potential - Adjusted'!X37)*$AJ$12</f>
        <v>7.4074736793020213</v>
      </c>
      <c r="Z37" s="3">
        <f>('Extended Potential - Adjusted'!Z37-'Extended Potential - Adjusted'!Y37)*$AJ$12</f>
        <v>6.3413644373283375</v>
      </c>
      <c r="AA37" s="3">
        <f>('Extended Potential - Adjusted'!AA37-'Extended Potential - Adjusted'!Z37)*$AJ$12</f>
        <v>6.3009123047948608</v>
      </c>
      <c r="AB37" s="3">
        <f>('Extended Potential - Adjusted'!AB37-'Extended Potential - Adjusted'!AA37)*$AJ$12</f>
        <v>6.3439622036808121</v>
      </c>
      <c r="AC37" s="3">
        <f>('Extended Potential - Adjusted'!AC37-'Extended Potential - Adjusted'!AB37)*$AJ$12</f>
        <v>6.7551529410872879</v>
      </c>
      <c r="AD37" s="3">
        <f>('Extended Potential - Adjusted'!AD37-'Extended Potential - Adjusted'!AC37)*$AJ$12</f>
        <v>6.5429701992335207</v>
      </c>
      <c r="AE37" s="3">
        <f>('Extended Potential - Adjusted'!AE37-'Extended Potential - Adjusted'!AD37)*$AJ$12</f>
        <v>6.5429701992335465</v>
      </c>
      <c r="AF37" s="3">
        <f>('Extended Potential - Adjusted'!AF37-'Extended Potential - Adjusted'!AE37)*$AJ$12</f>
        <v>6.5429701992335207</v>
      </c>
      <c r="AG37" s="3">
        <f>('Extended Potential - Adjusted'!AG37-'Extended Potential - Adjusted'!AF37)*$AJ$12</f>
        <v>6.5429701992335207</v>
      </c>
      <c r="AH37" s="3">
        <f>('Extended Potential - Adjusted'!AH37-'Extended Potential - Adjusted'!AG37)*$AJ$12</f>
        <v>6.5429701992335465</v>
      </c>
      <c r="AI37" s="4" t="s">
        <v>14</v>
      </c>
    </row>
    <row r="38" spans="2:35" x14ac:dyDescent="0.35">
      <c r="B38" s="2" t="s">
        <v>9</v>
      </c>
      <c r="C38" s="2" t="s">
        <v>5</v>
      </c>
      <c r="D38" s="3">
        <f>'Extended Potential - Adjusted'!D38*$AJ$12</f>
        <v>24.768396598015052</v>
      </c>
      <c r="E38" s="3">
        <f>('Extended Potential - Adjusted'!E38-'Extended Potential - Adjusted'!D38)*$AJ$12</f>
        <v>27.302892474392255</v>
      </c>
      <c r="F38" s="3">
        <f>('Extended Potential - Adjusted'!F38-'Extended Potential - Adjusted'!E38)*$AJ$12</f>
        <v>26.52849023700869</v>
      </c>
      <c r="G38" s="3">
        <f>('Extended Potential - Adjusted'!G38-'Extended Potential - Adjusted'!F38)*$AJ$12</f>
        <v>27.431884690139118</v>
      </c>
      <c r="H38" s="3">
        <f>('Extended Potential - Adjusted'!H38-'Extended Potential - Adjusted'!G38)*$AJ$12</f>
        <v>28.136153719564636</v>
      </c>
      <c r="I38" s="3">
        <f>('Extended Potential - Adjusted'!I38-'Extended Potential - Adjusted'!H38)*$AJ$12</f>
        <v>27.398610832257191</v>
      </c>
      <c r="J38" s="3">
        <f>('Extended Potential - Adjusted'!J38-'Extended Potential - Adjusted'!I38)*$AJ$12</f>
        <v>24.382388711037873</v>
      </c>
      <c r="K38" s="3">
        <f>('Extended Potential - Adjusted'!K38-'Extended Potential - Adjusted'!J38)*$AJ$12</f>
        <v>20.809491111393193</v>
      </c>
      <c r="L38" s="3">
        <f>('Extended Potential - Adjusted'!L38-'Extended Potential - Adjusted'!K38)*$AJ$12</f>
        <v>17.229011546322255</v>
      </c>
      <c r="M38" s="3">
        <f>('Extended Potential - Adjusted'!M38-'Extended Potential - Adjusted'!L38)*$AJ$12</f>
        <v>15.808170582956985</v>
      </c>
      <c r="N38" s="3">
        <f>('Extended Potential - Adjusted'!N38-'Extended Potential - Adjusted'!M38)*$AJ$12</f>
        <v>14.115229245924487</v>
      </c>
      <c r="O38" s="3">
        <f>('Extended Potential - Adjusted'!O38-'Extended Potential - Adjusted'!N38)*$AJ$12</f>
        <v>12.733307006477823</v>
      </c>
      <c r="P38" s="3">
        <f>('Extended Potential - Adjusted'!P38-'Extended Potential - Adjusted'!O38)*$AJ$12</f>
        <v>11.794567474978619</v>
      </c>
      <c r="Q38" s="3">
        <f>('Extended Potential - Adjusted'!Q38-'Extended Potential - Adjusted'!P38)*$AJ$12</f>
        <v>12.53936866046898</v>
      </c>
      <c r="R38" s="3">
        <f>('Extended Potential - Adjusted'!R38-'Extended Potential - Adjusted'!Q38)*$AJ$12</f>
        <v>10.086907689088688</v>
      </c>
      <c r="S38" s="3">
        <f>('Extended Potential - Adjusted'!S38-'Extended Potential - Adjusted'!R38)*$AJ$12</f>
        <v>9.3182203398366532</v>
      </c>
      <c r="T38" s="3">
        <f>('Extended Potential - Adjusted'!T38-'Extended Potential - Adjusted'!S38)*$AJ$12</f>
        <v>8.5525500223398492</v>
      </c>
      <c r="U38" s="3">
        <f>('Extended Potential - Adjusted'!U38-'Extended Potential - Adjusted'!T38)*$AJ$12</f>
        <v>7.9120110336105176</v>
      </c>
      <c r="V38" s="3">
        <f>('Extended Potential - Adjusted'!V38-'Extended Potential - Adjusted'!U38)*$AJ$12</f>
        <v>7.385479911423551</v>
      </c>
      <c r="W38" s="3">
        <f>('Extended Potential - Adjusted'!W38-'Extended Potential - Adjusted'!V38)*$AJ$12</f>
        <v>7.6336486887618085</v>
      </c>
      <c r="X38" s="3">
        <f>('Extended Potential - Adjusted'!X38-'Extended Potential - Adjusted'!W38)*$AJ$12</f>
        <v>7.0422606690059641</v>
      </c>
      <c r="Y38" s="3">
        <f>('Extended Potential - Adjusted'!Y38-'Extended Potential - Adjusted'!X38)*$AJ$12</f>
        <v>6.6951920174767601</v>
      </c>
      <c r="Z38" s="3">
        <f>('Extended Potential - Adjusted'!Z38-'Extended Potential - Adjusted'!Y38)*$AJ$12</f>
        <v>6.1813333736705838</v>
      </c>
      <c r="AA38" s="3">
        <f>('Extended Potential - Adjusted'!AA38-'Extended Potential - Adjusted'!Z38)*$AJ$12</f>
        <v>5.2476286907404281</v>
      </c>
      <c r="AB38" s="3">
        <f>('Extended Potential - Adjusted'!AB38-'Extended Potential - Adjusted'!AA38)*$AJ$12</f>
        <v>5.0693317395686348</v>
      </c>
      <c r="AC38" s="3">
        <f>('Extended Potential - Adjusted'!AC38-'Extended Potential - Adjusted'!AB38)*$AJ$12</f>
        <v>6.3291657531343972</v>
      </c>
      <c r="AD38" s="3">
        <f>('Extended Potential - Adjusted'!AD38-'Extended Potential - Adjusted'!AC38)*$AJ$12</f>
        <v>5.781593370732403</v>
      </c>
      <c r="AE38" s="3">
        <f>('Extended Potential - Adjusted'!AE38-'Extended Potential - Adjusted'!AD38)*$AJ$12</f>
        <v>5.781593370732403</v>
      </c>
      <c r="AF38" s="3">
        <f>('Extended Potential - Adjusted'!AF38-'Extended Potential - Adjusted'!AE38)*$AJ$12</f>
        <v>5.7815933707323524</v>
      </c>
      <c r="AG38" s="3">
        <f>('Extended Potential - Adjusted'!AG38-'Extended Potential - Adjusted'!AF38)*$AJ$12</f>
        <v>5.7815933707323524</v>
      </c>
      <c r="AH38" s="3">
        <f>('Extended Potential - Adjusted'!AH38-'Extended Potential - Adjusted'!AG38)*$AJ$12</f>
        <v>5.781593370732403</v>
      </c>
      <c r="AI38" s="4" t="s">
        <v>14</v>
      </c>
    </row>
    <row r="39" spans="2:35" x14ac:dyDescent="0.35">
      <c r="B39" s="2" t="s">
        <v>10</v>
      </c>
      <c r="C39" s="2" t="s">
        <v>11</v>
      </c>
      <c r="D39" s="3">
        <f>SUM(D29:D38)</f>
        <v>29267.564019880912</v>
      </c>
      <c r="E39" s="3">
        <f t="shared" ref="E39:AH39" si="10">SUM(E29:E38)</f>
        <v>41662.821987436597</v>
      </c>
      <c r="F39" s="3">
        <f t="shared" si="10"/>
        <v>40331.215094488551</v>
      </c>
      <c r="G39" s="3">
        <f t="shared" si="10"/>
        <v>43251.327533143893</v>
      </c>
      <c r="H39" s="3">
        <f t="shared" si="10"/>
        <v>42581.353842461423</v>
      </c>
      <c r="I39" s="3">
        <f t="shared" si="10"/>
        <v>40830.290515724824</v>
      </c>
      <c r="J39" s="3">
        <f t="shared" si="10"/>
        <v>35547.760658263716</v>
      </c>
      <c r="K39" s="3">
        <f t="shared" si="10"/>
        <v>31388.387942782432</v>
      </c>
      <c r="L39" s="3">
        <f t="shared" si="10"/>
        <v>25598.355217763852</v>
      </c>
      <c r="M39" s="3">
        <f t="shared" si="10"/>
        <v>23317.32623411926</v>
      </c>
      <c r="N39" s="3">
        <f t="shared" si="10"/>
        <v>20889.250287897314</v>
      </c>
      <c r="O39" s="3">
        <f t="shared" si="10"/>
        <v>18881.549522563204</v>
      </c>
      <c r="P39" s="3">
        <f t="shared" si="10"/>
        <v>17698.484772621465</v>
      </c>
      <c r="Q39" s="3">
        <f t="shared" si="10"/>
        <v>18267.482722193385</v>
      </c>
      <c r="R39" s="3">
        <f t="shared" si="10"/>
        <v>15972.301457291594</v>
      </c>
      <c r="S39" s="3">
        <f t="shared" si="10"/>
        <v>14820.488738971335</v>
      </c>
      <c r="T39" s="3">
        <f t="shared" si="10"/>
        <v>12797.055284072729</v>
      </c>
      <c r="U39" s="3">
        <f t="shared" si="10"/>
        <v>11947.093816797451</v>
      </c>
      <c r="V39" s="3">
        <f t="shared" si="10"/>
        <v>11204.468752739756</v>
      </c>
      <c r="W39" s="3">
        <f t="shared" si="10"/>
        <v>11449.195223155117</v>
      </c>
      <c r="X39" s="3">
        <f t="shared" si="10"/>
        <v>10741.383150643032</v>
      </c>
      <c r="Y39" s="3">
        <f t="shared" si="10"/>
        <v>11104.41409862267</v>
      </c>
      <c r="Z39" s="3">
        <f t="shared" si="10"/>
        <v>9642.0941086266648</v>
      </c>
      <c r="AA39" s="3">
        <f t="shared" si="10"/>
        <v>8546.1589714449965</v>
      </c>
      <c r="AB39" s="3">
        <f t="shared" si="10"/>
        <v>8367.9757373506054</v>
      </c>
      <c r="AC39" s="3">
        <f t="shared" si="10"/>
        <v>10153.065237725757</v>
      </c>
      <c r="AD39" s="3">
        <f t="shared" si="10"/>
        <v>9350.9538912162061</v>
      </c>
      <c r="AE39" s="3">
        <f t="shared" si="10"/>
        <v>9350.9538912161315</v>
      </c>
      <c r="AF39" s="3">
        <f t="shared" si="10"/>
        <v>9350.9538912161315</v>
      </c>
      <c r="AG39" s="3">
        <f t="shared" si="10"/>
        <v>9350.9538912161825</v>
      </c>
      <c r="AH39" s="3">
        <f t="shared" si="10"/>
        <v>9350.9538912161315</v>
      </c>
    </row>
    <row r="41" spans="2:35" x14ac:dyDescent="0.35">
      <c r="B41" t="s">
        <v>17</v>
      </c>
    </row>
    <row r="42" spans="2:35" x14ac:dyDescent="0.35">
      <c r="B42" s="1" t="s">
        <v>1</v>
      </c>
      <c r="C42" s="1" t="s">
        <v>2</v>
      </c>
      <c r="D42" s="1">
        <v>2020</v>
      </c>
      <c r="E42" s="1">
        <v>2021</v>
      </c>
      <c r="F42" s="1">
        <v>2022</v>
      </c>
      <c r="G42" s="1">
        <v>2023</v>
      </c>
      <c r="H42" s="1">
        <v>2024</v>
      </c>
      <c r="I42" s="1">
        <v>2025</v>
      </c>
      <c r="J42" s="1">
        <v>2026</v>
      </c>
      <c r="K42" s="1">
        <v>2027</v>
      </c>
      <c r="L42" s="1">
        <v>2028</v>
      </c>
      <c r="M42" s="1">
        <v>2029</v>
      </c>
      <c r="N42" s="1">
        <v>2030</v>
      </c>
      <c r="O42" s="1">
        <v>2031</v>
      </c>
      <c r="P42" s="1">
        <v>2032</v>
      </c>
      <c r="Q42" s="1">
        <v>2033</v>
      </c>
      <c r="R42" s="1">
        <v>2034</v>
      </c>
      <c r="S42" s="1">
        <v>2035</v>
      </c>
      <c r="T42" s="1">
        <v>2036</v>
      </c>
      <c r="U42" s="1">
        <v>2037</v>
      </c>
      <c r="V42" s="1">
        <v>2038</v>
      </c>
      <c r="W42" s="1">
        <v>2039</v>
      </c>
      <c r="X42" s="1">
        <v>2040</v>
      </c>
      <c r="Y42" s="1">
        <v>2041</v>
      </c>
      <c r="Z42" s="1">
        <v>2042</v>
      </c>
      <c r="AA42" s="1">
        <v>2043</v>
      </c>
      <c r="AB42" s="1">
        <v>2044</v>
      </c>
      <c r="AC42" s="1">
        <v>2045</v>
      </c>
      <c r="AD42" s="1">
        <f>AC42+1</f>
        <v>2046</v>
      </c>
      <c r="AE42" s="1">
        <f>AD42+1</f>
        <v>2047</v>
      </c>
      <c r="AF42" s="1">
        <f>AE42+1</f>
        <v>2048</v>
      </c>
      <c r="AG42" s="1">
        <f>AF42+1</f>
        <v>2049</v>
      </c>
      <c r="AH42" s="1">
        <f>AG42+1</f>
        <v>2050</v>
      </c>
    </row>
    <row r="43" spans="2:35" x14ac:dyDescent="0.35">
      <c r="B43" s="2" t="s">
        <v>3</v>
      </c>
      <c r="C43" s="2"/>
      <c r="D43" s="5">
        <f>(D29+D30)/D$39</f>
        <v>0.75203964247613952</v>
      </c>
      <c r="E43" s="5">
        <f t="shared" ref="E43:AH43" si="11">(E29+E30)/E$39</f>
        <v>0.7599667573480311</v>
      </c>
      <c r="F43" s="5">
        <f t="shared" si="11"/>
        <v>0.76135483255021585</v>
      </c>
      <c r="G43" s="5">
        <f t="shared" si="11"/>
        <v>0.75958935904068692</v>
      </c>
      <c r="H43" s="5">
        <f t="shared" si="11"/>
        <v>0.75894522472399473</v>
      </c>
      <c r="I43" s="5">
        <f t="shared" si="11"/>
        <v>0.78128513170710656</v>
      </c>
      <c r="J43" s="5">
        <f t="shared" si="11"/>
        <v>0.75480413548220315</v>
      </c>
      <c r="K43" s="5">
        <f t="shared" si="11"/>
        <v>0.75110046023887178</v>
      </c>
      <c r="L43" s="5">
        <f t="shared" si="11"/>
        <v>0.7436302471823687</v>
      </c>
      <c r="M43" s="5">
        <f t="shared" si="11"/>
        <v>0.73865671008911427</v>
      </c>
      <c r="N43" s="5">
        <f t="shared" si="11"/>
        <v>0.73294446496935228</v>
      </c>
      <c r="O43" s="5">
        <f t="shared" si="11"/>
        <v>0.72738164395743954</v>
      </c>
      <c r="P43" s="5">
        <f t="shared" si="11"/>
        <v>0.71827335955995353</v>
      </c>
      <c r="Q43" s="5">
        <f t="shared" si="11"/>
        <v>0.72380888878582417</v>
      </c>
      <c r="R43" s="5">
        <f t="shared" si="11"/>
        <v>0.70717748028213856</v>
      </c>
      <c r="S43" s="5">
        <f t="shared" si="11"/>
        <v>0.70263236303499932</v>
      </c>
      <c r="T43" s="5">
        <f t="shared" si="11"/>
        <v>0.69834189230449439</v>
      </c>
      <c r="U43" s="5">
        <f t="shared" si="11"/>
        <v>0.6931865843362407</v>
      </c>
      <c r="V43" s="5">
        <f t="shared" si="11"/>
        <v>0.68778926974479548</v>
      </c>
      <c r="W43" s="5">
        <f t="shared" si="11"/>
        <v>0.68813376899331591</v>
      </c>
      <c r="X43" s="5">
        <f t="shared" si="11"/>
        <v>0.68436438687483858</v>
      </c>
      <c r="Y43" s="5">
        <f t="shared" si="11"/>
        <v>0.66683691440675652</v>
      </c>
      <c r="Z43" s="5">
        <f t="shared" si="11"/>
        <v>0.67810119248168521</v>
      </c>
      <c r="AA43" s="5">
        <f t="shared" si="11"/>
        <v>0.66664025459532961</v>
      </c>
      <c r="AB43" s="5">
        <f t="shared" si="11"/>
        <v>0.66442534493049277</v>
      </c>
      <c r="AC43" s="5">
        <f t="shared" si="11"/>
        <v>0.67253346007524417</v>
      </c>
      <c r="AD43" s="5">
        <f t="shared" si="11"/>
        <v>0.66983587818400603</v>
      </c>
      <c r="AE43" s="5">
        <f t="shared" si="11"/>
        <v>0.66983587818400403</v>
      </c>
      <c r="AF43" s="5">
        <f t="shared" si="11"/>
        <v>0.66983587818400403</v>
      </c>
      <c r="AG43" s="5">
        <f t="shared" si="11"/>
        <v>0.66983587818400525</v>
      </c>
      <c r="AH43" s="5">
        <f t="shared" si="11"/>
        <v>0.66983587818400403</v>
      </c>
    </row>
    <row r="44" spans="2:35" x14ac:dyDescent="0.35">
      <c r="B44" s="2" t="s">
        <v>6</v>
      </c>
      <c r="C44" s="2"/>
      <c r="D44" s="5">
        <f>(D31+D32)/D$39</f>
        <v>0.12410975428825803</v>
      </c>
      <c r="E44" s="5">
        <f t="shared" ref="E44:AH44" si="12">(E31+E32)/E$39</f>
        <v>0.12052483899442765</v>
      </c>
      <c r="F44" s="5">
        <f t="shared" si="12"/>
        <v>0.12277445575172577</v>
      </c>
      <c r="G44" s="5">
        <f t="shared" si="12"/>
        <v>0.12418503508815984</v>
      </c>
      <c r="H44" s="5">
        <f t="shared" si="12"/>
        <v>0.12436434454225719</v>
      </c>
      <c r="I44" s="5">
        <f t="shared" si="12"/>
        <v>0.11449978933709383</v>
      </c>
      <c r="J44" s="5">
        <f t="shared" si="12"/>
        <v>0.12859237178265309</v>
      </c>
      <c r="K44" s="5">
        <f t="shared" si="12"/>
        <v>0.1313245411973967</v>
      </c>
      <c r="L44" s="5">
        <f t="shared" si="12"/>
        <v>0.13682331250569876</v>
      </c>
      <c r="M44" s="5">
        <f t="shared" si="12"/>
        <v>0.14005344259387592</v>
      </c>
      <c r="N44" s="5">
        <f t="shared" si="12"/>
        <v>0.14410142421185329</v>
      </c>
      <c r="O44" s="5">
        <f t="shared" si="12"/>
        <v>0.14833820749866561</v>
      </c>
      <c r="P44" s="5">
        <f t="shared" si="12"/>
        <v>0.15296025770918587</v>
      </c>
      <c r="Q44" s="5">
        <f t="shared" si="12"/>
        <v>0.15058003113256294</v>
      </c>
      <c r="R44" s="5">
        <f t="shared" si="12"/>
        <v>0.16146486145021749</v>
      </c>
      <c r="S44" s="5">
        <f t="shared" si="12"/>
        <v>0.16557724080086253</v>
      </c>
      <c r="T44" s="5">
        <f t="shared" si="12"/>
        <v>0.1702032804333497</v>
      </c>
      <c r="U44" s="5">
        <f t="shared" si="12"/>
        <v>0.17472671123379463</v>
      </c>
      <c r="V44" s="5">
        <f t="shared" si="12"/>
        <v>0.17969503639782652</v>
      </c>
      <c r="W44" s="5">
        <f t="shared" si="12"/>
        <v>0.17879739609012874</v>
      </c>
      <c r="X44" s="5">
        <f t="shared" si="12"/>
        <v>0.18364334170670332</v>
      </c>
      <c r="Y44" s="5">
        <f t="shared" si="12"/>
        <v>0.18807247418769998</v>
      </c>
      <c r="Z44" s="5">
        <f t="shared" si="12"/>
        <v>0.19203913175585163</v>
      </c>
      <c r="AA44" s="5">
        <f t="shared" si="12"/>
        <v>0.20294961112188839</v>
      </c>
      <c r="AB44" s="5">
        <f t="shared" si="12"/>
        <v>0.20591896950754723</v>
      </c>
      <c r="AC44" s="5">
        <f t="shared" si="12"/>
        <v>0.19077100387899137</v>
      </c>
      <c r="AD44" s="5">
        <f t="shared" si="12"/>
        <v>0.19657263232619784</v>
      </c>
      <c r="AE44" s="5">
        <f t="shared" si="12"/>
        <v>0.19657263232619882</v>
      </c>
      <c r="AF44" s="5">
        <f t="shared" si="12"/>
        <v>0.1965726323261994</v>
      </c>
      <c r="AG44" s="5">
        <f t="shared" si="12"/>
        <v>0.19657263232619773</v>
      </c>
      <c r="AH44" s="5">
        <f t="shared" si="12"/>
        <v>0.19657263232619943</v>
      </c>
    </row>
    <row r="45" spans="2:35" x14ac:dyDescent="0.35">
      <c r="B45" s="2" t="s">
        <v>7</v>
      </c>
      <c r="C45" s="2"/>
      <c r="D45" s="5">
        <f>(D33+D34)/D$39</f>
        <v>0.12183825490282761</v>
      </c>
      <c r="E45" s="5">
        <f t="shared" ref="E45:AH45" si="13">(E33+E34)/E$39</f>
        <v>0.11793092212169973</v>
      </c>
      <c r="F45" s="5">
        <f t="shared" si="13"/>
        <v>0.11428543137864836</v>
      </c>
      <c r="G45" s="5">
        <f t="shared" si="13"/>
        <v>0.11448290633731055</v>
      </c>
      <c r="H45" s="5">
        <f t="shared" si="13"/>
        <v>0.11491325481018587</v>
      </c>
      <c r="I45" s="5">
        <f t="shared" si="13"/>
        <v>0.1024435705569134</v>
      </c>
      <c r="J45" s="5">
        <f t="shared" si="13"/>
        <v>0.11469038425191252</v>
      </c>
      <c r="K45" s="5">
        <f t="shared" si="13"/>
        <v>0.11589609076113776</v>
      </c>
      <c r="L45" s="5">
        <f t="shared" si="13"/>
        <v>0.11782685627735053</v>
      </c>
      <c r="M45" s="5">
        <f t="shared" si="13"/>
        <v>0.11954342380381715</v>
      </c>
      <c r="N45" s="5">
        <f t="shared" si="13"/>
        <v>0.12118101601918381</v>
      </c>
      <c r="O45" s="5">
        <f t="shared" si="13"/>
        <v>0.12247860354082796</v>
      </c>
      <c r="P45" s="5">
        <f t="shared" si="13"/>
        <v>0.12690332824298092</v>
      </c>
      <c r="Q45" s="5">
        <f t="shared" si="13"/>
        <v>0.12375273592892175</v>
      </c>
      <c r="R45" s="5">
        <f t="shared" si="13"/>
        <v>0.12945265450845117</v>
      </c>
      <c r="S45" s="5">
        <f t="shared" si="13"/>
        <v>0.12985306510047923</v>
      </c>
      <c r="T45" s="5">
        <f t="shared" si="13"/>
        <v>0.12948206908821108</v>
      </c>
      <c r="U45" s="5">
        <f t="shared" si="13"/>
        <v>0.13008880608038592</v>
      </c>
      <c r="V45" s="5">
        <f t="shared" si="13"/>
        <v>0.130417266627182</v>
      </c>
      <c r="W45" s="5">
        <f t="shared" si="13"/>
        <v>0.13095003335292815</v>
      </c>
      <c r="X45" s="5">
        <f t="shared" si="13"/>
        <v>0.1298583547685552</v>
      </c>
      <c r="Y45" s="5">
        <f t="shared" si="13"/>
        <v>0.14286393973807324</v>
      </c>
      <c r="Z45" s="5">
        <f t="shared" si="13"/>
        <v>0.1277045635757848</v>
      </c>
      <c r="AA45" s="5">
        <f t="shared" si="13"/>
        <v>0.12819212589323395</v>
      </c>
      <c r="AB45" s="5">
        <f t="shared" si="13"/>
        <v>0.12742180369206621</v>
      </c>
      <c r="AC45" s="5">
        <f t="shared" si="13"/>
        <v>0.13450621959074363</v>
      </c>
      <c r="AD45" s="5">
        <f t="shared" si="13"/>
        <v>0.13138803891209766</v>
      </c>
      <c r="AE45" s="5">
        <f t="shared" si="13"/>
        <v>0.13138803891209871</v>
      </c>
      <c r="AF45" s="5">
        <f t="shared" si="13"/>
        <v>0.1313880389120981</v>
      </c>
      <c r="AG45" s="5">
        <f t="shared" si="13"/>
        <v>0.1313880389120986</v>
      </c>
      <c r="AH45" s="5">
        <f t="shared" si="13"/>
        <v>0.1313880389120981</v>
      </c>
    </row>
    <row r="46" spans="2:35" x14ac:dyDescent="0.35">
      <c r="B46" s="2" t="s">
        <v>8</v>
      </c>
      <c r="C46" s="2"/>
      <c r="D46" s="5">
        <f>(D35+D36)/D$39</f>
        <v>1.0952237961857616E-3</v>
      </c>
      <c r="E46" s="5">
        <f>(E35+E36)/E$39</f>
        <v>7.6712545141289362E-4</v>
      </c>
      <c r="F46" s="5">
        <f t="shared" ref="F46:AH46" si="14">(F35+F36)/F$39</f>
        <v>7.7028908697998643E-4</v>
      </c>
      <c r="G46" s="5">
        <f t="shared" si="14"/>
        <v>7.7292190119633108E-4</v>
      </c>
      <c r="H46" s="5">
        <f t="shared" si="14"/>
        <v>7.7547047391179165E-4</v>
      </c>
      <c r="I46" s="5">
        <f t="shared" si="14"/>
        <v>7.14632141850051E-4</v>
      </c>
      <c r="J46" s="5">
        <f t="shared" si="14"/>
        <v>7.8459971988859272E-4</v>
      </c>
      <c r="K46" s="5">
        <f t="shared" si="14"/>
        <v>7.874377224396709E-4</v>
      </c>
      <c r="L46" s="5">
        <f t="shared" si="14"/>
        <v>7.9510695369886994E-4</v>
      </c>
      <c r="M46" s="5">
        <f t="shared" si="14"/>
        <v>8.0167296217655113E-4</v>
      </c>
      <c r="N46" s="5">
        <f t="shared" si="14"/>
        <v>8.0753727589469846E-4</v>
      </c>
      <c r="O46" s="5">
        <f t="shared" si="14"/>
        <v>8.1375169333865204E-4</v>
      </c>
      <c r="P46" s="5">
        <f t="shared" si="14"/>
        <v>8.4660019911767946E-4</v>
      </c>
      <c r="Q46" s="5">
        <f t="shared" si="14"/>
        <v>8.3944153595494786E-4</v>
      </c>
      <c r="R46" s="5">
        <f t="shared" si="14"/>
        <v>8.6600667034954682E-4</v>
      </c>
      <c r="S46" s="5">
        <f t="shared" si="14"/>
        <v>8.8008802102083395E-4</v>
      </c>
      <c r="T46" s="5">
        <f t="shared" si="14"/>
        <v>8.6070200770687526E-4</v>
      </c>
      <c r="U46" s="5">
        <f t="shared" si="14"/>
        <v>8.6433007193313497E-4</v>
      </c>
      <c r="V46" s="5">
        <f t="shared" si="14"/>
        <v>8.6621448474165407E-4</v>
      </c>
      <c r="W46" s="5">
        <f t="shared" si="14"/>
        <v>8.8136179166699205E-4</v>
      </c>
      <c r="X46" s="5">
        <f t="shared" si="14"/>
        <v>8.7853170973895283E-4</v>
      </c>
      <c r="Y46" s="5">
        <f t="shared" si="14"/>
        <v>9.5666628298746517E-4</v>
      </c>
      <c r="Z46" s="5">
        <f t="shared" si="14"/>
        <v>8.563592736783673E-4</v>
      </c>
      <c r="AA46" s="5">
        <f t="shared" si="14"/>
        <v>8.6669477203621067E-4</v>
      </c>
      <c r="AB46" s="5">
        <f t="shared" si="14"/>
        <v>8.6995655492085901E-4</v>
      </c>
      <c r="AC46" s="5">
        <f t="shared" si="14"/>
        <v>9.0061019854921715E-4</v>
      </c>
      <c r="AD46" s="5">
        <f t="shared" si="14"/>
        <v>8.8544989954903982E-4</v>
      </c>
      <c r="AE46" s="5">
        <f t="shared" si="14"/>
        <v>8.8544989954904426E-4</v>
      </c>
      <c r="AF46" s="5">
        <f t="shared" si="14"/>
        <v>8.8544989954904426E-4</v>
      </c>
      <c r="AG46" s="5">
        <f t="shared" si="14"/>
        <v>8.8544989954904209E-4</v>
      </c>
      <c r="AH46" s="5">
        <f t="shared" si="14"/>
        <v>8.8544989954904686E-4</v>
      </c>
    </row>
    <row r="47" spans="2:35" x14ac:dyDescent="0.35">
      <c r="B47" s="2" t="s">
        <v>9</v>
      </c>
      <c r="C47" s="2"/>
      <c r="D47" s="5">
        <f>(D37+D38)/D$39</f>
        <v>9.1712453658914948E-4</v>
      </c>
      <c r="E47" s="5">
        <f t="shared" ref="E47:AH47" si="15">(E37+E38)/E$39</f>
        <v>8.1035608442848984E-4</v>
      </c>
      <c r="F47" s="5">
        <f t="shared" si="15"/>
        <v>8.1499123242994643E-4</v>
      </c>
      <c r="G47" s="5">
        <f t="shared" si="15"/>
        <v>9.6977763264661956E-4</v>
      </c>
      <c r="H47" s="5">
        <f t="shared" si="15"/>
        <v>1.0017054496506306E-3</v>
      </c>
      <c r="I47" s="5">
        <f t="shared" si="15"/>
        <v>1.0568762570362072E-3</v>
      </c>
      <c r="J47" s="5">
        <f t="shared" si="15"/>
        <v>1.1285087633425141E-3</v>
      </c>
      <c r="K47" s="5">
        <f t="shared" si="15"/>
        <v>8.9147008015408205E-4</v>
      </c>
      <c r="L47" s="5">
        <f t="shared" si="15"/>
        <v>9.2447708088312663E-4</v>
      </c>
      <c r="M47" s="5">
        <f t="shared" si="15"/>
        <v>9.4475055101627921E-4</v>
      </c>
      <c r="N47" s="5">
        <f t="shared" si="15"/>
        <v>9.6555752371607043E-4</v>
      </c>
      <c r="O47" s="5">
        <f t="shared" si="15"/>
        <v>9.8779330972835933E-4</v>
      </c>
      <c r="P47" s="5">
        <f t="shared" si="15"/>
        <v>1.0164542887617465E-3</v>
      </c>
      <c r="Q47" s="5">
        <f t="shared" si="15"/>
        <v>1.0189026167362323E-3</v>
      </c>
      <c r="R47" s="5">
        <f t="shared" si="15"/>
        <v>1.0389970888433511E-3</v>
      </c>
      <c r="S47" s="5">
        <f t="shared" si="15"/>
        <v>1.0572430426381084E-3</v>
      </c>
      <c r="T47" s="5">
        <f t="shared" si="15"/>
        <v>1.1120561662380066E-3</v>
      </c>
      <c r="U47" s="5">
        <f t="shared" si="15"/>
        <v>1.133568277645798E-3</v>
      </c>
      <c r="V47" s="5">
        <f t="shared" si="15"/>
        <v>1.2322127454545081E-3</v>
      </c>
      <c r="W47" s="5">
        <f t="shared" si="15"/>
        <v>1.2374397719605152E-3</v>
      </c>
      <c r="X47" s="5">
        <f t="shared" si="15"/>
        <v>1.2553849401642837E-3</v>
      </c>
      <c r="Y47" s="5">
        <f t="shared" si="15"/>
        <v>1.2700053844829145E-3</v>
      </c>
      <c r="Z47" s="5">
        <f t="shared" si="15"/>
        <v>1.2987529129999897E-3</v>
      </c>
      <c r="AA47" s="5">
        <f t="shared" si="15"/>
        <v>1.3513136175119201E-3</v>
      </c>
      <c r="AB47" s="5">
        <f t="shared" si="15"/>
        <v>1.3639253149726534E-3</v>
      </c>
      <c r="AC47" s="5">
        <f t="shared" si="15"/>
        <v>1.2887062564716186E-3</v>
      </c>
      <c r="AD47" s="5">
        <f t="shared" si="15"/>
        <v>1.3180006781493138E-3</v>
      </c>
      <c r="AE47" s="5">
        <f t="shared" si="15"/>
        <v>1.318000678149327E-3</v>
      </c>
      <c r="AF47" s="5">
        <f t="shared" si="15"/>
        <v>1.3180006781493188E-3</v>
      </c>
      <c r="AG47" s="5">
        <f t="shared" si="15"/>
        <v>1.3180006781493116E-3</v>
      </c>
      <c r="AH47" s="5">
        <f t="shared" si="15"/>
        <v>1.318000678149327E-3</v>
      </c>
    </row>
    <row r="48" spans="2:35" x14ac:dyDescent="0.35">
      <c r="B48" s="2" t="s">
        <v>10</v>
      </c>
      <c r="C48" s="2" t="s">
        <v>11</v>
      </c>
      <c r="D48" s="5">
        <f>SUM(D43:D47)</f>
        <v>1</v>
      </c>
      <c r="E48" s="5">
        <f t="shared" ref="E48:AH48" si="16">SUM(E43:E47)</f>
        <v>0.99999999999999989</v>
      </c>
      <c r="F48" s="5">
        <f t="shared" si="16"/>
        <v>0.99999999999999978</v>
      </c>
      <c r="G48" s="5">
        <f t="shared" si="16"/>
        <v>1.0000000000000002</v>
      </c>
      <c r="H48" s="5">
        <f t="shared" si="16"/>
        <v>1.0000000000000002</v>
      </c>
      <c r="I48" s="5">
        <f t="shared" si="16"/>
        <v>1</v>
      </c>
      <c r="J48" s="5">
        <f t="shared" si="16"/>
        <v>0.99999999999999978</v>
      </c>
      <c r="K48" s="5">
        <f t="shared" si="16"/>
        <v>1</v>
      </c>
      <c r="L48" s="5">
        <f t="shared" si="16"/>
        <v>1</v>
      </c>
      <c r="M48" s="5">
        <f t="shared" si="16"/>
        <v>1</v>
      </c>
      <c r="N48" s="5">
        <f t="shared" si="16"/>
        <v>1.0000000000000002</v>
      </c>
      <c r="O48" s="5">
        <f t="shared" si="16"/>
        <v>1</v>
      </c>
      <c r="P48" s="5">
        <f t="shared" si="16"/>
        <v>0.99999999999999967</v>
      </c>
      <c r="Q48" s="5">
        <f t="shared" si="16"/>
        <v>1</v>
      </c>
      <c r="R48" s="5">
        <f t="shared" si="16"/>
        <v>1</v>
      </c>
      <c r="S48" s="5">
        <f t="shared" si="16"/>
        <v>1</v>
      </c>
      <c r="T48" s="5">
        <f t="shared" si="16"/>
        <v>1</v>
      </c>
      <c r="U48" s="5">
        <f t="shared" si="16"/>
        <v>1.0000000000000002</v>
      </c>
      <c r="V48" s="5">
        <f t="shared" si="16"/>
        <v>1.0000000000000002</v>
      </c>
      <c r="W48" s="5">
        <f t="shared" si="16"/>
        <v>1.0000000000000002</v>
      </c>
      <c r="X48" s="5">
        <f t="shared" si="16"/>
        <v>1.0000000000000004</v>
      </c>
      <c r="Y48" s="5">
        <f t="shared" si="16"/>
        <v>1.0000000000000002</v>
      </c>
      <c r="Z48" s="5">
        <f t="shared" si="16"/>
        <v>1</v>
      </c>
      <c r="AA48" s="5">
        <f t="shared" si="16"/>
        <v>1</v>
      </c>
      <c r="AB48" s="5">
        <f t="shared" si="16"/>
        <v>0.99999999999999978</v>
      </c>
      <c r="AC48" s="5">
        <f t="shared" si="16"/>
        <v>1</v>
      </c>
      <c r="AD48" s="5">
        <f t="shared" si="16"/>
        <v>1</v>
      </c>
      <c r="AE48" s="5">
        <f t="shared" si="16"/>
        <v>1</v>
      </c>
      <c r="AF48" s="5">
        <f t="shared" si="16"/>
        <v>1</v>
      </c>
      <c r="AG48" s="5">
        <f t="shared" si="16"/>
        <v>1</v>
      </c>
      <c r="AH48" s="5">
        <f t="shared" si="16"/>
        <v>1</v>
      </c>
    </row>
    <row r="50" spans="1:34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2" spans="1:34" x14ac:dyDescent="0.35">
      <c r="B52" s="4" t="s">
        <v>20</v>
      </c>
    </row>
    <row r="53" spans="1:34" x14ac:dyDescent="0.35">
      <c r="B53" s="1" t="s">
        <v>1</v>
      </c>
      <c r="C53" s="1" t="s">
        <v>2</v>
      </c>
      <c r="D53" s="1">
        <v>2020</v>
      </c>
      <c r="E53" s="1">
        <v>2021</v>
      </c>
      <c r="F53" s="1">
        <v>2022</v>
      </c>
      <c r="G53" s="1">
        <v>2023</v>
      </c>
      <c r="H53" s="1">
        <v>2024</v>
      </c>
      <c r="I53" s="1">
        <v>2025</v>
      </c>
      <c r="J53" s="1">
        <v>2026</v>
      </c>
      <c r="K53" s="1">
        <v>2027</v>
      </c>
      <c r="L53" s="1">
        <v>2028</v>
      </c>
      <c r="M53" s="1">
        <v>2029</v>
      </c>
      <c r="N53" s="1">
        <v>2030</v>
      </c>
      <c r="O53" s="1">
        <v>2031</v>
      </c>
      <c r="P53" s="1">
        <v>2032</v>
      </c>
      <c r="Q53" s="1">
        <v>2033</v>
      </c>
      <c r="R53" s="1">
        <v>2034</v>
      </c>
      <c r="S53" s="1">
        <v>2035</v>
      </c>
      <c r="T53" s="1">
        <v>2036</v>
      </c>
      <c r="U53" s="1">
        <v>2037</v>
      </c>
      <c r="V53" s="1">
        <v>2038</v>
      </c>
      <c r="W53" s="1">
        <v>2039</v>
      </c>
      <c r="X53" s="1">
        <v>2040</v>
      </c>
      <c r="Y53" s="1">
        <v>2041</v>
      </c>
      <c r="Z53" s="1">
        <v>2042</v>
      </c>
      <c r="AA53" s="1">
        <v>2043</v>
      </c>
      <c r="AB53" s="1">
        <v>2044</v>
      </c>
      <c r="AC53" s="1">
        <v>2045</v>
      </c>
      <c r="AD53" s="1">
        <f>AC53+1</f>
        <v>2046</v>
      </c>
      <c r="AE53" s="1">
        <f t="shared" ref="AE53:AH53" si="17">AD53+1</f>
        <v>2047</v>
      </c>
      <c r="AF53" s="1">
        <f t="shared" si="17"/>
        <v>2048</v>
      </c>
      <c r="AG53" s="1">
        <f t="shared" si="17"/>
        <v>2049</v>
      </c>
      <c r="AH53" s="1">
        <f t="shared" si="17"/>
        <v>2050</v>
      </c>
    </row>
    <row r="54" spans="1:34" x14ac:dyDescent="0.35">
      <c r="B54" s="2" t="s">
        <v>3</v>
      </c>
      <c r="C54" s="2" t="s">
        <v>4</v>
      </c>
      <c r="D54" s="3">
        <f t="shared" ref="D54:AH62" si="18">D4+D29</f>
        <v>24166.657342442279</v>
      </c>
      <c r="E54" s="3">
        <f t="shared" si="18"/>
        <v>30353.091540031484</v>
      </c>
      <c r="F54" s="3">
        <f t="shared" si="18"/>
        <v>29203.338347904173</v>
      </c>
      <c r="G54" s="3">
        <f t="shared" si="18"/>
        <v>28508.47870062838</v>
      </c>
      <c r="H54" s="3">
        <f t="shared" si="18"/>
        <v>30834.945085391406</v>
      </c>
      <c r="I54" s="3">
        <f t="shared" si="18"/>
        <v>31843.311192531906</v>
      </c>
      <c r="J54" s="3">
        <f t="shared" si="18"/>
        <v>32462.715386410651</v>
      </c>
      <c r="K54" s="3">
        <f t="shared" si="18"/>
        <v>32942.230927215714</v>
      </c>
      <c r="L54" s="3">
        <f t="shared" si="18"/>
        <v>32869.140305377958</v>
      </c>
      <c r="M54" s="3">
        <f t="shared" si="18"/>
        <v>29443.007836550849</v>
      </c>
      <c r="N54" s="3">
        <f t="shared" si="18"/>
        <v>29547.596908366137</v>
      </c>
      <c r="O54" s="3">
        <f t="shared" si="18"/>
        <v>30108.272212129923</v>
      </c>
      <c r="P54" s="3">
        <f t="shared" si="18"/>
        <v>30498.518536225729</v>
      </c>
      <c r="Q54" s="3">
        <f t="shared" si="18"/>
        <v>25449.418197078285</v>
      </c>
      <c r="R54" s="3">
        <f t="shared" si="18"/>
        <v>23044.144822944982</v>
      </c>
      <c r="S54" s="3">
        <f t="shared" si="18"/>
        <v>21671.100001809809</v>
      </c>
      <c r="T54" s="3">
        <f t="shared" si="18"/>
        <v>20172.480331672486</v>
      </c>
      <c r="U54" s="3">
        <f t="shared" si="18"/>
        <v>20521.04127890151</v>
      </c>
      <c r="V54" s="3">
        <f t="shared" si="18"/>
        <v>20534.986415262832</v>
      </c>
      <c r="W54" s="3">
        <f t="shared" si="18"/>
        <v>22636.111698663077</v>
      </c>
      <c r="X54" s="3">
        <f t="shared" si="18"/>
        <v>23126.354218765191</v>
      </c>
      <c r="Y54" s="3">
        <f t="shared" si="18"/>
        <v>21537.306222195897</v>
      </c>
      <c r="Z54" s="3">
        <f t="shared" si="18"/>
        <v>20510.750195097877</v>
      </c>
      <c r="AA54" s="3">
        <f t="shared" si="18"/>
        <v>19566.459549988376</v>
      </c>
      <c r="AB54" s="3">
        <f t="shared" si="18"/>
        <v>19513.113654306482</v>
      </c>
      <c r="AC54" s="3">
        <f t="shared" si="18"/>
        <v>19326.626652838022</v>
      </c>
      <c r="AD54" s="3">
        <f t="shared" si="18"/>
        <v>18966.148348705043</v>
      </c>
      <c r="AE54" s="3">
        <f t="shared" si="18"/>
        <v>18719.399698177644</v>
      </c>
      <c r="AF54" s="3">
        <f t="shared" si="18"/>
        <v>18472.651047650175</v>
      </c>
      <c r="AG54" s="3">
        <f t="shared" si="18"/>
        <v>18225.902397122707</v>
      </c>
      <c r="AH54" s="3">
        <f t="shared" si="18"/>
        <v>17979.15374659533</v>
      </c>
    </row>
    <row r="55" spans="1:34" x14ac:dyDescent="0.35">
      <c r="B55" s="2" t="s">
        <v>3</v>
      </c>
      <c r="C55" s="2" t="s">
        <v>5</v>
      </c>
      <c r="D55" s="3">
        <f t="shared" si="18"/>
        <v>86104.635066433766</v>
      </c>
      <c r="E55" s="3">
        <f t="shared" si="18"/>
        <v>86358.881886123389</v>
      </c>
      <c r="F55" s="3">
        <f t="shared" si="18"/>
        <v>63483.429949057056</v>
      </c>
      <c r="G55" s="3">
        <f t="shared" si="18"/>
        <v>58260.420681688323</v>
      </c>
      <c r="H55" s="3">
        <f t="shared" si="18"/>
        <v>60306.913867381765</v>
      </c>
      <c r="I55" s="3">
        <f t="shared" si="18"/>
        <v>65888.477806155657</v>
      </c>
      <c r="J55" s="3">
        <f t="shared" si="18"/>
        <v>57023.057717349089</v>
      </c>
      <c r="K55" s="3">
        <f t="shared" si="18"/>
        <v>51389.259940168369</v>
      </c>
      <c r="L55" s="3">
        <f t="shared" si="18"/>
        <v>50395.324302488661</v>
      </c>
      <c r="M55" s="3">
        <f t="shared" si="18"/>
        <v>49120.895328067068</v>
      </c>
      <c r="N55" s="3">
        <f t="shared" si="18"/>
        <v>43391.435223118307</v>
      </c>
      <c r="O55" s="3">
        <f t="shared" si="18"/>
        <v>47542.354810775258</v>
      </c>
      <c r="P55" s="3">
        <f t="shared" si="18"/>
        <v>44139.677050506623</v>
      </c>
      <c r="Q55" s="3">
        <f t="shared" si="18"/>
        <v>42821.408018784125</v>
      </c>
      <c r="R55" s="3">
        <f t="shared" si="18"/>
        <v>39226.027420207014</v>
      </c>
      <c r="S55" s="3">
        <f t="shared" si="18"/>
        <v>34071.43827057234</v>
      </c>
      <c r="T55" s="3">
        <f t="shared" si="18"/>
        <v>33738.163298955347</v>
      </c>
      <c r="U55" s="3">
        <f t="shared" si="18"/>
        <v>27972.154761407426</v>
      </c>
      <c r="V55" s="3">
        <f t="shared" si="18"/>
        <v>29218.773566142158</v>
      </c>
      <c r="W55" s="3">
        <f t="shared" si="18"/>
        <v>30157.175039828027</v>
      </c>
      <c r="X55" s="3">
        <f t="shared" si="18"/>
        <v>28092.433096966259</v>
      </c>
      <c r="Y55" s="3">
        <f t="shared" si="18"/>
        <v>28493.28778615344</v>
      </c>
      <c r="Z55" s="3">
        <f t="shared" si="18"/>
        <v>26804.076333282006</v>
      </c>
      <c r="AA55" s="3">
        <f t="shared" si="18"/>
        <v>24783.04665564969</v>
      </c>
      <c r="AB55" s="3">
        <f t="shared" si="18"/>
        <v>21651.580570655635</v>
      </c>
      <c r="AC55" s="3">
        <f t="shared" si="18"/>
        <v>23079.917797966296</v>
      </c>
      <c r="AD55" s="3">
        <f t="shared" si="18"/>
        <v>21338.712290485273</v>
      </c>
      <c r="AE55" s="3">
        <f t="shared" si="18"/>
        <v>20048.448812515118</v>
      </c>
      <c r="AF55" s="3">
        <f t="shared" si="18"/>
        <v>18758.185334545193</v>
      </c>
      <c r="AG55" s="3">
        <f t="shared" si="18"/>
        <v>17467.921856575129</v>
      </c>
      <c r="AH55" s="3">
        <f t="shared" si="18"/>
        <v>16177.658378604976</v>
      </c>
    </row>
    <row r="56" spans="1:34" x14ac:dyDescent="0.35">
      <c r="B56" s="2" t="s">
        <v>6</v>
      </c>
      <c r="C56" s="2" t="s">
        <v>4</v>
      </c>
      <c r="D56" s="3">
        <f t="shared" si="18"/>
        <v>6056.2190554467043</v>
      </c>
      <c r="E56" s="3">
        <f t="shared" si="18"/>
        <v>7223.4920330458644</v>
      </c>
      <c r="F56" s="3">
        <f t="shared" si="18"/>
        <v>7176.5908557110733</v>
      </c>
      <c r="G56" s="3">
        <f t="shared" si="18"/>
        <v>6835.885643277601</v>
      </c>
      <c r="H56" s="3">
        <f t="shared" si="18"/>
        <v>7445.0140589248767</v>
      </c>
      <c r="I56" s="3">
        <f t="shared" si="18"/>
        <v>7904.3169731269227</v>
      </c>
      <c r="J56" s="3">
        <f t="shared" si="18"/>
        <v>8027.2011345317096</v>
      </c>
      <c r="K56" s="3">
        <f t="shared" si="18"/>
        <v>8479.4308181180586</v>
      </c>
      <c r="L56" s="3">
        <f t="shared" si="18"/>
        <v>8406.0710579822462</v>
      </c>
      <c r="M56" s="3">
        <f t="shared" si="18"/>
        <v>7402.9350115055295</v>
      </c>
      <c r="N56" s="3">
        <f t="shared" si="18"/>
        <v>7526.8231242512493</v>
      </c>
      <c r="O56" s="3">
        <f t="shared" si="18"/>
        <v>7713.4802370808502</v>
      </c>
      <c r="P56" s="3">
        <f t="shared" si="18"/>
        <v>7529.465261183339</v>
      </c>
      <c r="Q56" s="3">
        <f t="shared" si="18"/>
        <v>7573.5399151816855</v>
      </c>
      <c r="R56" s="3">
        <f t="shared" si="18"/>
        <v>5657.756893187533</v>
      </c>
      <c r="S56" s="3">
        <f t="shared" si="18"/>
        <v>5310.8156185045609</v>
      </c>
      <c r="T56" s="3">
        <f t="shared" si="18"/>
        <v>5026.0047604373985</v>
      </c>
      <c r="U56" s="3">
        <f t="shared" si="18"/>
        <v>5075.8730371513611</v>
      </c>
      <c r="V56" s="3">
        <f t="shared" si="18"/>
        <v>4797.0794862041157</v>
      </c>
      <c r="W56" s="3">
        <f t="shared" si="18"/>
        <v>5220.4447220849233</v>
      </c>
      <c r="X56" s="3">
        <f t="shared" si="18"/>
        <v>5165.1728621653756</v>
      </c>
      <c r="Y56" s="3">
        <f t="shared" si="18"/>
        <v>4257.2016011814594</v>
      </c>
      <c r="Z56" s="3">
        <f t="shared" si="18"/>
        <v>3979.6528766838464</v>
      </c>
      <c r="AA56" s="3">
        <f t="shared" si="18"/>
        <v>4076.3721205551883</v>
      </c>
      <c r="AB56" s="3">
        <f t="shared" si="18"/>
        <v>3914.9163805404337</v>
      </c>
      <c r="AC56" s="3">
        <f t="shared" si="18"/>
        <v>3847.0973868133597</v>
      </c>
      <c r="AD56" s="3">
        <f t="shared" si="18"/>
        <v>3661.2351551765387</v>
      </c>
      <c r="AE56" s="3">
        <f t="shared" si="18"/>
        <v>3509.0491894454808</v>
      </c>
      <c r="AF56" s="3">
        <f t="shared" si="18"/>
        <v>3356.8632237144229</v>
      </c>
      <c r="AG56" s="3">
        <f t="shared" si="18"/>
        <v>3204.677257983366</v>
      </c>
      <c r="AH56" s="3">
        <f t="shared" si="18"/>
        <v>3052.4912922523135</v>
      </c>
    </row>
    <row r="57" spans="1:34" x14ac:dyDescent="0.35">
      <c r="B57" s="2" t="s">
        <v>6</v>
      </c>
      <c r="C57" s="2" t="s">
        <v>5</v>
      </c>
      <c r="D57" s="3">
        <f t="shared" si="18"/>
        <v>12049.656708174578</v>
      </c>
      <c r="E57" s="3">
        <f t="shared" si="18"/>
        <v>12496.470654661</v>
      </c>
      <c r="F57" s="3">
        <f t="shared" si="18"/>
        <v>8766.8389300294602</v>
      </c>
      <c r="G57" s="3">
        <f t="shared" si="18"/>
        <v>8298.0509551304094</v>
      </c>
      <c r="H57" s="3">
        <f t="shared" si="18"/>
        <v>8600.4265884210945</v>
      </c>
      <c r="I57" s="3">
        <f t="shared" si="18"/>
        <v>7242.5274122546307</v>
      </c>
      <c r="J57" s="3">
        <f t="shared" si="18"/>
        <v>8085.249695082126</v>
      </c>
      <c r="K57" s="3">
        <f t="shared" si="18"/>
        <v>7554.721370016935</v>
      </c>
      <c r="L57" s="3">
        <f t="shared" si="18"/>
        <v>7217.4897562960496</v>
      </c>
      <c r="M57" s="3">
        <f t="shared" si="18"/>
        <v>7091.1331115046451</v>
      </c>
      <c r="N57" s="3">
        <f t="shared" si="18"/>
        <v>6174.4782024800788</v>
      </c>
      <c r="O57" s="3">
        <f t="shared" si="18"/>
        <v>7001.2945019282542</v>
      </c>
      <c r="P57" s="3">
        <f t="shared" si="18"/>
        <v>6337.5939722340408</v>
      </c>
      <c r="Q57" s="3">
        <f t="shared" si="18"/>
        <v>6336.3611768277487</v>
      </c>
      <c r="R57" s="3">
        <f t="shared" si="18"/>
        <v>5793.5438449191752</v>
      </c>
      <c r="S57" s="3">
        <f t="shared" si="18"/>
        <v>5233.7702554382195</v>
      </c>
      <c r="T57" s="3">
        <f t="shared" si="18"/>
        <v>5241.8948917726148</v>
      </c>
      <c r="U57" s="3">
        <f t="shared" si="18"/>
        <v>4390.236054057088</v>
      </c>
      <c r="V57" s="3">
        <f t="shared" si="18"/>
        <v>4580.5793877306751</v>
      </c>
      <c r="W57" s="3">
        <f t="shared" si="18"/>
        <v>4779.4903262397092</v>
      </c>
      <c r="X57" s="3">
        <f t="shared" si="18"/>
        <v>4656.2483361463219</v>
      </c>
      <c r="Y57" s="3">
        <f t="shared" si="18"/>
        <v>4405.7713525118043</v>
      </c>
      <c r="Z57" s="3">
        <f t="shared" si="18"/>
        <v>4357.2959869201713</v>
      </c>
      <c r="AA57" s="3">
        <f t="shared" si="18"/>
        <v>4075.0181638800864</v>
      </c>
      <c r="AB57" s="3">
        <f t="shared" si="18"/>
        <v>3531.6616498955023</v>
      </c>
      <c r="AC57" s="3">
        <f t="shared" si="18"/>
        <v>3876.9872643256649</v>
      </c>
      <c r="AD57" s="3">
        <f t="shared" si="18"/>
        <v>3649.1924486171615</v>
      </c>
      <c r="AE57" s="3">
        <f t="shared" si="18"/>
        <v>3486.490193695472</v>
      </c>
      <c r="AF57" s="3">
        <f t="shared" si="18"/>
        <v>3323.7879387737939</v>
      </c>
      <c r="AG57" s="3">
        <f t="shared" si="18"/>
        <v>3161.0856838521045</v>
      </c>
      <c r="AH57" s="3">
        <f t="shared" si="18"/>
        <v>2998.3834289304209</v>
      </c>
    </row>
    <row r="58" spans="1:34" x14ac:dyDescent="0.35">
      <c r="B58" s="2" t="s">
        <v>7</v>
      </c>
      <c r="C58" s="2" t="s">
        <v>4</v>
      </c>
      <c r="D58" s="3">
        <f t="shared" si="18"/>
        <v>5739.6228886700992</v>
      </c>
      <c r="E58" s="3">
        <f t="shared" si="18"/>
        <v>6948.1434214187002</v>
      </c>
      <c r="F58" s="3">
        <f t="shared" si="18"/>
        <v>6319.608527340919</v>
      </c>
      <c r="G58" s="3">
        <f t="shared" si="18"/>
        <v>6127.0913535428717</v>
      </c>
      <c r="H58" s="3">
        <f t="shared" si="18"/>
        <v>6730.7884159191235</v>
      </c>
      <c r="I58" s="3">
        <f t="shared" si="18"/>
        <v>7041.9421569000515</v>
      </c>
      <c r="J58" s="3">
        <f t="shared" si="18"/>
        <v>7195.683999713453</v>
      </c>
      <c r="K58" s="3">
        <f t="shared" si="18"/>
        <v>7375.6354498576738</v>
      </c>
      <c r="L58" s="3">
        <f t="shared" si="18"/>
        <v>7525.1143503488356</v>
      </c>
      <c r="M58" s="3">
        <f t="shared" si="18"/>
        <v>6693.6800460353224</v>
      </c>
      <c r="N58" s="3">
        <f t="shared" si="18"/>
        <v>6761.9757455437029</v>
      </c>
      <c r="O58" s="3">
        <f t="shared" si="18"/>
        <v>6888.3704863483163</v>
      </c>
      <c r="P58" s="3">
        <f t="shared" si="18"/>
        <v>6876.9230686785522</v>
      </c>
      <c r="Q58" s="3">
        <f t="shared" si="18"/>
        <v>6799.4183219446659</v>
      </c>
      <c r="R58" s="3">
        <f t="shared" si="18"/>
        <v>5124.5944571382188</v>
      </c>
      <c r="S58" s="3">
        <f t="shared" si="18"/>
        <v>4869.4824135238923</v>
      </c>
      <c r="T58" s="3">
        <f t="shared" si="18"/>
        <v>4501.8645694100333</v>
      </c>
      <c r="U58" s="3">
        <f t="shared" si="18"/>
        <v>4543.2585438107171</v>
      </c>
      <c r="V58" s="3">
        <f t="shared" si="18"/>
        <v>4275.7944349936333</v>
      </c>
      <c r="W58" s="3">
        <f t="shared" si="18"/>
        <v>4658.244653588682</v>
      </c>
      <c r="X58" s="3">
        <f t="shared" si="18"/>
        <v>4774.6022543495228</v>
      </c>
      <c r="Y58" s="3">
        <f t="shared" si="18"/>
        <v>3863.2117560083179</v>
      </c>
      <c r="Z58" s="3">
        <f t="shared" si="18"/>
        <v>3405.9449503493943</v>
      </c>
      <c r="AA58" s="3">
        <f t="shared" si="18"/>
        <v>3535.211981157307</v>
      </c>
      <c r="AB58" s="3">
        <f t="shared" si="18"/>
        <v>3443.5432263114499</v>
      </c>
      <c r="AC58" s="3">
        <f t="shared" si="18"/>
        <v>3417.1969845608346</v>
      </c>
      <c r="AD58" s="3">
        <f t="shared" si="18"/>
        <v>3213.6897227493464</v>
      </c>
      <c r="AE58" s="3">
        <f t="shared" si="18"/>
        <v>3082.5451470866242</v>
      </c>
      <c r="AF58" s="3">
        <f t="shared" si="18"/>
        <v>2951.4005714238847</v>
      </c>
      <c r="AG58" s="3">
        <f t="shared" si="18"/>
        <v>2820.2559957611738</v>
      </c>
      <c r="AH58" s="3">
        <f t="shared" si="18"/>
        <v>2689.1114200984284</v>
      </c>
    </row>
    <row r="59" spans="1:34" x14ac:dyDescent="0.35">
      <c r="B59" s="2" t="s">
        <v>7</v>
      </c>
      <c r="C59" s="2" t="s">
        <v>5</v>
      </c>
      <c r="D59" s="3">
        <f t="shared" si="18"/>
        <v>12395.156909725518</v>
      </c>
      <c r="E59" s="3">
        <f t="shared" si="18"/>
        <v>12151.83542101654</v>
      </c>
      <c r="F59" s="3">
        <f t="shared" si="18"/>
        <v>9039.4074228682075</v>
      </c>
      <c r="G59" s="3">
        <f t="shared" si="18"/>
        <v>8406.4545050126344</v>
      </c>
      <c r="H59" s="3">
        <f t="shared" si="18"/>
        <v>8564.9070880716718</v>
      </c>
      <c r="I59" s="3">
        <f t="shared" si="18"/>
        <v>7298.2795442842471</v>
      </c>
      <c r="J59" s="3">
        <f t="shared" si="18"/>
        <v>7870.2728545468672</v>
      </c>
      <c r="K59" s="3">
        <f t="shared" si="18"/>
        <v>7312.0863800290335</v>
      </c>
      <c r="L59" s="3">
        <f t="shared" si="18"/>
        <v>6908.1495918539113</v>
      </c>
      <c r="M59" s="3">
        <f t="shared" si="18"/>
        <v>6758.6564882681014</v>
      </c>
      <c r="N59" s="3">
        <f t="shared" si="18"/>
        <v>5652.4457812800483</v>
      </c>
      <c r="O59" s="3">
        <f t="shared" si="18"/>
        <v>6513.8708404615772</v>
      </c>
      <c r="P59" s="3">
        <f t="shared" si="18"/>
        <v>5933.6610746098222</v>
      </c>
      <c r="Q59" s="3">
        <f t="shared" si="18"/>
        <v>5794.1656444726505</v>
      </c>
      <c r="R59" s="3">
        <f t="shared" si="18"/>
        <v>5182.668806055678</v>
      </c>
      <c r="S59" s="3">
        <f t="shared" si="18"/>
        <v>4437.7852474516712</v>
      </c>
      <c r="T59" s="3">
        <f t="shared" si="18"/>
        <v>4392.5074305593844</v>
      </c>
      <c r="U59" s="3">
        <f t="shared" si="18"/>
        <v>3659.0706033727865</v>
      </c>
      <c r="V59" s="3">
        <f t="shared" si="18"/>
        <v>3525.9535838934871</v>
      </c>
      <c r="W59" s="3">
        <f t="shared" si="18"/>
        <v>3770.8381440956186</v>
      </c>
      <c r="X59" s="3">
        <f t="shared" si="18"/>
        <v>3133.3743579750535</v>
      </c>
      <c r="Y59" s="3">
        <f t="shared" si="18"/>
        <v>3007.4914147779914</v>
      </c>
      <c r="Z59" s="3">
        <f t="shared" si="18"/>
        <v>2992.5398425025578</v>
      </c>
      <c r="AA59" s="3">
        <f t="shared" si="18"/>
        <v>2879.0095115061517</v>
      </c>
      <c r="AB59" s="3">
        <f t="shared" si="18"/>
        <v>2243.9444640028769</v>
      </c>
      <c r="AC59" s="3">
        <f t="shared" si="18"/>
        <v>2543.4483812505227</v>
      </c>
      <c r="AD59" s="3">
        <f t="shared" si="18"/>
        <v>2248.0705831687997</v>
      </c>
      <c r="AE59" s="3">
        <f t="shared" si="18"/>
        <v>2017.3770275986506</v>
      </c>
      <c r="AF59" s="3">
        <f t="shared" si="18"/>
        <v>1786.6834720285133</v>
      </c>
      <c r="AG59" s="3">
        <f t="shared" si="18"/>
        <v>1555.9899164583871</v>
      </c>
      <c r="AH59" s="3">
        <f t="shared" si="18"/>
        <v>1325.2963608882499</v>
      </c>
    </row>
    <row r="60" spans="1:34" x14ac:dyDescent="0.35">
      <c r="B60" s="2" t="s">
        <v>8</v>
      </c>
      <c r="C60" s="2" t="s">
        <v>4</v>
      </c>
      <c r="D60" s="3">
        <f t="shared" si="18"/>
        <v>59.456384702714935</v>
      </c>
      <c r="E60" s="3">
        <f t="shared" si="18"/>
        <v>49.855320080524869</v>
      </c>
      <c r="F60" s="3">
        <f t="shared" si="18"/>
        <v>48.598989595671426</v>
      </c>
      <c r="G60" s="3">
        <f t="shared" si="18"/>
        <v>45.336683398609765</v>
      </c>
      <c r="H60" s="3">
        <f t="shared" si="18"/>
        <v>48.868592097327337</v>
      </c>
      <c r="I60" s="3">
        <f t="shared" si="18"/>
        <v>51.313624492496743</v>
      </c>
      <c r="J60" s="3">
        <f t="shared" si="18"/>
        <v>50.779923396676132</v>
      </c>
      <c r="K60" s="3">
        <f t="shared" si="18"/>
        <v>50.933882535544541</v>
      </c>
      <c r="L60" s="3">
        <f t="shared" si="18"/>
        <v>43.875591071203594</v>
      </c>
      <c r="M60" s="3">
        <f t="shared" si="18"/>
        <v>42.617432687331615</v>
      </c>
      <c r="N60" s="3">
        <f t="shared" si="18"/>
        <v>43.761928615616732</v>
      </c>
      <c r="O60" s="3">
        <f t="shared" si="18"/>
        <v>44.121637920887387</v>
      </c>
      <c r="P60" s="3">
        <f t="shared" si="18"/>
        <v>43.947176964463104</v>
      </c>
      <c r="Q60" s="3">
        <f t="shared" si="18"/>
        <v>42.720472324506474</v>
      </c>
      <c r="R60" s="3">
        <f t="shared" si="18"/>
        <v>31.52510724911712</v>
      </c>
      <c r="S60" s="3">
        <f t="shared" si="18"/>
        <v>30.49903184578114</v>
      </c>
      <c r="T60" s="3">
        <f t="shared" si="18"/>
        <v>27.17707291941786</v>
      </c>
      <c r="U60" s="3">
        <f t="shared" si="18"/>
        <v>28.834280478464724</v>
      </c>
      <c r="V60" s="3">
        <f t="shared" si="18"/>
        <v>26.371494165187642</v>
      </c>
      <c r="W60" s="3">
        <f t="shared" si="18"/>
        <v>28.562903765804009</v>
      </c>
      <c r="X60" s="3">
        <f t="shared" si="18"/>
        <v>29.900027541803713</v>
      </c>
      <c r="Y60" s="3">
        <f t="shared" si="18"/>
        <v>25.901933812022495</v>
      </c>
      <c r="Z60" s="3">
        <f t="shared" si="18"/>
        <v>24.214569183745834</v>
      </c>
      <c r="AA60" s="3">
        <f t="shared" si="18"/>
        <v>24.773787556582288</v>
      </c>
      <c r="AB60" s="3">
        <f t="shared" si="18"/>
        <v>24.459408010320278</v>
      </c>
      <c r="AC60" s="3">
        <f t="shared" si="18"/>
        <v>24.63066165151228</v>
      </c>
      <c r="AD60" s="3">
        <f t="shared" si="18"/>
        <v>23.700702491860422</v>
      </c>
      <c r="AE60" s="3">
        <f t="shared" si="18"/>
        <v>23.191337672738911</v>
      </c>
      <c r="AF60" s="3">
        <f t="shared" si="18"/>
        <v>22.681972853617332</v>
      </c>
      <c r="AG60" s="3">
        <f t="shared" si="18"/>
        <v>22.172608034495958</v>
      </c>
      <c r="AH60" s="3">
        <f t="shared" si="18"/>
        <v>21.663243215374379</v>
      </c>
    </row>
    <row r="61" spans="1:34" x14ac:dyDescent="0.35">
      <c r="B61" s="2" t="s">
        <v>8</v>
      </c>
      <c r="C61" s="2" t="s">
        <v>5</v>
      </c>
      <c r="D61" s="3">
        <f t="shared" si="18"/>
        <v>45.587643879847917</v>
      </c>
      <c r="E61" s="3">
        <f t="shared" si="18"/>
        <v>47.57744644500778</v>
      </c>
      <c r="F61" s="3">
        <f t="shared" si="18"/>
        <v>43.034327699108175</v>
      </c>
      <c r="G61" s="3">
        <f t="shared" si="18"/>
        <v>43.685805076170979</v>
      </c>
      <c r="H61" s="3">
        <f t="shared" si="18"/>
        <v>45.875411031907802</v>
      </c>
      <c r="I61" s="3">
        <f t="shared" si="18"/>
        <v>43.727415063235853</v>
      </c>
      <c r="J61" s="3">
        <f t="shared" si="18"/>
        <v>44.829155434156561</v>
      </c>
      <c r="K61" s="3">
        <f t="shared" si="18"/>
        <v>42.884555314691866</v>
      </c>
      <c r="L61" s="3">
        <f t="shared" si="18"/>
        <v>39.971763213394667</v>
      </c>
      <c r="M61" s="3">
        <f t="shared" si="18"/>
        <v>39.898932340060234</v>
      </c>
      <c r="N61" s="3">
        <f t="shared" si="18"/>
        <v>37.666748736565374</v>
      </c>
      <c r="O61" s="3">
        <f t="shared" si="18"/>
        <v>39.986904256431167</v>
      </c>
      <c r="P61" s="3">
        <f t="shared" si="18"/>
        <v>38.227896732246194</v>
      </c>
      <c r="Q61" s="3">
        <f t="shared" si="18"/>
        <v>38.572363567037172</v>
      </c>
      <c r="R61" s="3">
        <f t="shared" si="18"/>
        <v>32.071329419033994</v>
      </c>
      <c r="S61" s="3">
        <f t="shared" si="18"/>
        <v>29.571504065674414</v>
      </c>
      <c r="T61" s="3">
        <f t="shared" si="18"/>
        <v>29.520861788732212</v>
      </c>
      <c r="U61" s="3">
        <f t="shared" si="18"/>
        <v>27.883920953557762</v>
      </c>
      <c r="V61" s="3">
        <f t="shared" si="18"/>
        <v>28.500843497924002</v>
      </c>
      <c r="W61" s="3">
        <f t="shared" si="18"/>
        <v>29.925241877207451</v>
      </c>
      <c r="X61" s="3">
        <f t="shared" si="18"/>
        <v>28.870413148919592</v>
      </c>
      <c r="Y61" s="3">
        <f t="shared" si="18"/>
        <v>25.265126983242403</v>
      </c>
      <c r="Z61" s="3">
        <f t="shared" si="18"/>
        <v>23.406489827330653</v>
      </c>
      <c r="AA61" s="3">
        <f t="shared" si="18"/>
        <v>22.549200039081612</v>
      </c>
      <c r="AB61" s="3">
        <f t="shared" si="18"/>
        <v>21.553975979619139</v>
      </c>
      <c r="AC61" s="3">
        <f t="shared" si="18"/>
        <v>22.223227058343149</v>
      </c>
      <c r="AD61" s="3">
        <f t="shared" si="18"/>
        <v>21.1859624600798</v>
      </c>
      <c r="AE61" s="3">
        <f t="shared" si="18"/>
        <v>20.592256437252246</v>
      </c>
      <c r="AF61" s="3">
        <f t="shared" si="18"/>
        <v>19.998550414424699</v>
      </c>
      <c r="AG61" s="3">
        <f t="shared" si="18"/>
        <v>19.404844391597145</v>
      </c>
      <c r="AH61" s="3">
        <f t="shared" si="18"/>
        <v>18.811138368769683</v>
      </c>
    </row>
    <row r="62" spans="1:34" x14ac:dyDescent="0.35">
      <c r="B62" s="2" t="s">
        <v>9</v>
      </c>
      <c r="C62" s="2" t="s">
        <v>4</v>
      </c>
      <c r="D62" s="3">
        <f t="shared" si="18"/>
        <v>31.918697198121894</v>
      </c>
      <c r="E62" s="3">
        <f t="shared" si="18"/>
        <v>36.427086098578414</v>
      </c>
      <c r="F62" s="3">
        <f t="shared" si="18"/>
        <v>36.059788314423692</v>
      </c>
      <c r="G62" s="3">
        <f t="shared" si="18"/>
        <v>46.712384117297425</v>
      </c>
      <c r="H62" s="3">
        <f t="shared" si="18"/>
        <v>48.945381195307299</v>
      </c>
      <c r="I62" s="3">
        <f t="shared" si="18"/>
        <v>50.801707723725904</v>
      </c>
      <c r="J62" s="3">
        <f t="shared" si="18"/>
        <v>44.856045604015492</v>
      </c>
      <c r="K62" s="3">
        <f t="shared" ref="K62:AH62" si="19">K12+K37</f>
        <v>34.033501044680193</v>
      </c>
      <c r="L62" s="3">
        <f t="shared" si="19"/>
        <v>34.363377722953061</v>
      </c>
      <c r="M62" s="3">
        <f t="shared" si="19"/>
        <v>34.394431791805644</v>
      </c>
      <c r="N62" s="3">
        <f t="shared" si="19"/>
        <v>34.58417915591717</v>
      </c>
      <c r="O62" s="3">
        <f t="shared" si="19"/>
        <v>33.029272054227071</v>
      </c>
      <c r="P62" s="3">
        <f t="shared" si="19"/>
        <v>27.789302712346423</v>
      </c>
      <c r="Q62" s="3">
        <f t="shared" si="19"/>
        <v>27.724093570498678</v>
      </c>
      <c r="R62" s="3">
        <f t="shared" si="19"/>
        <v>25.078270348442089</v>
      </c>
      <c r="S62" s="3">
        <f t="shared" si="19"/>
        <v>23.425758675837685</v>
      </c>
      <c r="T62" s="3">
        <f t="shared" si="19"/>
        <v>21.092882970792871</v>
      </c>
      <c r="U62" s="3">
        <f t="shared" si="19"/>
        <v>21.398423234390386</v>
      </c>
      <c r="V62" s="3">
        <f t="shared" si="19"/>
        <v>20.140210348524555</v>
      </c>
      <c r="W62" s="3">
        <f t="shared" si="19"/>
        <v>21.921043409803538</v>
      </c>
      <c r="X62" s="3">
        <f t="shared" si="19"/>
        <v>23.392069716504288</v>
      </c>
      <c r="Y62" s="3">
        <f t="shared" si="19"/>
        <v>20.587033453039592</v>
      </c>
      <c r="Z62" s="3">
        <f t="shared" si="19"/>
        <v>19.60692080249321</v>
      </c>
      <c r="AA62" s="3">
        <f t="shared" si="19"/>
        <v>20.69784550576113</v>
      </c>
      <c r="AB62" s="3">
        <f t="shared" si="19"/>
        <v>20.277422218724411</v>
      </c>
      <c r="AC62" s="3">
        <f t="shared" si="19"/>
        <v>20.224777480806988</v>
      </c>
      <c r="AD62" s="3">
        <f t="shared" si="19"/>
        <v>19.548940408329983</v>
      </c>
      <c r="AE62" s="3">
        <f t="shared" si="19"/>
        <v>19.085286077706677</v>
      </c>
      <c r="AF62" s="3">
        <f t="shared" si="19"/>
        <v>18.621631747083416</v>
      </c>
      <c r="AG62" s="3">
        <f t="shared" si="19"/>
        <v>18.157977416460081</v>
      </c>
      <c r="AH62" s="3">
        <f t="shared" si="19"/>
        <v>17.694323085836871</v>
      </c>
    </row>
    <row r="63" spans="1:34" x14ac:dyDescent="0.35">
      <c r="B63" s="2" t="s">
        <v>9</v>
      </c>
      <c r="C63" s="2" t="s">
        <v>5</v>
      </c>
      <c r="D63" s="3">
        <f t="shared" ref="D63:AH63" si="20">D13+D38</f>
        <v>55.597750392395206</v>
      </c>
      <c r="E63" s="3">
        <f t="shared" si="20"/>
        <v>57.170214143693897</v>
      </c>
      <c r="F63" s="3">
        <f t="shared" si="20"/>
        <v>52.579297750864683</v>
      </c>
      <c r="G63" s="3">
        <f t="shared" si="20"/>
        <v>50.487927284355379</v>
      </c>
      <c r="H63" s="3">
        <f t="shared" si="20"/>
        <v>55.861058774069576</v>
      </c>
      <c r="I63" s="3">
        <f t="shared" si="20"/>
        <v>59.225349726121976</v>
      </c>
      <c r="J63" s="3">
        <f t="shared" si="20"/>
        <v>56.542620144171863</v>
      </c>
      <c r="K63" s="3">
        <f t="shared" si="20"/>
        <v>53.525725260276239</v>
      </c>
      <c r="L63" s="3">
        <f t="shared" si="20"/>
        <v>51.307576165186553</v>
      </c>
      <c r="M63" s="3">
        <f t="shared" si="20"/>
        <v>51.661502637214113</v>
      </c>
      <c r="N63" s="3">
        <f t="shared" si="20"/>
        <v>50.206604528727595</v>
      </c>
      <c r="O63" s="3">
        <f t="shared" si="20"/>
        <v>52.970831648893295</v>
      </c>
      <c r="P63" s="3">
        <f t="shared" si="20"/>
        <v>51.344454722179591</v>
      </c>
      <c r="Q63" s="3">
        <f t="shared" si="20"/>
        <v>52.557308571257643</v>
      </c>
      <c r="R63" s="3">
        <f t="shared" si="20"/>
        <v>45.218927932537234</v>
      </c>
      <c r="S63" s="3">
        <f t="shared" si="20"/>
        <v>42.639547792661929</v>
      </c>
      <c r="T63" s="3">
        <f t="shared" si="20"/>
        <v>42.91373354118474</v>
      </c>
      <c r="U63" s="3">
        <f t="shared" si="20"/>
        <v>41.239759907695095</v>
      </c>
      <c r="V63" s="3">
        <f t="shared" si="20"/>
        <v>43.637546511565795</v>
      </c>
      <c r="W63" s="3">
        <f t="shared" si="20"/>
        <v>45.125901197381552</v>
      </c>
      <c r="X63" s="3">
        <f t="shared" si="20"/>
        <v>44.20872142531482</v>
      </c>
      <c r="Y63" s="3">
        <f t="shared" si="20"/>
        <v>40.156679978563446</v>
      </c>
      <c r="Z63" s="3">
        <f t="shared" si="20"/>
        <v>37.859221232646981</v>
      </c>
      <c r="AA63" s="3">
        <f t="shared" si="20"/>
        <v>37.091626918180914</v>
      </c>
      <c r="AB63" s="3">
        <f t="shared" si="20"/>
        <v>35.974700378509048</v>
      </c>
      <c r="AC63" s="3">
        <f t="shared" si="20"/>
        <v>37.327833659673288</v>
      </c>
      <c r="AD63" s="3">
        <f t="shared" si="20"/>
        <v>36.35759611682046</v>
      </c>
      <c r="AE63" s="3">
        <f t="shared" si="20"/>
        <v>35.934930956369612</v>
      </c>
      <c r="AF63" s="3">
        <f t="shared" si="20"/>
        <v>35.512265795918722</v>
      </c>
      <c r="AG63" s="3">
        <f t="shared" si="20"/>
        <v>35.089600635467875</v>
      </c>
      <c r="AH63" s="3">
        <f t="shared" si="20"/>
        <v>34.666935475017283</v>
      </c>
    </row>
    <row r="64" spans="1:34" x14ac:dyDescent="0.35">
      <c r="B64" s="2" t="s">
        <v>10</v>
      </c>
      <c r="C64" s="2" t="s">
        <v>11</v>
      </c>
      <c r="D64" s="3">
        <f>SUM(D54:D63)</f>
        <v>146704.50844706601</v>
      </c>
      <c r="E64" s="3">
        <f t="shared" ref="E64:AG64" si="21">SUM(E54:E63)</f>
        <v>155722.94502306479</v>
      </c>
      <c r="F64" s="3">
        <f t="shared" si="21"/>
        <v>124169.48643627098</v>
      </c>
      <c r="G64" s="3">
        <f t="shared" si="21"/>
        <v>116622.60463915666</v>
      </c>
      <c r="H64" s="3">
        <f t="shared" si="21"/>
        <v>122682.54554720856</v>
      </c>
      <c r="I64" s="3">
        <f t="shared" si="21"/>
        <v>127423.92318225899</v>
      </c>
      <c r="J64" s="3">
        <f t="shared" si="21"/>
        <v>120861.18853221292</v>
      </c>
      <c r="K64" s="3">
        <f t="shared" si="21"/>
        <v>115234.74254956099</v>
      </c>
      <c r="L64" s="3">
        <f t="shared" si="21"/>
        <v>113490.80767252043</v>
      </c>
      <c r="M64" s="3">
        <f t="shared" si="21"/>
        <v>106678.88012138793</v>
      </c>
      <c r="N64" s="3">
        <f t="shared" si="21"/>
        <v>99220.974446076361</v>
      </c>
      <c r="O64" s="3">
        <f t="shared" si="21"/>
        <v>105937.75173460461</v>
      </c>
      <c r="P64" s="3">
        <f t="shared" si="21"/>
        <v>101477.14779456935</v>
      </c>
      <c r="Q64" s="3">
        <f t="shared" si="21"/>
        <v>94935.885512322478</v>
      </c>
      <c r="R64" s="3">
        <f t="shared" si="21"/>
        <v>84162.629879401735</v>
      </c>
      <c r="S64" s="3">
        <f t="shared" si="21"/>
        <v>75720.527649680444</v>
      </c>
      <c r="T64" s="3">
        <f t="shared" si="21"/>
        <v>73193.619834027399</v>
      </c>
      <c r="U64" s="3">
        <f t="shared" si="21"/>
        <v>66280.990663274992</v>
      </c>
      <c r="V64" s="3">
        <f t="shared" si="21"/>
        <v>67051.816968750107</v>
      </c>
      <c r="W64" s="3">
        <f t="shared" si="21"/>
        <v>71347.839674750241</v>
      </c>
      <c r="X64" s="3">
        <f t="shared" si="21"/>
        <v>69074.556358200265</v>
      </c>
      <c r="Y64" s="3">
        <f t="shared" si="21"/>
        <v>65676.180907055765</v>
      </c>
      <c r="Z64" s="3">
        <f t="shared" si="21"/>
        <v>62155.347385882065</v>
      </c>
      <c r="AA64" s="3">
        <f t="shared" si="21"/>
        <v>59020.230442756401</v>
      </c>
      <c r="AB64" s="3">
        <f t="shared" si="21"/>
        <v>54401.025452299546</v>
      </c>
      <c r="AC64" s="3">
        <f t="shared" si="21"/>
        <v>56195.680967605025</v>
      </c>
      <c r="AD64" s="3">
        <f t="shared" si="21"/>
        <v>53177.841750379252</v>
      </c>
      <c r="AE64" s="3">
        <f t="shared" si="21"/>
        <v>50962.113879663062</v>
      </c>
      <c r="AF64" s="3">
        <f t="shared" si="21"/>
        <v>48746.386008947025</v>
      </c>
      <c r="AG64" s="3">
        <f t="shared" si="21"/>
        <v>46530.65813823088</v>
      </c>
      <c r="AH64" s="3">
        <f>SUM(AH54:AH63)</f>
        <v>44314.930267514719</v>
      </c>
    </row>
    <row r="66" spans="1:34" x14ac:dyDescent="0.35">
      <c r="B66" s="4" t="s">
        <v>18</v>
      </c>
    </row>
    <row r="67" spans="1:34" x14ac:dyDescent="0.35">
      <c r="B67" s="1" t="s">
        <v>1</v>
      </c>
      <c r="C67" s="1" t="s">
        <v>2</v>
      </c>
      <c r="D67" s="1">
        <v>2020</v>
      </c>
      <c r="E67" s="1">
        <v>2021</v>
      </c>
      <c r="F67" s="1">
        <v>2022</v>
      </c>
      <c r="G67" s="1">
        <v>2023</v>
      </c>
      <c r="H67" s="1">
        <v>2024</v>
      </c>
      <c r="I67" s="1">
        <v>2025</v>
      </c>
      <c r="J67" s="1">
        <v>2026</v>
      </c>
      <c r="K67" s="1">
        <v>2027</v>
      </c>
      <c r="L67" s="1">
        <v>2028</v>
      </c>
      <c r="M67" s="1">
        <v>2029</v>
      </c>
      <c r="N67" s="1">
        <v>2030</v>
      </c>
      <c r="O67" s="1">
        <v>2031</v>
      </c>
      <c r="P67" s="1">
        <v>2032</v>
      </c>
      <c r="Q67" s="1">
        <v>2033</v>
      </c>
      <c r="R67" s="1">
        <v>2034</v>
      </c>
      <c r="S67" s="1">
        <v>2035</v>
      </c>
      <c r="T67" s="1">
        <v>2036</v>
      </c>
      <c r="U67" s="1">
        <v>2037</v>
      </c>
      <c r="V67" s="1">
        <v>2038</v>
      </c>
      <c r="W67" s="1">
        <v>2039</v>
      </c>
      <c r="X67" s="1">
        <v>2040</v>
      </c>
      <c r="Y67" s="1">
        <v>2041</v>
      </c>
      <c r="Z67" s="1">
        <v>2042</v>
      </c>
      <c r="AA67" s="1">
        <v>2043</v>
      </c>
      <c r="AB67" s="1">
        <v>2044</v>
      </c>
      <c r="AC67" s="1">
        <v>2045</v>
      </c>
      <c r="AD67" s="1">
        <f>AC67+1</f>
        <v>2046</v>
      </c>
      <c r="AE67" s="1">
        <f>AD67+1</f>
        <v>2047</v>
      </c>
      <c r="AF67" s="1">
        <f>AE67+1</f>
        <v>2048</v>
      </c>
      <c r="AG67" s="1">
        <f>AF67+1</f>
        <v>2049</v>
      </c>
      <c r="AH67" s="1">
        <f>AG67+1</f>
        <v>2050</v>
      </c>
    </row>
    <row r="68" spans="1:34" x14ac:dyDescent="0.35">
      <c r="B68" s="2" t="s">
        <v>3</v>
      </c>
      <c r="C68" s="2"/>
      <c r="D68" s="5">
        <f>(D54+D55)/D$64</f>
        <v>0.75165578465275451</v>
      </c>
      <c r="E68" s="5">
        <f t="shared" ref="E68:AH68" si="22">(E54+E55)/E$64</f>
        <v>0.74948475581981933</v>
      </c>
      <c r="F68" s="5">
        <f t="shared" si="22"/>
        <v>0.74645366552701331</v>
      </c>
      <c r="G68" s="5">
        <f t="shared" si="22"/>
        <v>0.74401441856653228</v>
      </c>
      <c r="H68" s="5">
        <f t="shared" si="22"/>
        <v>0.74290811742002483</v>
      </c>
      <c r="I68" s="5">
        <f t="shared" si="22"/>
        <v>0.76698147850069165</v>
      </c>
      <c r="J68" s="5">
        <f t="shared" si="22"/>
        <v>0.74040123376669631</v>
      </c>
      <c r="K68" s="5">
        <f t="shared" si="22"/>
        <v>0.73182348484107718</v>
      </c>
      <c r="L68" s="5">
        <f t="shared" si="22"/>
        <v>0.73366703714125991</v>
      </c>
      <c r="M68" s="5">
        <f t="shared" si="22"/>
        <v>0.73645226754556758</v>
      </c>
      <c r="N68" s="5">
        <f t="shared" si="22"/>
        <v>0.73511707115036085</v>
      </c>
      <c r="O68" s="5">
        <f t="shared" si="22"/>
        <v>0.73298352807633338</v>
      </c>
      <c r="P68" s="5">
        <f t="shared" si="22"/>
        <v>0.73551727860769356</v>
      </c>
      <c r="Q68" s="5">
        <f t="shared" si="22"/>
        <v>0.71912560616502597</v>
      </c>
      <c r="R68" s="5">
        <f t="shared" si="22"/>
        <v>0.73987911656729521</v>
      </c>
      <c r="S68" s="5">
        <f t="shared" si="22"/>
        <v>0.736161513959252</v>
      </c>
      <c r="T68" s="5">
        <f t="shared" si="22"/>
        <v>0.73654840070589056</v>
      </c>
      <c r="U68" s="5">
        <f t="shared" si="22"/>
        <v>0.73163052566107867</v>
      </c>
      <c r="V68" s="5">
        <f t="shared" si="22"/>
        <v>0.74201956383363965</v>
      </c>
      <c r="W68" s="5">
        <f t="shared" si="22"/>
        <v>0.73994233012740362</v>
      </c>
      <c r="X68" s="5">
        <f t="shared" si="22"/>
        <v>0.74150005466739344</v>
      </c>
      <c r="Y68" s="5">
        <f t="shared" si="22"/>
        <v>0.76177684690819791</v>
      </c>
      <c r="Z68" s="5">
        <f t="shared" si="22"/>
        <v>0.76123501063605914</v>
      </c>
      <c r="AA68" s="5">
        <f t="shared" si="22"/>
        <v>0.75142888926285312</v>
      </c>
      <c r="AB68" s="5">
        <f t="shared" si="22"/>
        <v>0.75668967418742061</v>
      </c>
      <c r="AC68" s="5">
        <f t="shared" si="22"/>
        <v>0.75462284148225378</v>
      </c>
      <c r="AD68" s="5">
        <f t="shared" si="22"/>
        <v>0.7579258449108246</v>
      </c>
      <c r="AE68" s="5">
        <f t="shared" si="22"/>
        <v>0.76071900396901426</v>
      </c>
      <c r="AF68" s="5">
        <f t="shared" si="22"/>
        <v>0.76376608463572937</v>
      </c>
      <c r="AG68" s="5">
        <f t="shared" si="22"/>
        <v>0.76710336113580135</v>
      </c>
      <c r="AH68" s="5">
        <f t="shared" si="22"/>
        <v>0.77077436247799147</v>
      </c>
    </row>
    <row r="69" spans="1:34" x14ac:dyDescent="0.35">
      <c r="B69" s="2" t="s">
        <v>6</v>
      </c>
      <c r="C69" s="2"/>
      <c r="D69" s="5">
        <f>(D56+D57)/D$64</f>
        <v>0.12341730976968751</v>
      </c>
      <c r="E69" s="5">
        <f t="shared" ref="E69:AH69" si="23">(E56+E57)/E$64</f>
        <v>0.12663492001635376</v>
      </c>
      <c r="F69" s="5">
        <f t="shared" si="23"/>
        <v>0.12840054544256632</v>
      </c>
      <c r="G69" s="5">
        <f t="shared" si="23"/>
        <v>0.12976846680138981</v>
      </c>
      <c r="H69" s="5">
        <f t="shared" si="23"/>
        <v>0.13078829246473081</v>
      </c>
      <c r="I69" s="5">
        <f t="shared" si="23"/>
        <v>0.11886970677960119</v>
      </c>
      <c r="J69" s="5">
        <f t="shared" si="23"/>
        <v>0.13331368841635552</v>
      </c>
      <c r="K69" s="5">
        <f t="shared" si="23"/>
        <v>0.13914338534872772</v>
      </c>
      <c r="L69" s="5">
        <f t="shared" si="23"/>
        <v>0.13766366752239823</v>
      </c>
      <c r="M69" s="5">
        <f t="shared" si="23"/>
        <v>0.13586633180361138</v>
      </c>
      <c r="N69" s="5">
        <f t="shared" si="23"/>
        <v>0.13808875999476883</v>
      </c>
      <c r="O69" s="5">
        <f t="shared" si="23"/>
        <v>0.13890019844741067</v>
      </c>
      <c r="P69" s="5">
        <f t="shared" si="23"/>
        <v>0.13665203974287785</v>
      </c>
      <c r="Q69" s="5">
        <f t="shared" si="23"/>
        <v>0.14651889553612429</v>
      </c>
      <c r="R69" s="5">
        <f t="shared" si="23"/>
        <v>0.13606158403694726</v>
      </c>
      <c r="S69" s="5">
        <f t="shared" si="23"/>
        <v>0.13925663490786941</v>
      </c>
      <c r="T69" s="5">
        <f t="shared" si="23"/>
        <v>0.14028408043615451</v>
      </c>
      <c r="U69" s="5">
        <f t="shared" si="23"/>
        <v>0.14281785767655153</v>
      </c>
      <c r="V69" s="5">
        <f t="shared" si="23"/>
        <v>0.13985689423308698</v>
      </c>
      <c r="W69" s="5">
        <f t="shared" si="23"/>
        <v>0.14015750293086415</v>
      </c>
      <c r="X69" s="5">
        <f t="shared" si="23"/>
        <v>0.14218580206843032</v>
      </c>
      <c r="Y69" s="5">
        <f t="shared" si="23"/>
        <v>0.13190433478391522</v>
      </c>
      <c r="Z69" s="5">
        <f t="shared" si="23"/>
        <v>0.13413083852376101</v>
      </c>
      <c r="AA69" s="5">
        <f t="shared" si="23"/>
        <v>0.13811180036549148</v>
      </c>
      <c r="AB69" s="5">
        <f t="shared" si="23"/>
        <v>0.13688304528313203</v>
      </c>
      <c r="AC69" s="5">
        <f t="shared" si="23"/>
        <v>0.13744979183705786</v>
      </c>
      <c r="AD69" s="5">
        <f t="shared" si="23"/>
        <v>0.13747131066562257</v>
      </c>
      <c r="AE69" s="5">
        <f t="shared" si="23"/>
        <v>0.13726941154088571</v>
      </c>
      <c r="AF69" s="5">
        <f t="shared" si="23"/>
        <v>0.13704915809065382</v>
      </c>
      <c r="AG69" s="5">
        <f t="shared" si="23"/>
        <v>0.13680792828943855</v>
      </c>
      <c r="AH69" s="5">
        <f t="shared" si="23"/>
        <v>0.1365425757110659</v>
      </c>
    </row>
    <row r="70" spans="1:34" x14ac:dyDescent="0.35">
      <c r="B70" s="2" t="s">
        <v>7</v>
      </c>
      <c r="C70" s="2"/>
      <c r="D70" s="5">
        <f>(D58+D59)/D$64</f>
        <v>0.1236143318999567</v>
      </c>
      <c r="E70" s="5">
        <f t="shared" ref="E70:AH70" si="24">(E58+E59)/E$64</f>
        <v>0.12265359378867553</v>
      </c>
      <c r="F70" s="5">
        <f t="shared" si="24"/>
        <v>0.12369396371863084</v>
      </c>
      <c r="G70" s="5">
        <f t="shared" si="24"/>
        <v>0.12462031613445709</v>
      </c>
      <c r="H70" s="5">
        <f t="shared" si="24"/>
        <v>0.12467703075255292</v>
      </c>
      <c r="I70" s="5">
        <f t="shared" si="24"/>
        <v>0.11253947722730971</v>
      </c>
      <c r="J70" s="5">
        <f t="shared" si="24"/>
        <v>0.12465504466096505</v>
      </c>
      <c r="K70" s="5">
        <f t="shared" si="24"/>
        <v>0.12745914560940427</v>
      </c>
      <c r="L70" s="5">
        <f t="shared" si="24"/>
        <v>0.12717562098817875</v>
      </c>
      <c r="M70" s="5">
        <f t="shared" si="24"/>
        <v>0.12610121627632628</v>
      </c>
      <c r="N70" s="5">
        <f t="shared" si="24"/>
        <v>0.12511892365631441</v>
      </c>
      <c r="O70" s="5">
        <f t="shared" si="24"/>
        <v>0.12651053196206397</v>
      </c>
      <c r="P70" s="5">
        <f t="shared" si="24"/>
        <v>0.12624107418965066</v>
      </c>
      <c r="Q70" s="5">
        <f t="shared" si="24"/>
        <v>0.1326535682314007</v>
      </c>
      <c r="R70" s="5">
        <f t="shared" si="24"/>
        <v>0.12246840762893668</v>
      </c>
      <c r="S70" s="5">
        <f t="shared" si="24"/>
        <v>0.1229160433751262</v>
      </c>
      <c r="T70" s="5">
        <f t="shared" si="24"/>
        <v>0.12151840584108485</v>
      </c>
      <c r="U70" s="5">
        <f t="shared" si="24"/>
        <v>0.12375085322507491</v>
      </c>
      <c r="V70" s="5">
        <f t="shared" si="24"/>
        <v>0.11635401353140319</v>
      </c>
      <c r="W70" s="5">
        <f t="shared" si="24"/>
        <v>0.1181406870356486</v>
      </c>
      <c r="X70" s="5">
        <f t="shared" si="24"/>
        <v>0.11448465294972208</v>
      </c>
      <c r="Y70" s="5">
        <f t="shared" si="24"/>
        <v>0.10461484020378188</v>
      </c>
      <c r="Z70" s="5">
        <f t="shared" si="24"/>
        <v>0.10294343225415389</v>
      </c>
      <c r="AA70" s="5">
        <f t="shared" si="24"/>
        <v>0.10867835392280616</v>
      </c>
      <c r="AB70" s="5">
        <f t="shared" si="24"/>
        <v>0.10454743532916097</v>
      </c>
      <c r="AC70" s="5">
        <f t="shared" si="24"/>
        <v>0.10606945699701502</v>
      </c>
      <c r="AD70" s="5">
        <f t="shared" si="24"/>
        <v>0.10270744592373747</v>
      </c>
      <c r="AE70" s="5">
        <f t="shared" si="24"/>
        <v>0.10007281461533818</v>
      </c>
      <c r="AF70" s="5">
        <f t="shared" si="24"/>
        <v>9.7198673201799188E-2</v>
      </c>
      <c r="AG70" s="5">
        <f t="shared" si="24"/>
        <v>9.4050806227989212E-2</v>
      </c>
      <c r="AH70" s="5">
        <f t="shared" si="24"/>
        <v>9.0588155205322762E-2</v>
      </c>
    </row>
    <row r="71" spans="1:34" x14ac:dyDescent="0.35">
      <c r="B71" s="2" t="s">
        <v>8</v>
      </c>
      <c r="C71" s="2"/>
      <c r="D71" s="5">
        <f>(D60+D61)/D$64</f>
        <v>7.1602454276628374E-4</v>
      </c>
      <c r="E71" s="5">
        <f t="shared" ref="E71:AH71" si="25">(E60+E61)/E$64</f>
        <v>6.2568022015703256E-4</v>
      </c>
      <c r="F71" s="5">
        <f t="shared" si="25"/>
        <v>7.3796968904924713E-4</v>
      </c>
      <c r="G71" s="5">
        <f t="shared" si="25"/>
        <v>7.6333819459980547E-4</v>
      </c>
      <c r="H71" s="5">
        <f t="shared" si="25"/>
        <v>7.7226962243604088E-4</v>
      </c>
      <c r="I71" s="5">
        <f t="shared" si="25"/>
        <v>7.4586496147816764E-4</v>
      </c>
      <c r="J71" s="5">
        <f t="shared" si="25"/>
        <v>7.9106518802229194E-4</v>
      </c>
      <c r="K71" s="5">
        <f t="shared" si="25"/>
        <v>8.1415062657762521E-4</v>
      </c>
      <c r="L71" s="5">
        <f t="shared" si="25"/>
        <v>7.3880304497031296E-4</v>
      </c>
      <c r="M71" s="5">
        <f t="shared" si="25"/>
        <v>7.7350235523186977E-4</v>
      </c>
      <c r="N71" s="5">
        <f t="shared" si="25"/>
        <v>8.2068008106931224E-4</v>
      </c>
      <c r="O71" s="5">
        <f t="shared" si="25"/>
        <v>7.9394305429501073E-4</v>
      </c>
      <c r="P71" s="5">
        <f t="shared" si="25"/>
        <v>8.0978895724448982E-4</v>
      </c>
      <c r="Q71" s="5">
        <f t="shared" si="25"/>
        <v>8.5629196433831137E-4</v>
      </c>
      <c r="R71" s="5">
        <f t="shared" si="25"/>
        <v>7.5563746949542428E-4</v>
      </c>
      <c r="S71" s="5">
        <f t="shared" si="25"/>
        <v>7.9331903482462139E-4</v>
      </c>
      <c r="T71" s="5">
        <f t="shared" si="25"/>
        <v>7.7462946684037949E-4</v>
      </c>
      <c r="U71" s="5">
        <f t="shared" si="25"/>
        <v>8.5572350178297701E-4</v>
      </c>
      <c r="V71" s="5">
        <f t="shared" si="25"/>
        <v>8.1835720706398187E-4</v>
      </c>
      <c r="W71" s="5">
        <f t="shared" si="25"/>
        <v>8.1976056892035397E-4</v>
      </c>
      <c r="X71" s="5">
        <f t="shared" si="25"/>
        <v>8.508261766598564E-4</v>
      </c>
      <c r="Y71" s="5">
        <f t="shared" si="25"/>
        <v>7.7908094058751654E-4</v>
      </c>
      <c r="Z71" s="5">
        <f t="shared" si="25"/>
        <v>7.6616189940067981E-4</v>
      </c>
      <c r="AA71" s="5">
        <f t="shared" si="25"/>
        <v>8.0180960393847281E-4</v>
      </c>
      <c r="AB71" s="5">
        <f t="shared" si="25"/>
        <v>8.4581832065436582E-4</v>
      </c>
      <c r="AC71" s="5">
        <f t="shared" si="25"/>
        <v>8.3376316298872078E-4</v>
      </c>
      <c r="AD71" s="5">
        <f t="shared" si="25"/>
        <v>8.4408587250760507E-4</v>
      </c>
      <c r="AE71" s="5">
        <f t="shared" si="25"/>
        <v>8.5914007047230105E-4</v>
      </c>
      <c r="AF71" s="5">
        <f t="shared" si="25"/>
        <v>8.7556282142040942E-4</v>
      </c>
      <c r="AG71" s="5">
        <f t="shared" si="25"/>
        <v>8.9354963135438467E-4</v>
      </c>
      <c r="AH71" s="5">
        <f t="shared" si="25"/>
        <v>9.1333510714816603E-4</v>
      </c>
    </row>
    <row r="72" spans="1:34" x14ac:dyDescent="0.35">
      <c r="B72" s="2" t="s">
        <v>9</v>
      </c>
      <c r="C72" s="2"/>
      <c r="D72" s="5">
        <f>(D62+D63)/D$64</f>
        <v>5.965491348351767E-4</v>
      </c>
      <c r="E72" s="5">
        <f t="shared" ref="E72:AH72" si="26">(E62+E63)/E$64</f>
        <v>6.0105015499423815E-4</v>
      </c>
      <c r="F72" s="5">
        <f t="shared" si="26"/>
        <v>7.1385562274014645E-4</v>
      </c>
      <c r="G72" s="5">
        <f t="shared" si="26"/>
        <v>8.3346030302102587E-4</v>
      </c>
      <c r="H72" s="5">
        <f t="shared" si="26"/>
        <v>8.5428974025524343E-4</v>
      </c>
      <c r="I72" s="5">
        <f t="shared" si="26"/>
        <v>8.6347253091927057E-4</v>
      </c>
      <c r="J72" s="5">
        <f t="shared" si="26"/>
        <v>8.3896796796071346E-4</v>
      </c>
      <c r="K72" s="5">
        <f t="shared" si="26"/>
        <v>7.59833574213075E-4</v>
      </c>
      <c r="L72" s="5">
        <f t="shared" si="26"/>
        <v>7.5487130319262991E-4</v>
      </c>
      <c r="M72" s="5">
        <f t="shared" si="26"/>
        <v>8.0668201926284086E-4</v>
      </c>
      <c r="N72" s="5">
        <f t="shared" si="26"/>
        <v>8.5456511748658573E-4</v>
      </c>
      <c r="O72" s="5">
        <f t="shared" si="26"/>
        <v>8.1179845989716622E-4</v>
      </c>
      <c r="P72" s="5">
        <f t="shared" si="26"/>
        <v>7.7981850253344373E-4</v>
      </c>
      <c r="Q72" s="5">
        <f t="shared" si="26"/>
        <v>8.4563810311050354E-4</v>
      </c>
      <c r="R72" s="5">
        <f t="shared" si="26"/>
        <v>8.3525429732542286E-4</v>
      </c>
      <c r="S72" s="5">
        <f t="shared" si="26"/>
        <v>8.7248872292794205E-4</v>
      </c>
      <c r="T72" s="5">
        <f t="shared" si="26"/>
        <v>8.7448355002960531E-4</v>
      </c>
      <c r="U72" s="5">
        <f t="shared" si="26"/>
        <v>9.450399355118885E-4</v>
      </c>
      <c r="V72" s="5">
        <f t="shared" si="26"/>
        <v>9.5117119480616534E-4</v>
      </c>
      <c r="W72" s="5">
        <f t="shared" si="26"/>
        <v>9.3971933716323537E-4</v>
      </c>
      <c r="X72" s="5">
        <f t="shared" si="26"/>
        <v>9.7866413779426056E-4</v>
      </c>
      <c r="Y72" s="5">
        <f t="shared" si="26"/>
        <v>9.2489716351757572E-4</v>
      </c>
      <c r="Z72" s="5">
        <f t="shared" si="26"/>
        <v>9.2455668662537352E-4</v>
      </c>
      <c r="AA72" s="5">
        <f t="shared" si="26"/>
        <v>9.7914684491094846E-4</v>
      </c>
      <c r="AB72" s="5">
        <f t="shared" si="26"/>
        <v>1.0340268796322049E-3</v>
      </c>
      <c r="AC72" s="5">
        <f t="shared" si="26"/>
        <v>1.0241465206847031E-3</v>
      </c>
      <c r="AD72" s="5">
        <f t="shared" si="26"/>
        <v>1.0513126273078153E-3</v>
      </c>
      <c r="AE72" s="5">
        <f t="shared" si="26"/>
        <v>1.0796298042894303E-3</v>
      </c>
      <c r="AF72" s="5">
        <f t="shared" si="26"/>
        <v>1.110521250397235E-3</v>
      </c>
      <c r="AG72" s="5">
        <f t="shared" si="26"/>
        <v>1.1443547154167215E-3</v>
      </c>
      <c r="AH72" s="5">
        <f t="shared" si="26"/>
        <v>1.1815714984716524E-3</v>
      </c>
    </row>
    <row r="73" spans="1:34" x14ac:dyDescent="0.35">
      <c r="B73" s="2" t="s">
        <v>10</v>
      </c>
      <c r="C73" s="2" t="s">
        <v>11</v>
      </c>
      <c r="D73" s="5">
        <f>SUM(D68:D72)</f>
        <v>1.0000000000000002</v>
      </c>
      <c r="E73" s="5">
        <f t="shared" ref="E73:AH73" si="27">SUM(E68:E72)</f>
        <v>1</v>
      </c>
      <c r="F73" s="5">
        <f t="shared" si="27"/>
        <v>0.99999999999999989</v>
      </c>
      <c r="G73" s="5">
        <f t="shared" si="27"/>
        <v>1.0000000000000002</v>
      </c>
      <c r="H73" s="5">
        <f t="shared" si="27"/>
        <v>0.99999999999999978</v>
      </c>
      <c r="I73" s="5">
        <f t="shared" si="27"/>
        <v>1</v>
      </c>
      <c r="J73" s="5">
        <f t="shared" si="27"/>
        <v>0.99999999999999989</v>
      </c>
      <c r="K73" s="5">
        <f t="shared" si="27"/>
        <v>0.99999999999999989</v>
      </c>
      <c r="L73" s="5">
        <f t="shared" si="27"/>
        <v>0.99999999999999989</v>
      </c>
      <c r="M73" s="5">
        <f t="shared" si="27"/>
        <v>1</v>
      </c>
      <c r="N73" s="5">
        <f t="shared" si="27"/>
        <v>0.99999999999999989</v>
      </c>
      <c r="O73" s="5">
        <f t="shared" si="27"/>
        <v>1.0000000000000002</v>
      </c>
      <c r="P73" s="5">
        <f t="shared" si="27"/>
        <v>1</v>
      </c>
      <c r="Q73" s="5">
        <f t="shared" si="27"/>
        <v>0.99999999999999989</v>
      </c>
      <c r="R73" s="5">
        <f t="shared" si="27"/>
        <v>1</v>
      </c>
      <c r="S73" s="5">
        <f t="shared" si="27"/>
        <v>1.0000000000000002</v>
      </c>
      <c r="T73" s="5">
        <f t="shared" si="27"/>
        <v>0.99999999999999989</v>
      </c>
      <c r="U73" s="5">
        <f t="shared" si="27"/>
        <v>1</v>
      </c>
      <c r="V73" s="5">
        <f t="shared" si="27"/>
        <v>1</v>
      </c>
      <c r="W73" s="5">
        <f t="shared" si="27"/>
        <v>0.99999999999999989</v>
      </c>
      <c r="X73" s="5">
        <f t="shared" si="27"/>
        <v>1</v>
      </c>
      <c r="Y73" s="5">
        <f t="shared" si="27"/>
        <v>1</v>
      </c>
      <c r="Z73" s="5">
        <f t="shared" si="27"/>
        <v>1.0000000000000002</v>
      </c>
      <c r="AA73" s="5">
        <f t="shared" si="27"/>
        <v>1.0000000000000002</v>
      </c>
      <c r="AB73" s="5">
        <f t="shared" si="27"/>
        <v>1.0000000000000002</v>
      </c>
      <c r="AC73" s="5">
        <f t="shared" si="27"/>
        <v>1</v>
      </c>
      <c r="AD73" s="5">
        <f t="shared" si="27"/>
        <v>1</v>
      </c>
      <c r="AE73" s="5">
        <f t="shared" si="27"/>
        <v>0.99999999999999978</v>
      </c>
      <c r="AF73" s="5">
        <f t="shared" si="27"/>
        <v>1</v>
      </c>
      <c r="AG73" s="5">
        <f t="shared" si="27"/>
        <v>1.0000000000000002</v>
      </c>
      <c r="AH73" s="5">
        <f t="shared" si="27"/>
        <v>0.99999999999999989</v>
      </c>
    </row>
    <row r="75" spans="1:34" x14ac:dyDescent="0.3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</sheetData>
  <phoneticPr fontId="11" type="noConversion"/>
  <pageMargins left="0.7" right="0.7" top="0.75" bottom="0.75" header="0.3" footer="0.3"/>
  <pageSetup scale="31" orientation="landscape" horizontalDpi="4294967293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38BFD-7290-46E7-851E-AE8042A92027}">
  <sheetPr>
    <tabColor rgb="FF0070C0"/>
  </sheetPr>
  <dimension ref="A1:AV61"/>
  <sheetViews>
    <sheetView zoomScale="90" zoomScaleNormal="90" workbookViewId="0">
      <pane ySplit="17" topLeftCell="A18" activePane="bottomLeft" state="frozen"/>
      <selection activeCell="A18" sqref="A18"/>
      <selection pane="bottomLeft" activeCell="A18" sqref="A18"/>
    </sheetView>
  </sheetViews>
  <sheetFormatPr defaultColWidth="10" defaultRowHeight="10" x14ac:dyDescent="0.2"/>
  <cols>
    <col min="1" max="1" width="30.1796875" style="19" customWidth="1"/>
    <col min="2" max="4" width="10" style="20" customWidth="1"/>
    <col min="5" max="12" width="10.1796875" style="19" customWidth="1"/>
    <col min="13" max="32" width="11.1796875" style="19" customWidth="1"/>
    <col min="33" max="16384" width="10" style="19"/>
  </cols>
  <sheetData>
    <row r="1" spans="1:32" x14ac:dyDescent="0.2">
      <c r="B1" s="20" t="s">
        <v>39</v>
      </c>
      <c r="G1" s="19" t="s">
        <v>40</v>
      </c>
    </row>
    <row r="2" spans="1:32" ht="15" customHeight="1" x14ac:dyDescent="0.2">
      <c r="A2" s="21" t="s">
        <v>41</v>
      </c>
      <c r="B2" s="22" t="s">
        <v>42</v>
      </c>
      <c r="C2" s="22" t="s">
        <v>43</v>
      </c>
      <c r="D2" s="22" t="s">
        <v>44</v>
      </c>
      <c r="G2" s="22" t="s">
        <v>42</v>
      </c>
      <c r="H2" s="22" t="s">
        <v>43</v>
      </c>
      <c r="I2" s="22" t="s">
        <v>44</v>
      </c>
    </row>
    <row r="3" spans="1:32" ht="12" customHeight="1" x14ac:dyDescent="0.2">
      <c r="A3" s="23">
        <v>1</v>
      </c>
      <c r="B3" s="20">
        <f>31/365</f>
        <v>8.4931506849315067E-2</v>
      </c>
      <c r="C3" s="20">
        <f>SUM(B$3:B3)</f>
        <v>8.4931506849315067E-2</v>
      </c>
      <c r="D3" s="20">
        <f>1-C3</f>
        <v>0.91506849315068495</v>
      </c>
      <c r="E3" s="20">
        <f>B3*D3</f>
        <v>7.7718145993619814E-2</v>
      </c>
      <c r="F3" s="20"/>
      <c r="G3" s="20">
        <f>31/366</f>
        <v>8.4699453551912565E-2</v>
      </c>
      <c r="H3" s="20">
        <f>SUM(G$3:G3)</f>
        <v>8.4699453551912565E-2</v>
      </c>
      <c r="I3" s="20">
        <f>1-H3</f>
        <v>0.91530054644808745</v>
      </c>
      <c r="J3" s="20">
        <f>G3*I3</f>
        <v>7.7525456119919969E-2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2" customHeight="1" x14ac:dyDescent="0.2">
      <c r="A4" s="23">
        <f t="shared" ref="A4:A14" si="0">A3+1</f>
        <v>2</v>
      </c>
      <c r="B4" s="20">
        <f>28/365</f>
        <v>7.6712328767123292E-2</v>
      </c>
      <c r="C4" s="20">
        <f>SUM(B$3:B4)</f>
        <v>0.16164383561643836</v>
      </c>
      <c r="D4" s="20">
        <f>1-C4</f>
        <v>0.83835616438356164</v>
      </c>
      <c r="E4" s="20">
        <f t="shared" ref="E4:E14" si="1">B4*D4</f>
        <v>6.4312253706136233E-2</v>
      </c>
      <c r="G4" s="20">
        <f>29/366</f>
        <v>7.9234972677595633E-2</v>
      </c>
      <c r="H4" s="20">
        <f>SUM(G$3:G4)</f>
        <v>0.16393442622950821</v>
      </c>
      <c r="I4" s="20">
        <f>1-H4</f>
        <v>0.83606557377049184</v>
      </c>
      <c r="J4" s="20">
        <f t="shared" ref="J4:J14" si="2">G4*I4</f>
        <v>6.6245632894383233E-2</v>
      </c>
    </row>
    <row r="5" spans="1:32" ht="12" customHeight="1" x14ac:dyDescent="0.2">
      <c r="A5" s="23">
        <f t="shared" si="0"/>
        <v>3</v>
      </c>
      <c r="B5" s="20">
        <f>31/365</f>
        <v>8.4931506849315067E-2</v>
      </c>
      <c r="C5" s="20">
        <f>SUM(B$3:B5)</f>
        <v>0.24657534246575341</v>
      </c>
      <c r="D5" s="20">
        <f>1-C5</f>
        <v>0.75342465753424659</v>
      </c>
      <c r="E5" s="20">
        <f t="shared" si="1"/>
        <v>6.3989491461812723E-2</v>
      </c>
      <c r="G5" s="20">
        <f>31/366</f>
        <v>8.4699453551912565E-2</v>
      </c>
      <c r="H5" s="20">
        <f>SUM(G$3:G5)</f>
        <v>0.24863387978142076</v>
      </c>
      <c r="I5" s="20">
        <f>1-H5</f>
        <v>0.75136612021857929</v>
      </c>
      <c r="J5" s="20">
        <f t="shared" si="2"/>
        <v>6.3640299799934311E-2</v>
      </c>
    </row>
    <row r="6" spans="1:32" ht="12" customHeight="1" x14ac:dyDescent="0.2">
      <c r="A6" s="23">
        <f t="shared" si="0"/>
        <v>4</v>
      </c>
      <c r="B6" s="20">
        <f>30/365</f>
        <v>8.2191780821917804E-2</v>
      </c>
      <c r="C6" s="20">
        <f>SUM(B$3:B6)</f>
        <v>0.32876712328767121</v>
      </c>
      <c r="D6" s="20">
        <f>1-C6</f>
        <v>0.67123287671232879</v>
      </c>
      <c r="E6" s="20">
        <f t="shared" si="1"/>
        <v>5.51698254832051E-2</v>
      </c>
      <c r="G6" s="20">
        <f>30/366</f>
        <v>8.1967213114754092E-2</v>
      </c>
      <c r="H6" s="20">
        <f>SUM(G$3:G6)</f>
        <v>0.33060109289617484</v>
      </c>
      <c r="I6" s="20">
        <f>1-H6</f>
        <v>0.6693989071038251</v>
      </c>
      <c r="J6" s="20">
        <f t="shared" si="2"/>
        <v>5.4868762877362712E-2</v>
      </c>
    </row>
    <row r="7" spans="1:32" ht="12" customHeight="1" x14ac:dyDescent="0.2">
      <c r="A7" s="23">
        <f t="shared" si="0"/>
        <v>5</v>
      </c>
      <c r="B7" s="20">
        <f>31/365</f>
        <v>8.4931506849315067E-2</v>
      </c>
      <c r="C7" s="20">
        <f>SUM(B$3:B7)</f>
        <v>0.41369863013698627</v>
      </c>
      <c r="D7" s="20">
        <f t="shared" ref="D7:D14" si="3">1-C7</f>
        <v>0.58630136986301373</v>
      </c>
      <c r="E7" s="20">
        <f t="shared" si="1"/>
        <v>4.9795458810283355E-2</v>
      </c>
      <c r="G7" s="20">
        <f>31/366</f>
        <v>8.4699453551912565E-2</v>
      </c>
      <c r="H7" s="20">
        <f>SUM(G$3:G7)</f>
        <v>0.41530054644808739</v>
      </c>
      <c r="I7" s="20">
        <f t="shared" ref="I7:I14" si="4">1-H7</f>
        <v>0.58469945355191255</v>
      </c>
      <c r="J7" s="20">
        <f t="shared" si="2"/>
        <v>4.9523724207948878E-2</v>
      </c>
    </row>
    <row r="8" spans="1:32" ht="12" customHeight="1" x14ac:dyDescent="0.2">
      <c r="A8" s="23">
        <f t="shared" si="0"/>
        <v>6</v>
      </c>
      <c r="B8" s="20">
        <f>30/365</f>
        <v>8.2191780821917804E-2</v>
      </c>
      <c r="C8" s="20">
        <f>SUM(B$3:B8)</f>
        <v>0.49589041095890407</v>
      </c>
      <c r="D8" s="20">
        <f t="shared" si="3"/>
        <v>0.50410958904109593</v>
      </c>
      <c r="E8" s="20">
        <f t="shared" si="1"/>
        <v>4.1433664852692814E-2</v>
      </c>
      <c r="G8" s="20">
        <f>30/366</f>
        <v>8.1967213114754092E-2</v>
      </c>
      <c r="H8" s="20">
        <f>SUM(G$3:G8)</f>
        <v>0.49726775956284147</v>
      </c>
      <c r="I8" s="20">
        <f t="shared" si="4"/>
        <v>0.50273224043715858</v>
      </c>
      <c r="J8" s="20">
        <f t="shared" si="2"/>
        <v>4.1207560691570375E-2</v>
      </c>
    </row>
    <row r="9" spans="1:32" ht="12" customHeight="1" x14ac:dyDescent="0.2">
      <c r="A9" s="23">
        <f t="shared" si="0"/>
        <v>7</v>
      </c>
      <c r="B9" s="20">
        <f>31/365</f>
        <v>8.4931506849315067E-2</v>
      </c>
      <c r="C9" s="20">
        <f>SUM(B$3:B9)</f>
        <v>0.58082191780821912</v>
      </c>
      <c r="D9" s="20">
        <f t="shared" si="3"/>
        <v>0.41917808219178088</v>
      </c>
      <c r="E9" s="20">
        <f t="shared" si="1"/>
        <v>3.5601426158753995E-2</v>
      </c>
      <c r="G9" s="20">
        <f>31/366</f>
        <v>8.4699453551912565E-2</v>
      </c>
      <c r="H9" s="20">
        <f>SUM(G$3:G9)</f>
        <v>0.58196721311475408</v>
      </c>
      <c r="I9" s="20">
        <f t="shared" si="4"/>
        <v>0.41803278688524592</v>
      </c>
      <c r="J9" s="20">
        <f t="shared" si="2"/>
        <v>3.5407148615963453E-2</v>
      </c>
    </row>
    <row r="10" spans="1:32" ht="12" customHeight="1" x14ac:dyDescent="0.2">
      <c r="A10" s="23">
        <f t="shared" si="0"/>
        <v>8</v>
      </c>
      <c r="B10" s="20">
        <f>31/365</f>
        <v>8.4931506849315067E-2</v>
      </c>
      <c r="C10" s="20">
        <f>SUM(B$3:B10)</f>
        <v>0.66575342465753418</v>
      </c>
      <c r="D10" s="20">
        <f t="shared" si="3"/>
        <v>0.33424657534246582</v>
      </c>
      <c r="E10" s="20">
        <f t="shared" si="1"/>
        <v>2.8388065303058742E-2</v>
      </c>
      <c r="G10" s="20">
        <f>31/366</f>
        <v>8.4699453551912565E-2</v>
      </c>
      <c r="H10" s="20">
        <f>SUM(G$3:G10)</f>
        <v>0.66666666666666663</v>
      </c>
      <c r="I10" s="20">
        <f t="shared" si="4"/>
        <v>0.33333333333333337</v>
      </c>
      <c r="J10" s="20">
        <f t="shared" si="2"/>
        <v>2.8233151183970857E-2</v>
      </c>
    </row>
    <row r="11" spans="1:32" ht="12" customHeight="1" x14ac:dyDescent="0.2">
      <c r="A11" s="23">
        <f t="shared" si="0"/>
        <v>9</v>
      </c>
      <c r="B11" s="20">
        <f>30/365</f>
        <v>8.2191780821917804E-2</v>
      </c>
      <c r="C11" s="20">
        <f>SUM(B$3:B11)</f>
        <v>0.74794520547945198</v>
      </c>
      <c r="D11" s="20">
        <f t="shared" si="3"/>
        <v>0.25205479452054802</v>
      </c>
      <c r="E11" s="20">
        <f t="shared" si="1"/>
        <v>2.0716832426346411E-2</v>
      </c>
      <c r="G11" s="20">
        <f>30/366</f>
        <v>8.1967213114754092E-2</v>
      </c>
      <c r="H11" s="20">
        <f>SUM(G$3:G11)</f>
        <v>0.74863387978142071</v>
      </c>
      <c r="I11" s="20">
        <f t="shared" si="4"/>
        <v>0.25136612021857929</v>
      </c>
      <c r="J11" s="20">
        <f t="shared" si="2"/>
        <v>2.0603780345785187E-2</v>
      </c>
    </row>
    <row r="12" spans="1:32" ht="12" customHeight="1" x14ac:dyDescent="0.2">
      <c r="A12" s="23">
        <f t="shared" si="0"/>
        <v>10</v>
      </c>
      <c r="B12" s="20">
        <f>31/365</f>
        <v>8.4931506849315067E-2</v>
      </c>
      <c r="C12" s="20">
        <f>SUM(B$3:B12)</f>
        <v>0.83287671232876703</v>
      </c>
      <c r="D12" s="20">
        <f t="shared" si="3"/>
        <v>0.16712328767123297</v>
      </c>
      <c r="E12" s="20">
        <f t="shared" si="1"/>
        <v>1.4194032651529374E-2</v>
      </c>
      <c r="G12" s="20">
        <f>31/366</f>
        <v>8.4699453551912565E-2</v>
      </c>
      <c r="H12" s="20">
        <f>SUM(G$3:G12)</f>
        <v>0.83333333333333326</v>
      </c>
      <c r="I12" s="20">
        <f t="shared" si="4"/>
        <v>0.16666666666666674</v>
      </c>
      <c r="J12" s="20">
        <f t="shared" si="2"/>
        <v>1.4116575591985434E-2</v>
      </c>
    </row>
    <row r="13" spans="1:32" ht="12" customHeight="1" x14ac:dyDescent="0.2">
      <c r="A13" s="23">
        <f t="shared" si="0"/>
        <v>11</v>
      </c>
      <c r="B13" s="20">
        <f>30/365</f>
        <v>8.2191780821917804E-2</v>
      </c>
      <c r="C13" s="20">
        <f>SUM(B$3:B13)</f>
        <v>0.91506849315068484</v>
      </c>
      <c r="D13" s="20">
        <f t="shared" si="3"/>
        <v>8.4931506849315164E-2</v>
      </c>
      <c r="E13" s="20">
        <f t="shared" si="1"/>
        <v>6.9806717958341225E-3</v>
      </c>
      <c r="G13" s="20">
        <f>30/366</f>
        <v>8.1967213114754092E-2</v>
      </c>
      <c r="H13" s="20">
        <f>SUM(G$3:G13)</f>
        <v>0.91530054644808734</v>
      </c>
      <c r="I13" s="20">
        <f t="shared" si="4"/>
        <v>8.4699453551912662E-2</v>
      </c>
      <c r="J13" s="20">
        <f t="shared" si="2"/>
        <v>6.9425781599928406E-3</v>
      </c>
    </row>
    <row r="14" spans="1:32" ht="12" customHeight="1" x14ac:dyDescent="0.2">
      <c r="A14" s="23">
        <f t="shared" si="0"/>
        <v>12</v>
      </c>
      <c r="B14" s="20">
        <f>31/365</f>
        <v>8.4931506849315067E-2</v>
      </c>
      <c r="C14" s="20">
        <f>SUM(B$3:B14)</f>
        <v>0.99999999999999989</v>
      </c>
      <c r="D14" s="20">
        <f t="shared" si="3"/>
        <v>0</v>
      </c>
      <c r="E14" s="20">
        <f t="shared" si="1"/>
        <v>0</v>
      </c>
      <c r="G14" s="20">
        <f>31/366</f>
        <v>8.4699453551912565E-2</v>
      </c>
      <c r="H14" s="20">
        <f>SUM(G$3:G14)</f>
        <v>0.99999999999999989</v>
      </c>
      <c r="I14" s="20">
        <f t="shared" si="4"/>
        <v>0</v>
      </c>
      <c r="J14" s="20">
        <f t="shared" si="2"/>
        <v>0</v>
      </c>
    </row>
    <row r="15" spans="1:32" ht="12" customHeight="1" x14ac:dyDescent="0.2">
      <c r="G15" s="19" t="s">
        <v>45</v>
      </c>
      <c r="I15" s="19">
        <f>366/365</f>
        <v>1.0027397260273974</v>
      </c>
    </row>
    <row r="16" spans="1:32" ht="12" customHeight="1" x14ac:dyDescent="0.25">
      <c r="G16" s="35"/>
      <c r="H16" s="35"/>
      <c r="I16" s="35"/>
    </row>
    <row r="17" spans="1:48" ht="12" customHeight="1" x14ac:dyDescent="0.2">
      <c r="A17" s="24" t="s">
        <v>46</v>
      </c>
      <c r="B17" s="24">
        <v>2019</v>
      </c>
      <c r="C17" s="24">
        <f>B17+1</f>
        <v>2020</v>
      </c>
      <c r="D17" s="24">
        <f t="shared" ref="D17:AG17" si="5">C17+1</f>
        <v>2021</v>
      </c>
      <c r="E17" s="24">
        <f t="shared" si="5"/>
        <v>2022</v>
      </c>
      <c r="F17" s="24">
        <f t="shared" si="5"/>
        <v>2023</v>
      </c>
      <c r="G17" s="24">
        <f t="shared" si="5"/>
        <v>2024</v>
      </c>
      <c r="H17" s="24">
        <f t="shared" si="5"/>
        <v>2025</v>
      </c>
      <c r="I17" s="24">
        <f t="shared" si="5"/>
        <v>2026</v>
      </c>
      <c r="J17" s="24">
        <f t="shared" si="5"/>
        <v>2027</v>
      </c>
      <c r="K17" s="24">
        <f t="shared" si="5"/>
        <v>2028</v>
      </c>
      <c r="L17" s="24">
        <f t="shared" si="5"/>
        <v>2029</v>
      </c>
      <c r="M17" s="24">
        <f t="shared" si="5"/>
        <v>2030</v>
      </c>
      <c r="N17" s="24">
        <f t="shared" si="5"/>
        <v>2031</v>
      </c>
      <c r="O17" s="24">
        <f t="shared" si="5"/>
        <v>2032</v>
      </c>
      <c r="P17" s="24">
        <f t="shared" si="5"/>
        <v>2033</v>
      </c>
      <c r="Q17" s="24">
        <f t="shared" si="5"/>
        <v>2034</v>
      </c>
      <c r="R17" s="24">
        <f t="shared" si="5"/>
        <v>2035</v>
      </c>
      <c r="S17" s="24">
        <f t="shared" si="5"/>
        <v>2036</v>
      </c>
      <c r="T17" s="24">
        <f t="shared" si="5"/>
        <v>2037</v>
      </c>
      <c r="U17" s="24">
        <f t="shared" si="5"/>
        <v>2038</v>
      </c>
      <c r="V17" s="24">
        <f t="shared" si="5"/>
        <v>2039</v>
      </c>
      <c r="W17" s="24">
        <f t="shared" si="5"/>
        <v>2040</v>
      </c>
      <c r="X17" s="24">
        <f t="shared" si="5"/>
        <v>2041</v>
      </c>
      <c r="Y17" s="24">
        <f t="shared" si="5"/>
        <v>2042</v>
      </c>
      <c r="Z17" s="24">
        <f t="shared" si="5"/>
        <v>2043</v>
      </c>
      <c r="AA17" s="24">
        <f t="shared" si="5"/>
        <v>2044</v>
      </c>
      <c r="AB17" s="24">
        <f t="shared" si="5"/>
        <v>2045</v>
      </c>
      <c r="AC17" s="24">
        <f t="shared" si="5"/>
        <v>2046</v>
      </c>
      <c r="AD17" s="24">
        <f t="shared" si="5"/>
        <v>2047</v>
      </c>
      <c r="AE17" s="24">
        <f t="shared" si="5"/>
        <v>2048</v>
      </c>
      <c r="AF17" s="24">
        <f t="shared" si="5"/>
        <v>2049</v>
      </c>
      <c r="AG17" s="24">
        <f t="shared" si="5"/>
        <v>2050</v>
      </c>
    </row>
    <row r="19" spans="1:48" ht="11.25" customHeight="1" x14ac:dyDescent="0.2">
      <c r="A19" s="28" t="s">
        <v>48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48" ht="11.25" customHeight="1" x14ac:dyDescent="0.2">
      <c r="A20" s="28" t="s">
        <v>50</v>
      </c>
      <c r="B20" s="25">
        <v>32022.2</v>
      </c>
      <c r="C20" s="25">
        <f>'Extended Potential Incremental'!D4</f>
        <v>22670.254960536877</v>
      </c>
      <c r="D20" s="25">
        <f>'Extended Potential Incremental'!E4</f>
        <v>23223.292426540356</v>
      </c>
      <c r="E20" s="25">
        <f>'Extended Potential Incremental'!F4</f>
        <v>22251.254693168361</v>
      </c>
      <c r="F20" s="25">
        <f>'Extended Potential Incremental'!G4</f>
        <v>21115.225656393945</v>
      </c>
      <c r="G20" s="25">
        <f>'Extended Potential Incremental'!H4</f>
        <v>23453.297058858319</v>
      </c>
      <c r="H20" s="25">
        <f>'Extended Potential Incremental'!I4</f>
        <v>25495.970317462292</v>
      </c>
      <c r="I20" s="25">
        <f>'Extended Potential Incremental'!J4</f>
        <v>26189.535910013827</v>
      </c>
      <c r="J20" s="25">
        <f>'Extended Potential Incremental'!K4</f>
        <v>27367.445084911287</v>
      </c>
      <c r="K20" s="25">
        <f>'Extended Potential Incremental'!L4</f>
        <v>28355.249432498433</v>
      </c>
      <c r="L20" s="25">
        <f>'Extended Potential Incremental'!M4</f>
        <v>25197.58832404295</v>
      </c>
      <c r="M20" s="25">
        <f>'Extended Potential Incremental'!N4</f>
        <v>25509.133003114632</v>
      </c>
      <c r="N20" s="25">
        <f>'Extended Potential Incremental'!O4</f>
        <v>26243.682569317167</v>
      </c>
      <c r="O20" s="25">
        <f>'Extended Potential Incremental'!P4</f>
        <v>26597.178551699992</v>
      </c>
      <c r="P20" s="25">
        <f>'Extended Potential Incremental'!Q4</f>
        <v>21666.168831711388</v>
      </c>
      <c r="Q20" s="25">
        <f>'Extended Potential Incremental'!R4</f>
        <v>18760.573801405899</v>
      </c>
      <c r="R20" s="25">
        <f>'Extended Potential Incremental'!S4</f>
        <v>17537.840882358207</v>
      </c>
      <c r="S20" s="25">
        <f>'Extended Potential Incremental'!T4</f>
        <v>16798.342605706297</v>
      </c>
      <c r="T20" s="25">
        <f>'Extended Potential Incremental'!U4</f>
        <v>17196.709118274583</v>
      </c>
      <c r="U20" s="25">
        <f>'Extended Potential Incremental'!V4</f>
        <v>17245.73312807476</v>
      </c>
      <c r="V20" s="25">
        <f>'Extended Potential Incremental'!W4</f>
        <v>19260.85665769397</v>
      </c>
      <c r="W20" s="25">
        <f>'Extended Potential Incremental'!X4</f>
        <v>19802.286561483048</v>
      </c>
      <c r="X20" s="25">
        <f>'Extended Potential Incremental'!Y4</f>
        <v>17794.445407235173</v>
      </c>
      <c r="Y20" s="25">
        <f>'Extended Potential Incremental'!Z4</f>
        <v>17244.910025681118</v>
      </c>
      <c r="Z20" s="25">
        <f>'Extended Potential Incremental'!AA4</f>
        <v>16377.324214055243</v>
      </c>
      <c r="AA20" s="25">
        <f>'Extended Potential Incremental'!AB4</f>
        <v>16293.08729613158</v>
      </c>
      <c r="AB20" s="25">
        <f>'Extended Potential Incremental'!AC4</f>
        <v>15883.826913000397</v>
      </c>
      <c r="AC20" s="25">
        <f>'Extended Potential Incremental'!AD4</f>
        <v>15637.078262472929</v>
      </c>
      <c r="AD20" s="25">
        <f>'Extended Potential Incremental'!AE4</f>
        <v>15390.329611945552</v>
      </c>
      <c r="AE20" s="25">
        <f>'Extended Potential Incremental'!AF4</f>
        <v>15143.580961418083</v>
      </c>
      <c r="AF20" s="25">
        <f>'Extended Potential Incremental'!AG4</f>
        <v>14896.832310890615</v>
      </c>
      <c r="AG20" s="25">
        <f>'Extended Potential Incremental'!AH4</f>
        <v>14650.083660363238</v>
      </c>
    </row>
    <row r="21" spans="1:48" ht="11.25" customHeight="1" x14ac:dyDescent="0.2">
      <c r="A21" s="26" t="s">
        <v>49</v>
      </c>
      <c r="B21" s="25"/>
      <c r="C21" s="25">
        <f>SUM($B20:B20)*$I$15</f>
        <v>32109.932054794524</v>
      </c>
      <c r="D21" s="25">
        <f>SUM($B20:C20)</f>
        <v>54692.454960536881</v>
      </c>
      <c r="E21" s="25">
        <f>SUM($B20:D20)</f>
        <v>77915.747387077237</v>
      </c>
      <c r="F21" s="25">
        <f>SUM($B20:E20)</f>
        <v>100167.0020802456</v>
      </c>
      <c r="G21" s="25">
        <f>SUM($B20:F20)*$I$15</f>
        <v>121614.50781263034</v>
      </c>
      <c r="H21" s="25">
        <f>SUM($B20:G20)</f>
        <v>144735.52479549785</v>
      </c>
      <c r="I21" s="25">
        <f>SUM($B20:H20)</f>
        <v>170231.49511296014</v>
      </c>
      <c r="J21" s="25">
        <f>SUM($B20:I20)</f>
        <v>196421.03102297397</v>
      </c>
      <c r="K21" s="25">
        <f>SUM($B20:J20)*$I$15</f>
        <v>224401.59522050963</v>
      </c>
      <c r="L21" s="25">
        <f>SUM($B20:K20)</f>
        <v>252143.72554038369</v>
      </c>
      <c r="M21" s="25">
        <f>SUM($B20:L20)</f>
        <v>277341.31386442663</v>
      </c>
      <c r="N21" s="25">
        <f>SUM($B20:M20)</f>
        <v>302850.44686754124</v>
      </c>
      <c r="O21" s="25">
        <f>SUM($B20:N20)*$I$15</f>
        <v>329995.75718874024</v>
      </c>
      <c r="P21" s="25">
        <f>SUM($B20:O20)</f>
        <v>355691.30798855837</v>
      </c>
      <c r="Q21" s="25">
        <f>SUM($B20:P20)</f>
        <v>377357.47682026977</v>
      </c>
      <c r="R21" s="25">
        <f>SUM($B20:Q20)</f>
        <v>396118.05062167568</v>
      </c>
      <c r="S21" s="25">
        <f>SUM($B20:R20)*$I$15</f>
        <v>414789.19531637372</v>
      </c>
      <c r="T21" s="25">
        <f>SUM($B20:S20)</f>
        <v>430454.23410974018</v>
      </c>
      <c r="U21" s="25">
        <f>SUM($B20:T20)</f>
        <v>447650.94322801474</v>
      </c>
      <c r="V21" s="25">
        <f>SUM($B20:U20)</f>
        <v>464896.67635608953</v>
      </c>
      <c r="W21" s="25">
        <f>SUM($B20:V20)*$I$15</f>
        <v>485483.99200834188</v>
      </c>
      <c r="X21" s="25">
        <f>SUM($B20:W20)</f>
        <v>503959.81957526656</v>
      </c>
      <c r="Y21" s="25">
        <f>SUM($B20:X20)</f>
        <v>521754.26498250174</v>
      </c>
      <c r="Z21" s="25">
        <f>SUM($B20:Y20)</f>
        <v>538999.17500818288</v>
      </c>
      <c r="AA21" s="25">
        <f>SUM($B20:Z20)*$I$15</f>
        <v>556898.07867216202</v>
      </c>
      <c r="AB21" s="25">
        <f>SUM($B20:AA20)</f>
        <v>571669.58651836962</v>
      </c>
      <c r="AC21" s="25">
        <f>SUM($B20:AB20)</f>
        <v>587553.41343137005</v>
      </c>
      <c r="AD21" s="25">
        <f>SUM($B20:AC20)</f>
        <v>603190.49169384292</v>
      </c>
      <c r="AE21" s="25">
        <f>SUM($B20:AD20)*$I$15</f>
        <v>620275.56328196882</v>
      </c>
      <c r="AF21" s="25">
        <f>SUM($B20:AE20)</f>
        <v>633724.40226720658</v>
      </c>
      <c r="AG21" s="25">
        <f>SUM($B20:AF20)</f>
        <v>648621.23457809724</v>
      </c>
    </row>
    <row r="22" spans="1:48" x14ac:dyDescent="0.2">
      <c r="A22" s="23" t="s">
        <v>47</v>
      </c>
      <c r="B22" s="19"/>
      <c r="C22" s="19"/>
      <c r="AI22" s="29"/>
      <c r="AK22" s="29"/>
    </row>
    <row r="23" spans="1:48" x14ac:dyDescent="0.2">
      <c r="A23" s="27">
        <v>1</v>
      </c>
      <c r="B23" s="25">
        <f t="shared" ref="B23" si="6">$B3*(B$21+B$20*$C3)</f>
        <v>230.9876839932445</v>
      </c>
      <c r="C23" s="25">
        <f>$G$3*(C21+C20*$H$3)</f>
        <v>2882.3300494996465</v>
      </c>
      <c r="D23" s="25">
        <f t="shared" ref="D23:F34" si="7">$B3*(D$21+D$20*$C3)</f>
        <v>4812.6306016166645</v>
      </c>
      <c r="E23" s="25">
        <f t="shared" si="7"/>
        <v>6778.0081624688592</v>
      </c>
      <c r="F23" s="25">
        <f t="shared" si="7"/>
        <v>8659.6461654627383</v>
      </c>
      <c r="G23" s="25">
        <f>$G$3*(G21+G20*$H$3)</f>
        <v>10468.9362485866</v>
      </c>
      <c r="H23" s="25">
        <f t="shared" ref="H23:J34" si="8">$B3*(H$21+H$20*$C3)</f>
        <v>12476.517849773987</v>
      </c>
      <c r="I23" s="25">
        <f t="shared" si="8"/>
        <v>14646.931966317637</v>
      </c>
      <c r="J23" s="25">
        <f t="shared" si="8"/>
        <v>16879.745398773131</v>
      </c>
      <c r="K23" s="25">
        <f>$G$3*(K21+K20*$H$3)</f>
        <v>19210.112977966892</v>
      </c>
      <c r="L23" s="25">
        <f t="shared" ref="L23:N34" si="9">$B3*(L$21+L$20*$C3)</f>
        <v>21596.705850019491</v>
      </c>
      <c r="M23" s="25">
        <f t="shared" si="9"/>
        <v>23739.02227954198</v>
      </c>
      <c r="N23" s="25">
        <f t="shared" si="9"/>
        <v>25910.849955003509</v>
      </c>
      <c r="O23" s="25">
        <f>$G$3*(O21+O20*$H$3)</f>
        <v>28141.268398964065</v>
      </c>
      <c r="P23" s="25">
        <f t="shared" ref="P23:R34" si="10">$B3*(P$21+P$20*$C3)</f>
        <v>30365.684654815635</v>
      </c>
      <c r="Q23" s="25">
        <f t="shared" si="10"/>
        <v>32184.865915890437</v>
      </c>
      <c r="R23" s="25">
        <f t="shared" si="10"/>
        <v>33769.409704426391</v>
      </c>
      <c r="S23" s="25">
        <f>$G$3*(S21+S20*$H$3)</f>
        <v>35252.929449249452</v>
      </c>
      <c r="T23" s="25">
        <f t="shared" ref="T23:V34" si="11">$B3*(T$21+T$20*$C3)</f>
        <v>36683.172801008608</v>
      </c>
      <c r="U23" s="25">
        <f t="shared" si="11"/>
        <v>38144.068847146307</v>
      </c>
      <c r="V23" s="25">
        <f t="shared" si="11"/>
        <v>39623.310761622794</v>
      </c>
      <c r="W23" s="25">
        <f>$G$3*(W21+W20*$H$3)</f>
        <v>41262.29038424731</v>
      </c>
      <c r="X23" s="25">
        <f t="shared" ref="X23:Z34" si="12">$B3*(X$21+X$20*$C3)</f>
        <v>42930.424623985695</v>
      </c>
      <c r="Y23" s="25">
        <f t="shared" si="12"/>
        <v>44437.769688959932</v>
      </c>
      <c r="Z23" s="25">
        <f t="shared" si="12"/>
        <v>45896.147673389358</v>
      </c>
      <c r="AA23" s="25">
        <f>$G$3*(AA21+AA20*$H$3)</f>
        <v>47285.849514063819</v>
      </c>
      <c r="AB23" s="25">
        <f t="shared" ref="AB23:AD34" si="13">$B3*(AB$21+AB$20*$C3)</f>
        <v>48667.3351782229</v>
      </c>
      <c r="AC23" s="25">
        <f t="shared" si="13"/>
        <v>50014.592645420817</v>
      </c>
      <c r="AD23" s="25">
        <f t="shared" si="13"/>
        <v>51340.8933779164</v>
      </c>
      <c r="AE23" s="25">
        <f>$G$3*(AE21+AE20*$H$3)</f>
        <v>52645.64127251591</v>
      </c>
      <c r="AF23" s="25">
        <f t="shared" ref="AF23:AG34" si="14">$B3*(AF$21+AF$20*$C3)</f>
        <v>53930.624638800589</v>
      </c>
      <c r="AG23" s="25">
        <f t="shared" si="14"/>
        <v>55194.055167189181</v>
      </c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1:48" x14ac:dyDescent="0.2">
      <c r="A24" s="27">
        <f t="shared" ref="A24:A34" si="15">A23+1</f>
        <v>2</v>
      </c>
      <c r="B24" s="25">
        <f t="shared" ref="B24" si="16">$B4*(B$21+B$20*$C4)</f>
        <v>397.07768361793956</v>
      </c>
      <c r="C24" s="25">
        <f>$G$4*(C21+C20*$H$4)</f>
        <v>2838.7012336955663</v>
      </c>
      <c r="D24" s="25">
        <f t="shared" si="7"/>
        <v>4483.5561552661411</v>
      </c>
      <c r="E24" s="25">
        <f t="shared" si="7"/>
        <v>6253.0156580900248</v>
      </c>
      <c r="F24" s="25">
        <f t="shared" si="7"/>
        <v>7945.8743782658876</v>
      </c>
      <c r="G24" s="25">
        <f>$G$4*(G21+G20*$H$4)</f>
        <v>9940.7650482671324</v>
      </c>
      <c r="H24" s="25">
        <f t="shared" si="8"/>
        <v>11419.151108083588</v>
      </c>
      <c r="I24" s="25">
        <f t="shared" si="8"/>
        <v>13383.606630720928</v>
      </c>
      <c r="J24" s="25">
        <f t="shared" si="8"/>
        <v>15407.273081892045</v>
      </c>
      <c r="K24" s="25">
        <f>$G$4*(K21+K20*$H$4)</f>
        <v>18148.770235622418</v>
      </c>
      <c r="L24" s="25">
        <f t="shared" si="9"/>
        <v>19654.984356795198</v>
      </c>
      <c r="M24" s="25">
        <f t="shared" si="9"/>
        <v>21591.813213853147</v>
      </c>
      <c r="N24" s="25">
        <f t="shared" si="9"/>
        <v>23557.786681109275</v>
      </c>
      <c r="O24" s="25">
        <f>$G$4*(O21+O20*$H$4)</f>
        <v>26492.684594055114</v>
      </c>
      <c r="P24" s="25">
        <f t="shared" si="10"/>
        <v>27554.570677823638</v>
      </c>
      <c r="Q24" s="25">
        <f t="shared" si="10"/>
        <v>29180.603347893262</v>
      </c>
      <c r="R24" s="25">
        <f t="shared" si="10"/>
        <v>30604.608673230861</v>
      </c>
      <c r="S24" s="25">
        <f>$G$4*(S21+S20*$H$4)</f>
        <v>33084.00993775508</v>
      </c>
      <c r="T24" s="25">
        <f t="shared" si="11"/>
        <v>33234.387210095214</v>
      </c>
      <c r="U24" s="25">
        <f t="shared" si="11"/>
        <v>34554.194715090191</v>
      </c>
      <c r="V24" s="25">
        <f t="shared" si="11"/>
        <v>35902.142747665574</v>
      </c>
      <c r="W24" s="25">
        <f>$G$4*(W21+W20*$H$4)</f>
        <v>38724.529470822672</v>
      </c>
      <c r="X24" s="25">
        <f t="shared" si="12"/>
        <v>38880.583823396337</v>
      </c>
      <c r="Y24" s="25">
        <f t="shared" si="12"/>
        <v>40238.822889724855</v>
      </c>
      <c r="Z24" s="25">
        <f t="shared" si="12"/>
        <v>41550.961967988354</v>
      </c>
      <c r="AA24" s="25">
        <f>$G$4*(AA21+AA20*$H$4)</f>
        <v>44337.440494801252</v>
      </c>
      <c r="AB24" s="25">
        <f t="shared" si="13"/>
        <v>44051.065913139537</v>
      </c>
      <c r="AC24" s="25">
        <f t="shared" si="13"/>
        <v>45266.491563581971</v>
      </c>
      <c r="AD24" s="25">
        <f t="shared" si="13"/>
        <v>46462.988550422284</v>
      </c>
      <c r="AE24" s="25">
        <f>$G$4*(AE21+AE20*$H$4)</f>
        <v>49344.222427869485</v>
      </c>
      <c r="AF24" s="25">
        <f t="shared" si="14"/>
        <v>48799.196533296628</v>
      </c>
      <c r="AG24" s="25">
        <f t="shared" si="14"/>
        <v>49938.907529330638</v>
      </c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1:48" x14ac:dyDescent="0.2">
      <c r="A25" s="27">
        <f t="shared" si="15"/>
        <v>3</v>
      </c>
      <c r="B25" s="25">
        <f t="shared" ref="B25" si="17">$B5*(B$21+B$20*$C5)</f>
        <v>670.6094051416776</v>
      </c>
      <c r="C25" s="25">
        <f>$G$5*(C21+C20*$H$5)</f>
        <v>3197.1100834406311</v>
      </c>
      <c r="D25" s="25">
        <f t="shared" si="7"/>
        <v>5131.4551604317685</v>
      </c>
      <c r="E25" s="25">
        <f t="shared" si="7"/>
        <v>7083.487951050618</v>
      </c>
      <c r="F25" s="25">
        <f t="shared" si="7"/>
        <v>8949.5298038605215</v>
      </c>
      <c r="G25" s="25">
        <f>$G$5*(G21+G20*$H$5)</f>
        <v>10794.588944467909</v>
      </c>
      <c r="H25" s="25">
        <f t="shared" si="8"/>
        <v>12826.543218215635</v>
      </c>
      <c r="I25" s="25">
        <f t="shared" si="8"/>
        <v>15006.479057174574</v>
      </c>
      <c r="J25" s="25">
        <f t="shared" si="8"/>
        <v>17255.463597762078</v>
      </c>
      <c r="K25" s="25">
        <f>$G$5*(K21+K20*$H$5)</f>
        <v>19603.830048829317</v>
      </c>
      <c r="L25" s="25">
        <f t="shared" si="9"/>
        <v>21942.634835154971</v>
      </c>
      <c r="M25" s="25">
        <f t="shared" si="9"/>
        <v>24089.228353947659</v>
      </c>
      <c r="N25" s="25">
        <f t="shared" si="9"/>
        <v>26271.140406640076</v>
      </c>
      <c r="O25" s="25">
        <f>$G$5*(O21+O20*$H$5)</f>
        <v>28510.574380824986</v>
      </c>
      <c r="P25" s="25">
        <f t="shared" si="10"/>
        <v>30663.132001734</v>
      </c>
      <c r="Q25" s="25">
        <f t="shared" si="10"/>
        <v>32442.42335242841</v>
      </c>
      <c r="R25" s="25">
        <f t="shared" si="10"/>
        <v>34010.180663134095</v>
      </c>
      <c r="S25" s="25">
        <f>$G$5*(S21+S20*$H$5)</f>
        <v>35486.177062246359</v>
      </c>
      <c r="T25" s="25">
        <f t="shared" si="11"/>
        <v>36919.260479577373</v>
      </c>
      <c r="U25" s="25">
        <f t="shared" si="11"/>
        <v>38380.829559409387</v>
      </c>
      <c r="V25" s="25">
        <f t="shared" si="11"/>
        <v>39887.736408662931</v>
      </c>
      <c r="W25" s="25">
        <f>$G$5*(W21+W20*$H$5)</f>
        <v>41537.248228646647</v>
      </c>
      <c r="X25" s="25">
        <f t="shared" si="12"/>
        <v>43174.718417566728</v>
      </c>
      <c r="Y25" s="25">
        <f t="shared" si="12"/>
        <v>44674.519101134603</v>
      </c>
      <c r="Z25" s="25">
        <f t="shared" si="12"/>
        <v>46120.986299679513</v>
      </c>
      <c r="AA25" s="25">
        <f>$G$5*(AA21+AA20*$H$5)</f>
        <v>47512.081578105775</v>
      </c>
      <c r="AB25" s="25">
        <f t="shared" si="13"/>
        <v>48885.398750554501</v>
      </c>
      <c r="AC25" s="25">
        <f t="shared" si="13"/>
        <v>50229.26869077314</v>
      </c>
      <c r="AD25" s="25">
        <f t="shared" si="13"/>
        <v>51552.181896289439</v>
      </c>
      <c r="AE25" s="25">
        <f>$G$5*(AE21+AE20*$H$5)</f>
        <v>52855.912261409554</v>
      </c>
      <c r="AF25" s="25">
        <f t="shared" si="14"/>
        <v>54135.138103215068</v>
      </c>
      <c r="AG25" s="25">
        <f t="shared" si="14"/>
        <v>55395.181104624382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1:48" x14ac:dyDescent="0.2">
      <c r="A26" s="27">
        <f t="shared" si="15"/>
        <v>4</v>
      </c>
      <c r="B26" s="25">
        <f t="shared" ref="B26" si="18">$B6*(B$21+B$20*$C6)</f>
        <v>865.30245824732594</v>
      </c>
      <c r="C26" s="25">
        <f>$G$6*(C21+C20*$H$6)</f>
        <v>3246.2904197527</v>
      </c>
      <c r="D26" s="25">
        <f t="shared" si="7"/>
        <v>5122.8090414968974</v>
      </c>
      <c r="E26" s="25">
        <f t="shared" si="7"/>
        <v>7005.3064423636833</v>
      </c>
      <c r="F26" s="25">
        <f t="shared" si="7"/>
        <v>8803.4789652220479</v>
      </c>
      <c r="G26" s="25">
        <f>$G$6*(G21+G20*$H$6)</f>
        <v>10603.950282976028</v>
      </c>
      <c r="H26" s="25">
        <f t="shared" si="8"/>
        <v>12585.021502372421</v>
      </c>
      <c r="I26" s="25">
        <f t="shared" si="8"/>
        <v>14699.322205013797</v>
      </c>
      <c r="J26" s="25">
        <f t="shared" si="8"/>
        <v>16883.71620947454</v>
      </c>
      <c r="K26" s="25">
        <f>$G$6*(K21+K20*$H$6)</f>
        <v>19161.956694445675</v>
      </c>
      <c r="L26" s="25">
        <f t="shared" si="9"/>
        <v>21405.029931572572</v>
      </c>
      <c r="M26" s="25">
        <f t="shared" si="9"/>
        <v>23484.483134747112</v>
      </c>
      <c r="N26" s="25">
        <f t="shared" si="9"/>
        <v>25600.973169068257</v>
      </c>
      <c r="O26" s="25">
        <f>$G$6*(O21+O20*$H$6)</f>
        <v>27769.574875892373</v>
      </c>
      <c r="P26" s="25">
        <f t="shared" si="10"/>
        <v>29820.364272988365</v>
      </c>
      <c r="Q26" s="25">
        <f t="shared" si="10"/>
        <v>31522.630413713756</v>
      </c>
      <c r="R26" s="25">
        <f t="shared" si="10"/>
        <v>33031.554749362644</v>
      </c>
      <c r="S26" s="25">
        <f>$G$6*(S21+S20*$H$6)</f>
        <v>34454.323421365945</v>
      </c>
      <c r="T26" s="25">
        <f t="shared" si="11"/>
        <v>35844.488769581112</v>
      </c>
      <c r="U26" s="25">
        <f t="shared" si="11"/>
        <v>37259.241640891953</v>
      </c>
      <c r="V26" s="25">
        <f t="shared" si="11"/>
        <v>38731.15173628732</v>
      </c>
      <c r="W26" s="25">
        <f>$G$6*(W21+W20*$H$6)</f>
        <v>40330.381113722244</v>
      </c>
      <c r="X26" s="25">
        <f t="shared" si="12"/>
        <v>41902.195742655022</v>
      </c>
      <c r="Y26" s="25">
        <f t="shared" si="12"/>
        <v>43349.903378876683</v>
      </c>
      <c r="Z26" s="25">
        <f t="shared" si="12"/>
        <v>44743.849378946899</v>
      </c>
      <c r="AA26" s="25">
        <f>$G$6*(AA21+AA20*$H$6)</f>
        <v>46088.900913025886</v>
      </c>
      <c r="AB26" s="25">
        <f t="shared" si="13"/>
        <v>47415.753419125154</v>
      </c>
      <c r="AC26" s="25">
        <f t="shared" si="13"/>
        <v>48714.605808357323</v>
      </c>
      <c r="AD26" s="25">
        <f t="shared" si="13"/>
        <v>49993.177486587236</v>
      </c>
      <c r="AE26" s="25">
        <f>$G$6*(AE21+AE20*$H$6)</f>
        <v>51252.62686050617</v>
      </c>
      <c r="AF26" s="25">
        <f t="shared" si="14"/>
        <v>52489.47871004029</v>
      </c>
      <c r="AG26" s="25">
        <f t="shared" si="14"/>
        <v>53707.208255263438</v>
      </c>
      <c r="AI26" s="29"/>
      <c r="AJ26" s="29"/>
      <c r="AK26" s="29"/>
      <c r="AL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48" x14ac:dyDescent="0.2">
      <c r="A27" s="27">
        <f t="shared" si="15"/>
        <v>5</v>
      </c>
      <c r="B27" s="25">
        <f t="shared" ref="B27" si="19">$B7*(B$21+B$20*$C7)</f>
        <v>1125.1335575154812</v>
      </c>
      <c r="C27" s="25">
        <f>$G$7*(C21+C20*$H$7)</f>
        <v>3517.1364512806326</v>
      </c>
      <c r="D27" s="25">
        <f t="shared" si="7"/>
        <v>5461.0873314100972</v>
      </c>
      <c r="E27" s="25">
        <f t="shared" si="7"/>
        <v>7399.3229867029468</v>
      </c>
      <c r="F27" s="25">
        <f t="shared" si="7"/>
        <v>9249.2400062717879</v>
      </c>
      <c r="G27" s="25">
        <f>$G$7*(G21+G20*$H$7)</f>
        <v>11125.669185280571</v>
      </c>
      <c r="H27" s="25">
        <f t="shared" si="8"/>
        <v>13188.433853384118</v>
      </c>
      <c r="I27" s="25">
        <f t="shared" si="8"/>
        <v>15378.21418500971</v>
      </c>
      <c r="J27" s="25">
        <f t="shared" si="8"/>
        <v>17643.918006886244</v>
      </c>
      <c r="K27" s="25">
        <f>$G$7*(K21+K20*$H$7)</f>
        <v>20004.109070872786</v>
      </c>
      <c r="L27" s="25">
        <f t="shared" si="9"/>
        <v>22300.290226566234</v>
      </c>
      <c r="M27" s="25">
        <f t="shared" si="9"/>
        <v>24451.305820706075</v>
      </c>
      <c r="N27" s="25">
        <f t="shared" si="9"/>
        <v>26643.644093925333</v>
      </c>
      <c r="O27" s="25">
        <f>$G$7*(O21+O20*$H$7)</f>
        <v>28886.035462383596</v>
      </c>
      <c r="P27" s="25">
        <f t="shared" si="10"/>
        <v>30970.662309564861</v>
      </c>
      <c r="Q27" s="25">
        <f t="shared" si="10"/>
        <v>32708.71154952699</v>
      </c>
      <c r="R27" s="25">
        <f t="shared" si="10"/>
        <v>34259.113349255611</v>
      </c>
      <c r="S27" s="25">
        <f>$G$7*(S21+S20*$H$7)</f>
        <v>35723.312135459884</v>
      </c>
      <c r="T27" s="25">
        <f t="shared" si="11"/>
        <v>37163.351130301016</v>
      </c>
      <c r="U27" s="25">
        <f t="shared" si="11"/>
        <v>38625.616058528838</v>
      </c>
      <c r="V27" s="25">
        <f t="shared" si="11"/>
        <v>40161.12563695867</v>
      </c>
      <c r="W27" s="25">
        <f>$G$7*(W21+W20*$H$7)</f>
        <v>41816.788703785976</v>
      </c>
      <c r="X27" s="25">
        <f t="shared" si="12"/>
        <v>43427.293356692877</v>
      </c>
      <c r="Y27" s="25">
        <f t="shared" si="12"/>
        <v>44919.293917111805</v>
      </c>
      <c r="Z27" s="25">
        <f t="shared" si="12"/>
        <v>46353.446574318499</v>
      </c>
      <c r="AA27" s="25">
        <f>$G$7*(AA21+AA20*$H$7)</f>
        <v>47742.084176548429</v>
      </c>
      <c r="AB27" s="25">
        <f t="shared" si="13"/>
        <v>49110.854308388865</v>
      </c>
      <c r="AC27" s="25">
        <f t="shared" si="13"/>
        <v>50451.221890205205</v>
      </c>
      <c r="AD27" s="25">
        <f t="shared" si="13"/>
        <v>51770.632737319189</v>
      </c>
      <c r="AE27" s="25">
        <f>$G$7*(AE21+AE20*$H$7)</f>
        <v>53069.687766784766</v>
      </c>
      <c r="AF27" s="25">
        <f t="shared" si="14"/>
        <v>54346.584227440202</v>
      </c>
      <c r="AG27" s="25">
        <f t="shared" si="14"/>
        <v>55603.124870447216</v>
      </c>
      <c r="AH27" s="29"/>
      <c r="AI27" s="29"/>
      <c r="AJ27" s="29"/>
      <c r="AK27" s="29"/>
      <c r="AL27" s="29"/>
      <c r="AO27" s="29"/>
      <c r="AP27" s="29"/>
    </row>
    <row r="28" spans="1:48" x14ac:dyDescent="0.2">
      <c r="A28" s="27">
        <f t="shared" si="15"/>
        <v>6</v>
      </c>
      <c r="B28" s="25">
        <f t="shared" ref="B28" si="20">$B8*(B$21+B$20*$C8)</f>
        <v>1305.1645411897166</v>
      </c>
      <c r="C28" s="25">
        <f>$G$8*(C21+C20*$H$8)</f>
        <v>3555.993356372056</v>
      </c>
      <c r="D28" s="25">
        <f t="shared" si="7"/>
        <v>5441.8079166372154</v>
      </c>
      <c r="E28" s="25">
        <f t="shared" si="7"/>
        <v>7310.9532510594854</v>
      </c>
      <c r="F28" s="25">
        <f t="shared" si="7"/>
        <v>9093.5210965877905</v>
      </c>
      <c r="G28" s="25">
        <f>$G$8*(G21+G20*$H$8)</f>
        <v>10924.350516020539</v>
      </c>
      <c r="H28" s="25">
        <f t="shared" si="8"/>
        <v>12935.238246083856</v>
      </c>
      <c r="I28" s="25">
        <f t="shared" si="8"/>
        <v>15059.065877112318</v>
      </c>
      <c r="J28" s="25">
        <f t="shared" si="8"/>
        <v>17259.639831207605</v>
      </c>
      <c r="K28" s="25">
        <f>$G$8*(K21+K20*$H$8)</f>
        <v>19549.323489971608</v>
      </c>
      <c r="L28" s="25">
        <f t="shared" si="9"/>
        <v>21751.148052293149</v>
      </c>
      <c r="M28" s="25">
        <f t="shared" si="9"/>
        <v>23834.880683223</v>
      </c>
      <c r="N28" s="25">
        <f t="shared" si="9"/>
        <v>25961.460608376572</v>
      </c>
      <c r="O28" s="25">
        <f>$G$8*(O21+O20*$H$8)</f>
        <v>28132.924309658767</v>
      </c>
      <c r="P28" s="25">
        <f t="shared" si="10"/>
        <v>30117.974248308554</v>
      </c>
      <c r="Q28" s="25">
        <f t="shared" si="10"/>
        <v>31780.328668970444</v>
      </c>
      <c r="R28" s="25">
        <f t="shared" si="10"/>
        <v>33272.45734883508</v>
      </c>
      <c r="S28" s="25">
        <f>$G$8*(S21+S20*$H$8)</f>
        <v>34683.808976088709</v>
      </c>
      <c r="T28" s="25">
        <f t="shared" si="11"/>
        <v>36080.705528345927</v>
      </c>
      <c r="U28" s="25">
        <f t="shared" si="11"/>
        <v>37496.131801330135</v>
      </c>
      <c r="V28" s="25">
        <f t="shared" si="11"/>
        <v>38995.72195721868</v>
      </c>
      <c r="W28" s="25">
        <f>$G$8*(W21+W20*$H$8)</f>
        <v>40600.904154179661</v>
      </c>
      <c r="X28" s="25">
        <f t="shared" si="12"/>
        <v>42146.623103099686</v>
      </c>
      <c r="Y28" s="25">
        <f t="shared" si="12"/>
        <v>43586.782233048172</v>
      </c>
      <c r="Z28" s="25">
        <f t="shared" si="12"/>
        <v>44968.810935049143</v>
      </c>
      <c r="AA28" s="25">
        <f>$G$8*(AA21+AA20*$H$8)</f>
        <v>46311.484072809108</v>
      </c>
      <c r="AB28" s="25">
        <f t="shared" si="13"/>
        <v>47633.936217029375</v>
      </c>
      <c r="AC28" s="25">
        <f t="shared" si="13"/>
        <v>48929.399227162539</v>
      </c>
      <c r="AD28" s="25">
        <f t="shared" si="13"/>
        <v>50204.581526293441</v>
      </c>
      <c r="AE28" s="25">
        <f>$G$8*(AE21+AE20*$H$8)</f>
        <v>51459.506381837025</v>
      </c>
      <c r="AF28" s="25">
        <f t="shared" si="14"/>
        <v>52694.103991548494</v>
      </c>
      <c r="AG28" s="25">
        <f t="shared" si="14"/>
        <v>53908.444157672631</v>
      </c>
      <c r="AH28" s="29"/>
      <c r="AI28" s="29"/>
      <c r="AJ28" s="29"/>
      <c r="AK28" s="29"/>
      <c r="AL28" s="29"/>
      <c r="AP28" s="29"/>
      <c r="AQ28" s="29"/>
    </row>
    <row r="29" spans="1:48" x14ac:dyDescent="0.2">
      <c r="A29" s="27">
        <f t="shared" si="15"/>
        <v>7</v>
      </c>
      <c r="B29" s="25">
        <f t="shared" ref="B29" si="21">$B9*(B$21+B$20*$C9)</f>
        <v>1579.6577098892849</v>
      </c>
      <c r="C29" s="25">
        <f>$G$9*(C21+C20*$H$9)</f>
        <v>3837.1628191206337</v>
      </c>
      <c r="D29" s="25">
        <f t="shared" si="7"/>
        <v>5790.719502388426</v>
      </c>
      <c r="E29" s="25">
        <f t="shared" si="7"/>
        <v>7715.1580223552737</v>
      </c>
      <c r="F29" s="25">
        <f t="shared" si="7"/>
        <v>9548.9502086830544</v>
      </c>
      <c r="G29" s="25">
        <f>$G$9*(G21+G20*$H$9)</f>
        <v>11456.749426093233</v>
      </c>
      <c r="H29" s="25">
        <f t="shared" si="8"/>
        <v>13550.324488552602</v>
      </c>
      <c r="I29" s="25">
        <f t="shared" si="8"/>
        <v>15749.949312844847</v>
      </c>
      <c r="J29" s="25">
        <f t="shared" si="8"/>
        <v>18032.372416010414</v>
      </c>
      <c r="K29" s="25">
        <f>$G$9*(K21+K20*$H$9)</f>
        <v>20404.388092916251</v>
      </c>
      <c r="L29" s="25">
        <f t="shared" si="9"/>
        <v>22657.945617977493</v>
      </c>
      <c r="M29" s="25">
        <f t="shared" si="9"/>
        <v>24813.38328746449</v>
      </c>
      <c r="N29" s="25">
        <f t="shared" si="9"/>
        <v>27016.147781210595</v>
      </c>
      <c r="O29" s="25">
        <f>$G$9*(O21+O20*$H$9)</f>
        <v>29261.496543942205</v>
      </c>
      <c r="P29" s="25">
        <f t="shared" si="10"/>
        <v>31278.192617395722</v>
      </c>
      <c r="Q29" s="25">
        <f t="shared" si="10"/>
        <v>32974.999746625574</v>
      </c>
      <c r="R29" s="25">
        <f t="shared" si="10"/>
        <v>34508.046035377127</v>
      </c>
      <c r="S29" s="25">
        <f>$G$9*(S21+S20*$H$9)</f>
        <v>35960.447208673402</v>
      </c>
      <c r="T29" s="25">
        <f t="shared" si="11"/>
        <v>37407.44178102466</v>
      </c>
      <c r="U29" s="25">
        <f t="shared" si="11"/>
        <v>38870.402557648296</v>
      </c>
      <c r="V29" s="25">
        <f t="shared" si="11"/>
        <v>40434.514865254401</v>
      </c>
      <c r="W29" s="25">
        <f>$G$9*(W21+W20*$H$9)</f>
        <v>42096.329178925313</v>
      </c>
      <c r="X29" s="25">
        <f t="shared" si="12"/>
        <v>43679.868295819033</v>
      </c>
      <c r="Y29" s="25">
        <f t="shared" si="12"/>
        <v>45164.068733089014</v>
      </c>
      <c r="Z29" s="25">
        <f t="shared" si="12"/>
        <v>46585.906848957486</v>
      </c>
      <c r="AA29" s="25">
        <f>$G$9*(AA21+AA20*$H$9)</f>
        <v>47972.08677499109</v>
      </c>
      <c r="AB29" s="25">
        <f t="shared" si="13"/>
        <v>49336.309866223237</v>
      </c>
      <c r="AC29" s="25">
        <f t="shared" si="13"/>
        <v>50673.175089637261</v>
      </c>
      <c r="AD29" s="25">
        <f t="shared" si="13"/>
        <v>51989.083578348946</v>
      </c>
      <c r="AE29" s="25">
        <f>$G$9*(AE21+AE20*$H$9)</f>
        <v>53283.46327215997</v>
      </c>
      <c r="AF29" s="25">
        <f t="shared" si="14"/>
        <v>54558.030351665344</v>
      </c>
      <c r="AG29" s="25">
        <f t="shared" si="14"/>
        <v>55811.068636270051</v>
      </c>
      <c r="AI29" s="29"/>
      <c r="AJ29" s="29"/>
      <c r="AK29" s="29"/>
      <c r="AL29" s="29"/>
      <c r="AQ29" s="29"/>
    </row>
    <row r="30" spans="1:48" x14ac:dyDescent="0.2">
      <c r="A30" s="27">
        <f t="shared" si="15"/>
        <v>8</v>
      </c>
      <c r="B30" s="25">
        <f t="shared" ref="B30" si="22">$B10*(B$21+B$20*$C10)</f>
        <v>1810.6453938825296</v>
      </c>
      <c r="C30" s="25">
        <f>$G$10*(C21+C20*$H$10)</f>
        <v>3999.7991699901431</v>
      </c>
      <c r="D30" s="25">
        <f t="shared" si="7"/>
        <v>5958.2374909183955</v>
      </c>
      <c r="E30" s="25">
        <f t="shared" si="7"/>
        <v>7875.6643519490799</v>
      </c>
      <c r="F30" s="25">
        <f t="shared" si="7"/>
        <v>9701.2619508920579</v>
      </c>
      <c r="G30" s="25">
        <f>$G$10*(G21+G20*$H$10)</f>
        <v>11625.003318965244</v>
      </c>
      <c r="H30" s="25">
        <f t="shared" si="8"/>
        <v>13734.236122818551</v>
      </c>
      <c r="I30" s="25">
        <f t="shared" si="8"/>
        <v>15938.863886006966</v>
      </c>
      <c r="J30" s="25">
        <f t="shared" si="8"/>
        <v>18229.783673106303</v>
      </c>
      <c r="K30" s="25">
        <f>$G$10*(K21+K20*$H$10)</f>
        <v>20607.808579528504</v>
      </c>
      <c r="L30" s="25">
        <f t="shared" si="9"/>
        <v>22839.70491525207</v>
      </c>
      <c r="M30" s="25">
        <f t="shared" si="9"/>
        <v>24997.389868931881</v>
      </c>
      <c r="N30" s="25">
        <f t="shared" si="9"/>
        <v>27205.452933765398</v>
      </c>
      <c r="O30" s="25">
        <f>$G$10*(O21+O20*$H$10)</f>
        <v>29452.304634570348</v>
      </c>
      <c r="P30" s="25">
        <f t="shared" si="10"/>
        <v>31434.478511539273</v>
      </c>
      <c r="Q30" s="25">
        <f t="shared" si="10"/>
        <v>33110.326535315013</v>
      </c>
      <c r="R30" s="25">
        <f t="shared" si="10"/>
        <v>34634.552810291345</v>
      </c>
      <c r="S30" s="25">
        <f>$G$10*(S21+S20*$H$10)</f>
        <v>36080.958475388477</v>
      </c>
      <c r="T30" s="25">
        <f t="shared" si="11"/>
        <v>37531.487849425204</v>
      </c>
      <c r="U30" s="25">
        <f t="shared" si="11"/>
        <v>38994.802253922113</v>
      </c>
      <c r="V30" s="25">
        <f t="shared" si="11"/>
        <v>40573.450374716173</v>
      </c>
      <c r="W30" s="25">
        <f>$G$10*(W21+W20*$H$10)</f>
        <v>42238.390731864973</v>
      </c>
      <c r="X30" s="25">
        <f t="shared" si="12"/>
        <v>43808.22605176839</v>
      </c>
      <c r="Y30" s="25">
        <f t="shared" si="12"/>
        <v>45288.462492028244</v>
      </c>
      <c r="Z30" s="25">
        <f t="shared" si="12"/>
        <v>46704.042398364174</v>
      </c>
      <c r="AA30" s="25">
        <f>$G$10*(AA21+AA20*$H$10)</f>
        <v>48088.97334141277</v>
      </c>
      <c r="AB30" s="25">
        <f t="shared" si="13"/>
        <v>49450.885641516114</v>
      </c>
      <c r="AC30" s="25">
        <f t="shared" si="13"/>
        <v>50785.970977873221</v>
      </c>
      <c r="AD30" s="25">
        <f t="shared" si="13"/>
        <v>52100.099579528003</v>
      </c>
      <c r="AE30" s="25">
        <f>$G$10*(AE21+AE20*$H$10)</f>
        <v>53392.103283088356</v>
      </c>
      <c r="AF30" s="25">
        <f t="shared" si="14"/>
        <v>54665.486578730583</v>
      </c>
      <c r="AG30" s="25">
        <f t="shared" si="14"/>
        <v>55916.744976278373</v>
      </c>
      <c r="AI30" s="29"/>
      <c r="AJ30" s="29"/>
      <c r="AK30" s="29"/>
      <c r="AL30" s="29"/>
      <c r="AR30" s="29"/>
    </row>
    <row r="31" spans="1:48" x14ac:dyDescent="0.2">
      <c r="A31" s="27">
        <f t="shared" si="15"/>
        <v>9</v>
      </c>
      <c r="B31" s="25">
        <f t="shared" ref="B31" si="23">$B11*(B$21+B$20*$C11)</f>
        <v>1968.5630925126661</v>
      </c>
      <c r="C31" s="25">
        <f>$G$11*(C21+C20*$H$11)</f>
        <v>4023.0863099619046</v>
      </c>
      <c r="D31" s="25">
        <f t="shared" si="7"/>
        <v>5922.9209742258909</v>
      </c>
      <c r="E31" s="25">
        <f t="shared" si="7"/>
        <v>7771.9287658138082</v>
      </c>
      <c r="F31" s="25">
        <f t="shared" si="7"/>
        <v>9530.961688155794</v>
      </c>
      <c r="G31" s="25">
        <f>$G$11*(G21+G20*$H$11)</f>
        <v>11407.577097005707</v>
      </c>
      <c r="H31" s="25">
        <f t="shared" si="8"/>
        <v>13463.433990697824</v>
      </c>
      <c r="I31" s="25">
        <f t="shared" si="8"/>
        <v>15601.630103883856</v>
      </c>
      <c r="J31" s="25">
        <f t="shared" si="8"/>
        <v>17826.606604968951</v>
      </c>
      <c r="K31" s="25">
        <f>$G$11*(K21+K20*$H$11)</f>
        <v>20133.548820928758</v>
      </c>
      <c r="L31" s="25">
        <f t="shared" si="9"/>
        <v>22273.162267150408</v>
      </c>
      <c r="M31" s="25">
        <f t="shared" si="9"/>
        <v>24363.349116989906</v>
      </c>
      <c r="N31" s="25">
        <f t="shared" si="9"/>
        <v>26505.146582415342</v>
      </c>
      <c r="O31" s="25">
        <f>$G$11*(O21+O20*$H$11)</f>
        <v>28680.926734355624</v>
      </c>
      <c r="P31" s="25">
        <f t="shared" si="10"/>
        <v>30566.828637316044</v>
      </c>
      <c r="Q31" s="25">
        <f t="shared" si="10"/>
        <v>32168.98833263628</v>
      </c>
      <c r="R31" s="25">
        <f t="shared" si="10"/>
        <v>33635.785859514821</v>
      </c>
      <c r="S31" s="25">
        <f>$G$11*(S21+S20*$H$11)</f>
        <v>35029.918337309929</v>
      </c>
      <c r="T31" s="25">
        <f t="shared" si="11"/>
        <v>36436.96686943384</v>
      </c>
      <c r="U31" s="25">
        <f t="shared" si="11"/>
        <v>37853.408764613952</v>
      </c>
      <c r="V31" s="25">
        <f t="shared" si="11"/>
        <v>39394.745896984001</v>
      </c>
      <c r="W31" s="25">
        <f>$G$11*(W21+W20*$H$11)</f>
        <v>41008.906116836755</v>
      </c>
      <c r="X31" s="25">
        <f t="shared" si="12"/>
        <v>42515.267646721142</v>
      </c>
      <c r="Y31" s="25">
        <f t="shared" si="12"/>
        <v>43944.042144257626</v>
      </c>
      <c r="Z31" s="25">
        <f t="shared" si="12"/>
        <v>45308.09721638367</v>
      </c>
      <c r="AA31" s="25">
        <f>$G$11*(AA21+AA20*$H$11)</f>
        <v>46647.183264613304</v>
      </c>
      <c r="AB31" s="25">
        <f t="shared" si="13"/>
        <v>47962.998797475098</v>
      </c>
      <c r="AC31" s="25">
        <f t="shared" si="13"/>
        <v>49253.34995716386</v>
      </c>
      <c r="AD31" s="25">
        <f t="shared" si="13"/>
        <v>50523.42040585036</v>
      </c>
      <c r="AE31" s="25">
        <f>$G$11*(AE21+AE20*$H$11)</f>
        <v>51771.521397614692</v>
      </c>
      <c r="AF31" s="25">
        <f t="shared" si="14"/>
        <v>53002.719170216595</v>
      </c>
      <c r="AG31" s="25">
        <f t="shared" si="14"/>
        <v>54211.947485896337</v>
      </c>
      <c r="AH31" s="29"/>
      <c r="AI31" s="29"/>
      <c r="AJ31" s="29"/>
      <c r="AK31" s="29"/>
      <c r="AL31" s="29"/>
      <c r="AS31" s="29"/>
    </row>
    <row r="32" spans="1:48" x14ac:dyDescent="0.2">
      <c r="A32" s="27">
        <f t="shared" si="15"/>
        <v>10</v>
      </c>
      <c r="B32" s="25">
        <f t="shared" ref="B32" si="24">$B12*(B$21+B$20*$C12)</f>
        <v>2265.169546256333</v>
      </c>
      <c r="C32" s="25">
        <f>$G$12*(C21+C20*$H$12)</f>
        <v>4319.8255378301446</v>
      </c>
      <c r="D32" s="25">
        <f t="shared" si="7"/>
        <v>6287.8696618967242</v>
      </c>
      <c r="E32" s="25">
        <f t="shared" si="7"/>
        <v>8191.4993876014069</v>
      </c>
      <c r="F32" s="25">
        <f t="shared" si="7"/>
        <v>10000.972153303324</v>
      </c>
      <c r="G32" s="25">
        <f>$G$12*(G21+G20*$H$12)</f>
        <v>11956.083559777906</v>
      </c>
      <c r="H32" s="25">
        <f t="shared" si="8"/>
        <v>14096.126757987035</v>
      </c>
      <c r="I32" s="25">
        <f t="shared" si="8"/>
        <v>16310.599013842104</v>
      </c>
      <c r="J32" s="25">
        <f t="shared" si="8"/>
        <v>18618.238082230469</v>
      </c>
      <c r="K32" s="25">
        <f>$G$12*(K21+K20*$H$12)</f>
        <v>21008.08760157197</v>
      </c>
      <c r="L32" s="25">
        <f t="shared" si="9"/>
        <v>23197.360306663326</v>
      </c>
      <c r="M32" s="25">
        <f t="shared" si="9"/>
        <v>25359.467335690293</v>
      </c>
      <c r="N32" s="25">
        <f t="shared" si="9"/>
        <v>27577.95662105066</v>
      </c>
      <c r="O32" s="25">
        <f>$G$12*(O21+O20*$H$12)</f>
        <v>29827.765716128953</v>
      </c>
      <c r="P32" s="25">
        <f t="shared" si="10"/>
        <v>31742.008819370134</v>
      </c>
      <c r="Q32" s="25">
        <f t="shared" si="10"/>
        <v>33376.614732413596</v>
      </c>
      <c r="R32" s="25">
        <f t="shared" si="10"/>
        <v>34883.485496412868</v>
      </c>
      <c r="S32" s="25">
        <f>$G$12*(S21+S20*$H$12)</f>
        <v>36318.093548601995</v>
      </c>
      <c r="T32" s="25">
        <f t="shared" si="11"/>
        <v>37775.57850014884</v>
      </c>
      <c r="U32" s="25">
        <f t="shared" si="11"/>
        <v>39239.588753041571</v>
      </c>
      <c r="V32" s="25">
        <f t="shared" si="11"/>
        <v>40846.839603011904</v>
      </c>
      <c r="W32" s="25">
        <f>$G$12*(W21+W20*$H$12)</f>
        <v>42517.931207004309</v>
      </c>
      <c r="X32" s="25">
        <f t="shared" si="12"/>
        <v>44060.800990894539</v>
      </c>
      <c r="Y32" s="25">
        <f t="shared" si="12"/>
        <v>45533.237308005453</v>
      </c>
      <c r="Z32" s="25">
        <f t="shared" si="12"/>
        <v>46936.50267300316</v>
      </c>
      <c r="AA32" s="25">
        <f>$G$12*(AA21+AA20*$H$12)</f>
        <v>48318.975939855431</v>
      </c>
      <c r="AB32" s="25">
        <f t="shared" si="13"/>
        <v>49676.341199350478</v>
      </c>
      <c r="AC32" s="25">
        <f t="shared" si="13"/>
        <v>51007.924177305285</v>
      </c>
      <c r="AD32" s="25">
        <f t="shared" si="13"/>
        <v>52318.550420557753</v>
      </c>
      <c r="AE32" s="25">
        <f>$G$12*(AE21+AE20*$H$12)</f>
        <v>53605.878788463568</v>
      </c>
      <c r="AF32" s="25">
        <f t="shared" si="14"/>
        <v>54876.932702955717</v>
      </c>
      <c r="AG32" s="25">
        <f t="shared" si="14"/>
        <v>56124.688742101207</v>
      </c>
      <c r="AH32" s="29"/>
      <c r="AI32" s="29"/>
      <c r="AJ32" s="29"/>
      <c r="AK32" s="29"/>
      <c r="AL32" s="29"/>
      <c r="AT32" s="29"/>
    </row>
    <row r="33" spans="1:48" x14ac:dyDescent="0.2">
      <c r="A33" s="27">
        <f t="shared" si="15"/>
        <v>11</v>
      </c>
      <c r="B33" s="25">
        <f>$B13*(B$21+B$20*$C13)</f>
        <v>2408.4251754550569</v>
      </c>
      <c r="C33" s="25">
        <f>$G$13*(C21+C20*$H$13)</f>
        <v>4332.7892465812611</v>
      </c>
      <c r="D33" s="25">
        <f t="shared" si="7"/>
        <v>6241.9198493662088</v>
      </c>
      <c r="E33" s="25">
        <f t="shared" si="7"/>
        <v>8077.5755745096085</v>
      </c>
      <c r="F33" s="25">
        <f t="shared" si="7"/>
        <v>9821.0038195215366</v>
      </c>
      <c r="G33" s="25">
        <f>$G$13*(G21+G20*$H$13)</f>
        <v>11727.977330050218</v>
      </c>
      <c r="H33" s="25">
        <f t="shared" si="8"/>
        <v>13813.650734409259</v>
      </c>
      <c r="I33" s="25">
        <f t="shared" si="8"/>
        <v>15961.373775982374</v>
      </c>
      <c r="J33" s="25">
        <f t="shared" si="8"/>
        <v>18202.530226702016</v>
      </c>
      <c r="K33" s="25">
        <f>$G$13*(K21+K20*$H$13)</f>
        <v>20520.915616454691</v>
      </c>
      <c r="L33" s="25">
        <f t="shared" si="9"/>
        <v>22619.280387870982</v>
      </c>
      <c r="M33" s="25">
        <f t="shared" si="9"/>
        <v>24713.746665465791</v>
      </c>
      <c r="N33" s="25">
        <f t="shared" si="9"/>
        <v>26865.634021723657</v>
      </c>
      <c r="O33" s="25">
        <f>$G$13*(O21+O20*$H$13)</f>
        <v>29044.276168122011</v>
      </c>
      <c r="P33" s="25">
        <f t="shared" si="10"/>
        <v>30864.43861263623</v>
      </c>
      <c r="Q33" s="25">
        <f t="shared" si="10"/>
        <v>32426.686587892971</v>
      </c>
      <c r="R33" s="25">
        <f t="shared" si="10"/>
        <v>33876.688458987257</v>
      </c>
      <c r="S33" s="25">
        <f>$G$13*(S21+S20*$H$13)</f>
        <v>35259.403892032693</v>
      </c>
      <c r="T33" s="25">
        <f t="shared" si="11"/>
        <v>36673.183628198662</v>
      </c>
      <c r="U33" s="25">
        <f t="shared" si="11"/>
        <v>38090.298925052135</v>
      </c>
      <c r="V33" s="25">
        <f t="shared" si="11"/>
        <v>39659.316117915361</v>
      </c>
      <c r="W33" s="25">
        <f>$G$13*(W21+W20*$H$13)</f>
        <v>41279.429157294173</v>
      </c>
      <c r="X33" s="25">
        <f t="shared" si="12"/>
        <v>42759.695007165807</v>
      </c>
      <c r="Y33" s="25">
        <f t="shared" si="12"/>
        <v>44180.920998429116</v>
      </c>
      <c r="Z33" s="25">
        <f t="shared" si="12"/>
        <v>45533.058772485914</v>
      </c>
      <c r="AA33" s="25">
        <f>$G$13*(AA21+AA20*$H$13)</f>
        <v>46869.766424396526</v>
      </c>
      <c r="AB33" s="25">
        <f t="shared" si="13"/>
        <v>48181.181595379327</v>
      </c>
      <c r="AC33" s="25">
        <f t="shared" si="13"/>
        <v>49468.143375969084</v>
      </c>
      <c r="AD33" s="25">
        <f t="shared" si="13"/>
        <v>50734.824445556565</v>
      </c>
      <c r="AE33" s="25">
        <f>$G$13*(AE21+AE20*$H$13)</f>
        <v>51978.400918945539</v>
      </c>
      <c r="AF33" s="25">
        <f t="shared" si="14"/>
        <v>53207.344451724799</v>
      </c>
      <c r="AG33" s="25">
        <f t="shared" si="14"/>
        <v>54413.18338830553</v>
      </c>
      <c r="AH33" s="29"/>
      <c r="AI33" s="29"/>
      <c r="AJ33" s="29"/>
      <c r="AK33" s="29"/>
      <c r="AL33" s="29"/>
      <c r="AU33" s="29"/>
    </row>
    <row r="34" spans="1:48" x14ac:dyDescent="0.2">
      <c r="A34" s="27">
        <f t="shared" si="15"/>
        <v>12</v>
      </c>
      <c r="B34" s="25">
        <f>$B14*(B$21+B$20*$C14)</f>
        <v>2719.6936986301366</v>
      </c>
      <c r="C34" s="25">
        <f>$G$14*(C21+C20*$H$14)</f>
        <v>4639.8519056701452</v>
      </c>
      <c r="D34" s="25">
        <f t="shared" si="7"/>
        <v>6617.501832875053</v>
      </c>
      <c r="E34" s="25">
        <f t="shared" si="7"/>
        <v>8507.3344232537347</v>
      </c>
      <c r="F34" s="25">
        <f t="shared" si="7"/>
        <v>10300.682355714591</v>
      </c>
      <c r="G34" s="25">
        <f>$G$14*(G21+G20*$H$14)</f>
        <v>12287.163800590568</v>
      </c>
      <c r="H34" s="25">
        <f t="shared" si="8"/>
        <v>14458.017393155518</v>
      </c>
      <c r="I34" s="25">
        <f t="shared" si="8"/>
        <v>16682.334141677242</v>
      </c>
      <c r="J34" s="25">
        <f t="shared" si="8"/>
        <v>19006.692491354635</v>
      </c>
      <c r="K34" s="25">
        <f>$G$14*(K21+K20*$H$14)</f>
        <v>21408.366623615435</v>
      </c>
      <c r="L34" s="25">
        <f t="shared" si="9"/>
        <v>23555.015698074589</v>
      </c>
      <c r="M34" s="25">
        <f t="shared" si="9"/>
        <v>25721.544802448709</v>
      </c>
      <c r="N34" s="25">
        <f t="shared" si="9"/>
        <v>27950.460308335918</v>
      </c>
      <c r="O34" s="25">
        <f>$G$14*(O21+O20*$H$14)</f>
        <v>30203.226797687559</v>
      </c>
      <c r="P34" s="25">
        <f t="shared" si="10"/>
        <v>32049.539127200995</v>
      </c>
      <c r="Q34" s="25">
        <f t="shared" si="10"/>
        <v>33642.90292951218</v>
      </c>
      <c r="R34" s="25">
        <f t="shared" si="10"/>
        <v>35132.418182534384</v>
      </c>
      <c r="S34" s="25">
        <f>$G$14*(S21+S20*$H$14)</f>
        <v>36555.22862181552</v>
      </c>
      <c r="T34" s="25">
        <f t="shared" si="11"/>
        <v>38019.669150872483</v>
      </c>
      <c r="U34" s="25">
        <f t="shared" si="11"/>
        <v>39484.375252161022</v>
      </c>
      <c r="V34" s="25">
        <f t="shared" si="11"/>
        <v>41120.228831307642</v>
      </c>
      <c r="W34" s="25">
        <f>$G$14*(W21+W20*$H$14)</f>
        <v>42797.471682143638</v>
      </c>
      <c r="X34" s="25">
        <f t="shared" si="12"/>
        <v>44313.375930020695</v>
      </c>
      <c r="Y34" s="25">
        <f t="shared" si="12"/>
        <v>45778.012123982655</v>
      </c>
      <c r="Z34" s="25">
        <f t="shared" si="12"/>
        <v>47168.96294764214</v>
      </c>
      <c r="AA34" s="25">
        <f>$G$14*(AA21+AA20*$H$14)</f>
        <v>48548.978538298084</v>
      </c>
      <c r="AB34" s="25">
        <f t="shared" si="13"/>
        <v>49901.796757184849</v>
      </c>
      <c r="AC34" s="25">
        <f t="shared" si="13"/>
        <v>51229.877376737342</v>
      </c>
      <c r="AD34" s="25">
        <f t="shared" si="13"/>
        <v>52537.001261587509</v>
      </c>
      <c r="AE34" s="25">
        <f>$G$14*(AE21+AE20*$H$14)</f>
        <v>53819.654293838779</v>
      </c>
      <c r="AF34" s="25">
        <f t="shared" si="14"/>
        <v>55088.378827180859</v>
      </c>
      <c r="AG34" s="25">
        <f t="shared" si="14"/>
        <v>56332.632507924034</v>
      </c>
      <c r="AH34" s="29"/>
      <c r="AI34" s="29"/>
      <c r="AJ34" s="29"/>
      <c r="AK34" s="29"/>
      <c r="AL34" s="29"/>
      <c r="AV34" s="29"/>
    </row>
    <row r="35" spans="1:48" x14ac:dyDescent="0.2">
      <c r="A35" s="27" t="s">
        <v>11</v>
      </c>
      <c r="B35" s="25">
        <f>SUM(B23:B34)</f>
        <v>17346.429946331395</v>
      </c>
      <c r="C35" s="25">
        <f>SUM(C23:C34)</f>
        <v>44390.07658319547</v>
      </c>
      <c r="D35" s="25">
        <f t="shared" ref="D35:AG35" si="25">SUM(D23:D34)</f>
        <v>67272.515518529486</v>
      </c>
      <c r="E35" s="25">
        <f t="shared" si="25"/>
        <v>89969.25497721853</v>
      </c>
      <c r="F35" s="25">
        <f t="shared" si="25"/>
        <v>111605.12259194112</v>
      </c>
      <c r="G35" s="25">
        <f t="shared" si="25"/>
        <v>134318.81475808163</v>
      </c>
      <c r="H35" s="25">
        <f t="shared" si="25"/>
        <v>158546.69526553439</v>
      </c>
      <c r="I35" s="25">
        <f t="shared" si="25"/>
        <v>184418.37015558637</v>
      </c>
      <c r="J35" s="25">
        <f t="shared" si="25"/>
        <v>211245.97962036842</v>
      </c>
      <c r="K35" s="25">
        <f t="shared" si="25"/>
        <v>239761.21785272428</v>
      </c>
      <c r="L35" s="25">
        <f t="shared" si="25"/>
        <v>265793.26244539052</v>
      </c>
      <c r="M35" s="25">
        <f t="shared" si="25"/>
        <v>291159.61456301005</v>
      </c>
      <c r="N35" s="25">
        <f t="shared" si="25"/>
        <v>317066.65316262457</v>
      </c>
      <c r="O35" s="25">
        <f t="shared" si="25"/>
        <v>344403.05861658556</v>
      </c>
      <c r="P35" s="25">
        <f t="shared" si="25"/>
        <v>367427.87449069344</v>
      </c>
      <c r="Q35" s="25">
        <f t="shared" si="25"/>
        <v>387520.08211281896</v>
      </c>
      <c r="R35" s="25">
        <f t="shared" si="25"/>
        <v>405618.30133136251</v>
      </c>
      <c r="S35" s="25">
        <f t="shared" si="25"/>
        <v>423888.61106598744</v>
      </c>
      <c r="T35" s="25">
        <f t="shared" si="25"/>
        <v>439769.69369801285</v>
      </c>
      <c r="U35" s="25">
        <f t="shared" si="25"/>
        <v>456992.95912883588</v>
      </c>
      <c r="V35" s="25">
        <f t="shared" si="25"/>
        <v>475330.28493760549</v>
      </c>
      <c r="W35" s="25">
        <f t="shared" si="25"/>
        <v>496210.60012947361</v>
      </c>
      <c r="X35" s="25">
        <f t="shared" si="25"/>
        <v>513599.07298978604</v>
      </c>
      <c r="Y35" s="25">
        <f t="shared" si="25"/>
        <v>531095.83500864822</v>
      </c>
      <c r="Z35" s="25">
        <f t="shared" si="25"/>
        <v>547870.7736862083</v>
      </c>
      <c r="AA35" s="25">
        <f t="shared" si="25"/>
        <v>565723.80503292149</v>
      </c>
      <c r="AB35" s="25">
        <f t="shared" si="25"/>
        <v>580273.85764358949</v>
      </c>
      <c r="AC35" s="25">
        <f t="shared" si="25"/>
        <v>596024.0207801871</v>
      </c>
      <c r="AD35" s="25">
        <f t="shared" si="25"/>
        <v>611527.43526625703</v>
      </c>
      <c r="AE35" s="25">
        <f t="shared" si="25"/>
        <v>628478.61892503384</v>
      </c>
      <c r="AF35" s="25">
        <f t="shared" si="25"/>
        <v>641794.01828681503</v>
      </c>
      <c r="AG35" s="25">
        <f t="shared" si="25"/>
        <v>656557.18682130298</v>
      </c>
      <c r="AL35" s="29"/>
    </row>
    <row r="36" spans="1:48" x14ac:dyDescent="0.2">
      <c r="B36" s="30"/>
      <c r="C36" s="30"/>
      <c r="D36" s="30"/>
      <c r="E36" s="31"/>
      <c r="F36" s="32"/>
    </row>
    <row r="37" spans="1:48" x14ac:dyDescent="0.2">
      <c r="A37" s="28" t="s">
        <v>51</v>
      </c>
      <c r="B37" s="25">
        <v>51616.3</v>
      </c>
      <c r="C37" s="25">
        <f>'Extended Potential Incremental'!D5</f>
        <v>65590.669066680406</v>
      </c>
      <c r="D37" s="25">
        <f>'Extended Potential Incremental'!E5</f>
        <v>61826.321271854082</v>
      </c>
      <c r="E37" s="25">
        <f>'Extended Potential Incremental'!F5</f>
        <v>39729.148088981798</v>
      </c>
      <c r="F37" s="25">
        <f>'Extended Potential Incremental'!G5</f>
        <v>32800.425567363178</v>
      </c>
      <c r="G37" s="25">
        <f>'Extended Potential Incremental'!H5</f>
        <v>35371.646732896028</v>
      </c>
      <c r="H37" s="25">
        <f>'Extended Potential Incremental'!I5</f>
        <v>40335.719778007784</v>
      </c>
      <c r="I37" s="25">
        <f>'Extended Potential Incremental'!J5</f>
        <v>36464.640441756892</v>
      </c>
      <c r="J37" s="25">
        <f>'Extended Potential Incremental'!K5</f>
        <v>33388.213152492659</v>
      </c>
      <c r="K37" s="25">
        <f>'Extended Potential Incremental'!L5</f>
        <v>35873.503957320376</v>
      </c>
      <c r="L37" s="25">
        <f>'Extended Potential Incremental'!M5</f>
        <v>36142.815356405838</v>
      </c>
      <c r="M37" s="25">
        <f>'Extended Potential Incremental'!N5</f>
        <v>32119.238752496029</v>
      </c>
      <c r="N37" s="25">
        <f>'Extended Potential Incremental'!O5</f>
        <v>37672.85192140218</v>
      </c>
      <c r="O37" s="25">
        <f>'Extended Potential Incremental'!P5</f>
        <v>35328.666918280862</v>
      </c>
      <c r="P37" s="25">
        <f>'Extended Potential Incremental'!Q5</f>
        <v>33382.491014085987</v>
      </c>
      <c r="Q37" s="25">
        <f>'Extended Potential Incremental'!R5</f>
        <v>32214.346542871899</v>
      </c>
      <c r="R37" s="25">
        <f>'Extended Potential Incremental'!S5</f>
        <v>27791.342366026915</v>
      </c>
      <c r="S37" s="25">
        <f>'Extended Potential Incremental'!T5</f>
        <v>28175.58122191696</v>
      </c>
      <c r="T37" s="25">
        <f>'Extended Potential Incremental'!U5</f>
        <v>23014.921766423908</v>
      </c>
      <c r="U37" s="25">
        <f>'Extended Potential Incremental'!V5</f>
        <v>24801.713472004973</v>
      </c>
      <c r="V37" s="25">
        <f>'Extended Potential Incremental'!W5</f>
        <v>25653.852219947134</v>
      </c>
      <c r="W37" s="25">
        <f>'Extended Potential Incremental'!X5</f>
        <v>24065.480660170859</v>
      </c>
      <c r="X37" s="25">
        <f>'Extended Potential Incremental'!Y5</f>
        <v>24831.315367293741</v>
      </c>
      <c r="Y37" s="25">
        <f>'Extended Potential Incremental'!Z5</f>
        <v>23531.600989618393</v>
      </c>
      <c r="Z37" s="25">
        <f>'Extended Potential Incremental'!AA5</f>
        <v>22274.968399046571</v>
      </c>
      <c r="AA37" s="25">
        <f>'Extended Potential Incremental'!AB5</f>
        <v>19311.711763171366</v>
      </c>
      <c r="AB37" s="25">
        <f>'Extended Potential Incremental'!AC5</f>
        <v>19694.441443106538</v>
      </c>
      <c r="AC37" s="25">
        <f>'Extended Potential Incremental'!AD5</f>
        <v>18404.17796513643</v>
      </c>
      <c r="AD37" s="25">
        <f>'Extended Potential Incremental'!AE5</f>
        <v>17113.914487166323</v>
      </c>
      <c r="AE37" s="25">
        <f>'Extended Potential Incremental'!AF5</f>
        <v>15823.651009196397</v>
      </c>
      <c r="AF37" s="25">
        <f>'Extended Potential Incremental'!AG5</f>
        <v>14533.387531226288</v>
      </c>
      <c r="AG37" s="25">
        <f>'Extended Potential Incremental'!AH5</f>
        <v>13243.124053256181</v>
      </c>
    </row>
    <row r="38" spans="1:48" x14ac:dyDescent="0.2">
      <c r="A38" s="26" t="s">
        <v>49</v>
      </c>
      <c r="B38" s="25"/>
      <c r="C38" s="25">
        <f>SUM($B37:B37)*$I$15</f>
        <v>51757.714520547954</v>
      </c>
      <c r="D38" s="25">
        <f>SUM($B37:C37)</f>
        <v>117206.96906668041</v>
      </c>
      <c r="E38" s="25">
        <f>SUM($B37:D37)</f>
        <v>179033.29033853448</v>
      </c>
      <c r="F38" s="25">
        <f>SUM($B37:E37)</f>
        <v>218762.43842751629</v>
      </c>
      <c r="G38" s="25">
        <f>SUM($B37:F37)*$I$15</f>
        <v>252252.07732089286</v>
      </c>
      <c r="H38" s="25">
        <f>SUM($B37:G37)</f>
        <v>286934.51072777552</v>
      </c>
      <c r="I38" s="25">
        <f>SUM($B37:H37)</f>
        <v>327270.23050578329</v>
      </c>
      <c r="J38" s="25">
        <f>SUM($B37:I37)</f>
        <v>363734.87094754016</v>
      </c>
      <c r="K38" s="25">
        <f>SUM($B37:J37)*$I$15</f>
        <v>398211.092549622</v>
      </c>
      <c r="L38" s="25">
        <f>SUM($B37:K37)</f>
        <v>432996.58805735316</v>
      </c>
      <c r="M38" s="25">
        <f>SUM($B37:L37)</f>
        <v>469139.40341375902</v>
      </c>
      <c r="N38" s="25">
        <f>SUM($B37:M37)</f>
        <v>501258.64216625504</v>
      </c>
      <c r="O38" s="25">
        <f>SUM($B37:N37)*$I$15</f>
        <v>540408.01872899325</v>
      </c>
      <c r="P38" s="25">
        <f>SUM($B37:O37)</f>
        <v>574260.16100593808</v>
      </c>
      <c r="Q38" s="25">
        <f>SUM($B37:P37)</f>
        <v>607642.65202002402</v>
      </c>
      <c r="R38" s="25">
        <f>SUM($B37:Q37)</f>
        <v>639856.99856289593</v>
      </c>
      <c r="S38" s="25">
        <f>SUM($B37:R37)*$I$15</f>
        <v>669477.51446571446</v>
      </c>
      <c r="T38" s="25">
        <f>SUM($B37:S37)</f>
        <v>695823.92215083982</v>
      </c>
      <c r="U38" s="25">
        <f>SUM($B37:T37)</f>
        <v>718838.84391726367</v>
      </c>
      <c r="V38" s="25">
        <f>SUM($B37:U37)</f>
        <v>743640.55738926865</v>
      </c>
      <c r="W38" s="25">
        <f>SUM($B37:V37)*$I$15</f>
        <v>771402.06552595343</v>
      </c>
      <c r="X38" s="25">
        <f>SUM($B37:W37)</f>
        <v>793359.8902693867</v>
      </c>
      <c r="Y38" s="25">
        <f>SUM($B37:X37)</f>
        <v>818191.20563668048</v>
      </c>
      <c r="Z38" s="25">
        <f>SUM($B37:Y37)</f>
        <v>841722.80662629881</v>
      </c>
      <c r="AA38" s="25">
        <f>SUM($B37:Z37)*$I$15</f>
        <v>866364.89221719571</v>
      </c>
      <c r="AB38" s="25">
        <f>SUM($B37:AA37)</f>
        <v>883309.48678851675</v>
      </c>
      <c r="AC38" s="25">
        <f>SUM($B37:AB37)</f>
        <v>903003.92823162326</v>
      </c>
      <c r="AD38" s="25">
        <f>SUM($B37:AC37)</f>
        <v>921408.10619675973</v>
      </c>
      <c r="AE38" s="25">
        <f>SUM($B37:AD37)*$I$15</f>
        <v>941093.31389127939</v>
      </c>
      <c r="AF38" s="25">
        <f>SUM($B37:AE37)</f>
        <v>954345.67169312248</v>
      </c>
      <c r="AG38" s="25">
        <f>SUM($B37:AF37)</f>
        <v>968879.05922434875</v>
      </c>
    </row>
    <row r="39" spans="1:48" x14ac:dyDescent="0.2">
      <c r="A39" s="23" t="s">
        <v>47</v>
      </c>
    </row>
    <row r="40" spans="1:48" x14ac:dyDescent="0.2">
      <c r="A40" s="27">
        <v>1</v>
      </c>
      <c r="B40" s="25">
        <f t="shared" ref="B40" si="26">$B3*(B$38+B$37*$C3)</f>
        <v>372.32699793582287</v>
      </c>
      <c r="C40" s="25">
        <f>$G$3*(C38+C37*$H$3)</f>
        <v>4854.3974284333435</v>
      </c>
      <c r="D40" s="25">
        <f t="shared" ref="D40:F51" si="27">$B3*(D$38+D$37*$C3)</f>
        <v>10400.540061788257</v>
      </c>
      <c r="E40" s="25">
        <f t="shared" si="27"/>
        <v>15492.147806297835</v>
      </c>
      <c r="F40" s="25">
        <f t="shared" si="27"/>
        <v>18816.42484351723</v>
      </c>
      <c r="G40" s="25">
        <f>$G$3*(G38+G37*$H$3)</f>
        <v>21619.369209241566</v>
      </c>
      <c r="H40" s="25">
        <f t="shared" ref="H40:J51" si="28">$B3*(H$38+H$37*$C3)</f>
        <v>24660.736465313905</v>
      </c>
      <c r="I40" s="25">
        <f t="shared" si="28"/>
        <v>28058.586433758428</v>
      </c>
      <c r="J40" s="25">
        <f t="shared" si="28"/>
        <v>31133.391913011539</v>
      </c>
      <c r="K40" s="25">
        <f>$G$3*(K38+K37*$H$3)</f>
        <v>33985.618362529458</v>
      </c>
      <c r="L40" s="25">
        <f t="shared" ref="L40:N51" si="29">$B3*(L$38+L$37*$C3)</f>
        <v>37035.76385382966</v>
      </c>
      <c r="M40" s="25">
        <f t="shared" si="29"/>
        <v>40076.40411385124</v>
      </c>
      <c r="N40" s="25">
        <f t="shared" si="29"/>
        <v>42844.399675793909</v>
      </c>
      <c r="O40" s="25">
        <f>$G$3*(O38+O37*$H$3)</f>
        <v>46025.711647164928</v>
      </c>
      <c r="P40" s="25">
        <f t="shared" ref="P40:R51" si="30">$B3*(P$38+P$37*$C3)</f>
        <v>49013.580751711204</v>
      </c>
      <c r="Q40" s="25">
        <f t="shared" si="30"/>
        <v>51840.379768318795</v>
      </c>
      <c r="R40" s="25">
        <f t="shared" si="30"/>
        <v>54544.4880371771</v>
      </c>
      <c r="S40" s="25">
        <f>$G$3*(S38+S37*$H$3)</f>
        <v>56906.51118786959</v>
      </c>
      <c r="T40" s="25">
        <f t="shared" ref="T40:V51" si="31">$B3*(T$38+T$37*$C3)</f>
        <v>59263.38914583814</v>
      </c>
      <c r="U40" s="25">
        <f t="shared" si="31"/>
        <v>61230.969904825928</v>
      </c>
      <c r="V40" s="25">
        <f t="shared" si="31"/>
        <v>63343.563586736302</v>
      </c>
      <c r="W40" s="25">
        <f>$G$3*(W38+W37*$H$3)</f>
        <v>65509.979115320632</v>
      </c>
      <c r="X40" s="25">
        <f t="shared" ref="X40:Z51" si="32">$B3*(X$38+X$37*$C3)</f>
        <v>67560.368192652124</v>
      </c>
      <c r="Y40" s="25">
        <f t="shared" si="32"/>
        <v>69659.953915031438</v>
      </c>
      <c r="Z40" s="25">
        <f t="shared" si="32"/>
        <v>71649.463701317727</v>
      </c>
      <c r="AA40" s="25">
        <f>$G$3*(AA38+AA37*$H$3)</f>
        <v>73519.175117954481</v>
      </c>
      <c r="AB40" s="25">
        <f t="shared" ref="AB40:AD51" si="33">$B3*(AB$38+AB$37*$C3)</f>
        <v>75162.868840224372</v>
      </c>
      <c r="AC40" s="25">
        <f t="shared" si="33"/>
        <v>76826.240292477494</v>
      </c>
      <c r="AD40" s="25">
        <f t="shared" si="33"/>
        <v>78380.027723313964</v>
      </c>
      <c r="AE40" s="25">
        <f>$G$3*(AE38+AE37*$H$3)</f>
        <v>79823.608259654618</v>
      </c>
      <c r="AF40" s="25">
        <f t="shared" ref="AF40:AG51" si="34">$B3*(AF$38+AF$37*$C3)</f>
        <v>81158.850520737018</v>
      </c>
      <c r="AG40" s="25">
        <f t="shared" si="34"/>
        <v>82383.885887323588</v>
      </c>
    </row>
    <row r="41" spans="1:48" x14ac:dyDescent="0.2">
      <c r="A41" s="27">
        <f t="shared" ref="A41:A51" si="35">A40+1</f>
        <v>2</v>
      </c>
      <c r="B41" s="25">
        <f t="shared" ref="B41" si="36">$B4*(B$38+B$37*$C4)</f>
        <v>640.045994370426</v>
      </c>
      <c r="C41" s="25">
        <f>$G$4*(C38+C37*$H$4)</f>
        <v>4953.0005830057626</v>
      </c>
      <c r="D41" s="25">
        <f t="shared" si="27"/>
        <v>9757.8705693569282</v>
      </c>
      <c r="E41" s="25">
        <f t="shared" si="27"/>
        <v>14226.705047121939</v>
      </c>
      <c r="F41" s="25">
        <f t="shared" si="27"/>
        <v>17188.503837616816</v>
      </c>
      <c r="G41" s="25">
        <f>$G$4*(G38+G37*$H$4)</f>
        <v>20446.640792493028</v>
      </c>
      <c r="H41" s="25">
        <f t="shared" si="28"/>
        <v>22511.580474469018</v>
      </c>
      <c r="I41" s="25">
        <f t="shared" si="28"/>
        <v>25557.825796801557</v>
      </c>
      <c r="J41" s="25">
        <f t="shared" si="28"/>
        <v>28316.965353438009</v>
      </c>
      <c r="K41" s="25">
        <f>$G$4*(K38+K37*$H$4)</f>
        <v>32018.218170200857</v>
      </c>
      <c r="L41" s="25">
        <f t="shared" si="29"/>
        <v>33664.350241433152</v>
      </c>
      <c r="M41" s="25">
        <f t="shared" si="29"/>
        <v>36387.057123721075</v>
      </c>
      <c r="N41" s="25">
        <f t="shared" si="29"/>
        <v>38919.863946806399</v>
      </c>
      <c r="O41" s="25">
        <f>$G$4*(O38+O37*$H$4)</f>
        <v>43278.11065743486</v>
      </c>
      <c r="P41" s="25">
        <f t="shared" si="30"/>
        <v>44466.779663246074</v>
      </c>
      <c r="Q41" s="25">
        <f t="shared" si="30"/>
        <v>47013.143209859038</v>
      </c>
      <c r="R41" s="25">
        <f t="shared" si="30"/>
        <v>49429.535169085932</v>
      </c>
      <c r="S41" s="25">
        <f>$G$4*(S38+S37*$H$4)</f>
        <v>53412.014765036503</v>
      </c>
      <c r="T41" s="25">
        <f t="shared" si="31"/>
        <v>53663.660237490825</v>
      </c>
      <c r="U41" s="25">
        <f t="shared" si="31"/>
        <v>55451.344833853909</v>
      </c>
      <c r="V41" s="25">
        <f t="shared" si="31"/>
        <v>57364.508616143212</v>
      </c>
      <c r="W41" s="25">
        <f>$G$4*(W38+W37*$H$4)</f>
        <v>61434.616290731043</v>
      </c>
      <c r="X41" s="25">
        <f t="shared" si="32"/>
        <v>61168.394907411537</v>
      </c>
      <c r="Y41" s="25">
        <f t="shared" si="32"/>
        <v>63057.146379746475</v>
      </c>
      <c r="Z41" s="25">
        <f t="shared" si="32"/>
        <v>64846.727952831665</v>
      </c>
      <c r="AA41" s="25">
        <f>$G$4*(AA38+AA37*$H$4)</f>
        <v>68897.244949544882</v>
      </c>
      <c r="AB41" s="25">
        <f t="shared" si="33"/>
        <v>68004.940305818382</v>
      </c>
      <c r="AC41" s="25">
        <f t="shared" si="33"/>
        <v>69499.747408711555</v>
      </c>
      <c r="AD41" s="25">
        <f t="shared" si="33"/>
        <v>70895.575395486463</v>
      </c>
      <c r="AE41" s="25">
        <f>$G$4*(AE38+AE37*$H$4)</f>
        <v>74773.041792812874</v>
      </c>
      <c r="AF41" s="25">
        <f t="shared" si="34"/>
        <v>73390.29402068154</v>
      </c>
      <c r="AG41" s="25">
        <f t="shared" si="34"/>
        <v>74489.184659101709</v>
      </c>
    </row>
    <row r="42" spans="1:48" x14ac:dyDescent="0.2">
      <c r="A42" s="27">
        <f t="shared" si="35"/>
        <v>3</v>
      </c>
      <c r="B42" s="25">
        <f t="shared" ref="B42" si="37">$B5*(B$38+B$37*$C5)</f>
        <v>1080.9493488459373</v>
      </c>
      <c r="C42" s="25">
        <f>$G$5*(C38+C37*$H$5)</f>
        <v>5765.134121556649</v>
      </c>
      <c r="D42" s="25">
        <f t="shared" si="27"/>
        <v>11249.332267502059</v>
      </c>
      <c r="E42" s="25">
        <f t="shared" si="27"/>
        <v>16037.575555254471</v>
      </c>
      <c r="F42" s="25">
        <f t="shared" si="27"/>
        <v>19266.730554627811</v>
      </c>
      <c r="G42" s="25">
        <f>$G$5*(G38+G37*$H$5)</f>
        <v>22110.510053423139</v>
      </c>
      <c r="H42" s="25">
        <f t="shared" si="28"/>
        <v>25214.491627437954</v>
      </c>
      <c r="I42" s="25">
        <f t="shared" si="28"/>
        <v>28559.196885009867</v>
      </c>
      <c r="J42" s="25">
        <f t="shared" si="28"/>
        <v>31591.767156816448</v>
      </c>
      <c r="K42" s="25">
        <f>$G$5*(K38+K37*$H$5)</f>
        <v>34483.727572722477</v>
      </c>
      <c r="L42" s="25">
        <f t="shared" si="29"/>
        <v>37531.956079664647</v>
      </c>
      <c r="M42" s="25">
        <f t="shared" si="29"/>
        <v>40517.358046508889</v>
      </c>
      <c r="N42" s="25">
        <f t="shared" si="29"/>
        <v>43361.597245050762</v>
      </c>
      <c r="O42" s="25">
        <f>$G$5*(O38+O37*$H$5)</f>
        <v>46516.255709901969</v>
      </c>
      <c r="P42" s="25">
        <f t="shared" si="30"/>
        <v>49471.877438254749</v>
      </c>
      <c r="Q42" s="25">
        <f t="shared" si="30"/>
        <v>52282.6394029738</v>
      </c>
      <c r="R42" s="25">
        <f t="shared" si="30"/>
        <v>54926.025775495458</v>
      </c>
      <c r="S42" s="25">
        <f>$G$5*(S38+S37*$H$5)</f>
        <v>57297.73353754235</v>
      </c>
      <c r="T42" s="25">
        <f t="shared" si="31"/>
        <v>59579.353055845939</v>
      </c>
      <c r="U42" s="25">
        <f t="shared" si="31"/>
        <v>61571.464060879953</v>
      </c>
      <c r="V42" s="25">
        <f t="shared" si="31"/>
        <v>63695.756461273988</v>
      </c>
      <c r="W42" s="25">
        <f>$G$5*(W38+W37*$H$5)</f>
        <v>65844.132076202703</v>
      </c>
      <c r="X42" s="25">
        <f t="shared" si="32"/>
        <v>67901.268742900051</v>
      </c>
      <c r="Y42" s="25">
        <f t="shared" si="32"/>
        <v>69983.011135598237</v>
      </c>
      <c r="Z42" s="25">
        <f t="shared" si="32"/>
        <v>71955.26904717517</v>
      </c>
      <c r="AA42" s="25">
        <f>$G$5*(AA38+AA37*$H$5)</f>
        <v>73787.321254592622</v>
      </c>
      <c r="AB42" s="25">
        <f t="shared" si="33"/>
        <v>75433.247022993688</v>
      </c>
      <c r="AC42" s="25">
        <f t="shared" si="33"/>
        <v>77078.90489370274</v>
      </c>
      <c r="AD42" s="25">
        <f t="shared" si="33"/>
        <v>78614.978742995154</v>
      </c>
      <c r="AE42" s="25">
        <f>$G$5*(AE38+AE37*$H$5)</f>
        <v>80043.322127470208</v>
      </c>
      <c r="AF42" s="25">
        <f t="shared" si="34"/>
        <v>81358.374377330096</v>
      </c>
      <c r="AG42" s="25">
        <f t="shared" si="34"/>
        <v>82565.696162372609</v>
      </c>
    </row>
    <row r="43" spans="1:48" x14ac:dyDescent="0.2">
      <c r="A43" s="27">
        <f t="shared" si="35"/>
        <v>4</v>
      </c>
      <c r="B43" s="25">
        <f t="shared" ref="B43" si="38">$B6*(B$38+B$37*$C6)</f>
        <v>1394.7733533495964</v>
      </c>
      <c r="C43" s="25">
        <f>$G$6*(C38+C37*$H$6)</f>
        <v>6019.8410981790012</v>
      </c>
      <c r="D43" s="25">
        <f t="shared" si="27"/>
        <v>11304.117604494841</v>
      </c>
      <c r="E43" s="25">
        <f t="shared" si="27"/>
        <v>15788.624224637169</v>
      </c>
      <c r="F43" s="25">
        <f t="shared" si="27"/>
        <v>18866.806026074766</v>
      </c>
      <c r="G43" s="25">
        <f>$G$6*(G38+G37*$H$6)</f>
        <v>21634.91658920702</v>
      </c>
      <c r="H43" s="25">
        <f t="shared" si="28"/>
        <v>24673.608434377704</v>
      </c>
      <c r="I43" s="25">
        <f t="shared" si="28"/>
        <v>27884.268940729231</v>
      </c>
      <c r="J43" s="25">
        <f t="shared" si="28"/>
        <v>30798.231594854857</v>
      </c>
      <c r="K43" s="25">
        <f>$G$6*(K38+K37*$H$6)</f>
        <v>33612.36984950224</v>
      </c>
      <c r="L43" s="25">
        <f t="shared" si="29"/>
        <v>36565.410204624342</v>
      </c>
      <c r="M43" s="25">
        <f t="shared" si="29"/>
        <v>39427.327655392357</v>
      </c>
      <c r="N43" s="25">
        <f t="shared" si="29"/>
        <v>42217.33457412303</v>
      </c>
      <c r="O43" s="25">
        <f>$G$6*(O38+O37*$H$6)</f>
        <v>45253.091362519815</v>
      </c>
      <c r="P43" s="25">
        <f t="shared" si="30"/>
        <v>48101.525469436907</v>
      </c>
      <c r="Q43" s="25">
        <f t="shared" si="30"/>
        <v>50813.726306425982</v>
      </c>
      <c r="R43" s="25">
        <f t="shared" si="30"/>
        <v>53341.962595469369</v>
      </c>
      <c r="S43" s="25">
        <f>$G$6*(S38+S37*$H$6)</f>
        <v>55638.720689398782</v>
      </c>
      <c r="T43" s="25">
        <f t="shared" si="31"/>
        <v>57812.915488165301</v>
      </c>
      <c r="U43" s="25">
        <f t="shared" si="31"/>
        <v>59752.835499292582</v>
      </c>
      <c r="V43" s="25">
        <f t="shared" si="31"/>
        <v>61814.358952180904</v>
      </c>
      <c r="W43" s="25">
        <f>$G$6*(W38+W37*$H$6)</f>
        <v>63881.814732235871</v>
      </c>
      <c r="X43" s="25">
        <f t="shared" si="32"/>
        <v>65878.652908778691</v>
      </c>
      <c r="Y43" s="25">
        <f t="shared" si="32"/>
        <v>67884.462115100599</v>
      </c>
      <c r="Z43" s="25">
        <f t="shared" si="32"/>
        <v>69784.609636288529</v>
      </c>
      <c r="AA43" s="25">
        <f>$G$6*(AA38+AA37*$H$6)</f>
        <v>71536.833215720981</v>
      </c>
      <c r="AB43" s="25">
        <f t="shared" si="33"/>
        <v>73132.962053138996</v>
      </c>
      <c r="AC43" s="25">
        <f t="shared" si="33"/>
        <v>74716.817825564009</v>
      </c>
      <c r="AD43" s="25">
        <f t="shared" si="33"/>
        <v>76194.624545005194</v>
      </c>
      <c r="AE43" s="25">
        <f>$G$6*(AE38+AE37*$H$6)</f>
        <v>77567.592640043222</v>
      </c>
      <c r="AF43" s="25">
        <f t="shared" si="34"/>
        <v>78832.090824936051</v>
      </c>
      <c r="AG43" s="25">
        <f t="shared" si="34"/>
        <v>79991.750385425708</v>
      </c>
    </row>
    <row r="44" spans="1:48" x14ac:dyDescent="0.2">
      <c r="A44" s="27">
        <f t="shared" si="35"/>
        <v>5</v>
      </c>
      <c r="B44" s="25">
        <f t="shared" ref="B44" si="39">$B7*(B$38+B$37*$C7)</f>
        <v>1813.5927963970726</v>
      </c>
      <c r="C44" s="25">
        <f>$G$7*(C38+C37*$H$7)</f>
        <v>6691.0497595653442</v>
      </c>
      <c r="D44" s="25">
        <f t="shared" si="27"/>
        <v>12126.897090358698</v>
      </c>
      <c r="E44" s="25">
        <f t="shared" si="27"/>
        <v>16601.492380446925</v>
      </c>
      <c r="F44" s="25">
        <f t="shared" si="27"/>
        <v>19732.30086611502</v>
      </c>
      <c r="G44" s="25">
        <f>$G$7*(G38+G37*$H$7)</f>
        <v>22609.83657834107</v>
      </c>
      <c r="H44" s="25">
        <f t="shared" si="28"/>
        <v>25787.018150989938</v>
      </c>
      <c r="I44" s="25">
        <f t="shared" si="28"/>
        <v>29076.777182066442</v>
      </c>
      <c r="J44" s="25">
        <f t="shared" si="28"/>
        <v>32065.68054447915</v>
      </c>
      <c r="K44" s="25">
        <f>$G$7*(K38+K37*$H$7)</f>
        <v>34990.138603085376</v>
      </c>
      <c r="L44" s="25">
        <f t="shared" si="29"/>
        <v>38044.968380951672</v>
      </c>
      <c r="M44" s="25">
        <f t="shared" si="29"/>
        <v>40973.259570104092</v>
      </c>
      <c r="N44" s="25">
        <f t="shared" si="29"/>
        <v>43896.326935299374</v>
      </c>
      <c r="O44" s="25">
        <f>$G$7*(O38+O37*$H$7)</f>
        <v>47014.975507017945</v>
      </c>
      <c r="P44" s="25">
        <f t="shared" si="30"/>
        <v>49945.709605698074</v>
      </c>
      <c r="Q44" s="25">
        <f t="shared" si="30"/>
        <v>52739.890889651004</v>
      </c>
      <c r="R44" s="25">
        <f t="shared" si="30"/>
        <v>55320.496996468675</v>
      </c>
      <c r="S44" s="25">
        <f>$G$7*(S38+S37*$H$7)</f>
        <v>57695.476259709663</v>
      </c>
      <c r="T44" s="25">
        <f t="shared" si="31"/>
        <v>59906.027606870957</v>
      </c>
      <c r="U44" s="25">
        <f t="shared" si="31"/>
        <v>61923.500391715475</v>
      </c>
      <c r="V44" s="25">
        <f t="shared" si="31"/>
        <v>64059.888077321433</v>
      </c>
      <c r="W44" s="25">
        <f>$G$7*(W38+W37*$H$7)</f>
        <v>66183.854253099475</v>
      </c>
      <c r="X44" s="25">
        <f t="shared" si="32"/>
        <v>68253.725244003843</v>
      </c>
      <c r="Y44" s="25">
        <f t="shared" si="32"/>
        <v>70317.01944838764</v>
      </c>
      <c r="Z44" s="25">
        <f t="shared" si="32"/>
        <v>72271.440675943013</v>
      </c>
      <c r="AA44" s="25">
        <f>$G$7*(AA38+AA37*$H$7)</f>
        <v>74059.936493508067</v>
      </c>
      <c r="AB44" s="25">
        <f t="shared" si="33"/>
        <v>75712.790567890785</v>
      </c>
      <c r="AC44" s="25">
        <f t="shared" si="33"/>
        <v>77340.134396664434</v>
      </c>
      <c r="AD44" s="25">
        <f t="shared" si="33"/>
        <v>78857.894204021475</v>
      </c>
      <c r="AE44" s="25">
        <f>$G$7*(AE38+AE37*$H$7)</f>
        <v>80266.697893082717</v>
      </c>
      <c r="AF44" s="25">
        <f t="shared" si="34"/>
        <v>81564.661754485656</v>
      </c>
      <c r="AG44" s="25">
        <f t="shared" si="34"/>
        <v>82753.669497592782</v>
      </c>
    </row>
    <row r="45" spans="1:48" x14ac:dyDescent="0.2">
      <c r="A45" s="27">
        <f t="shared" si="35"/>
        <v>6</v>
      </c>
      <c r="B45" s="25">
        <f t="shared" ref="B45" si="40">$B8*(B$38+B$37*$C8)</f>
        <v>2103.7831413023082</v>
      </c>
      <c r="C45" s="25">
        <f>$G$8*(C38+C37*$H$8)</f>
        <v>6915.8884898003189</v>
      </c>
      <c r="D45" s="25">
        <f t="shared" si="27"/>
        <v>12153.373884678685</v>
      </c>
      <c r="E45" s="25">
        <f t="shared" si="27"/>
        <v>16334.350184500836</v>
      </c>
      <c r="F45" s="25">
        <f t="shared" si="27"/>
        <v>19317.357940417227</v>
      </c>
      <c r="G45" s="25">
        <f>$G$8*(G38+G37*$H$8)</f>
        <v>22118.135806869534</v>
      </c>
      <c r="H45" s="25">
        <f t="shared" si="28"/>
        <v>25227.666360395753</v>
      </c>
      <c r="I45" s="25">
        <f t="shared" si="28"/>
        <v>28385.153099171079</v>
      </c>
      <c r="J45" s="25">
        <f t="shared" si="28"/>
        <v>31256.857453883276</v>
      </c>
      <c r="K45" s="25">
        <f>$G$8*(K38+K37*$H$8)</f>
        <v>34102.445040176019</v>
      </c>
      <c r="L45" s="25">
        <f t="shared" si="29"/>
        <v>37061.873721998876</v>
      </c>
      <c r="M45" s="25">
        <f t="shared" si="29"/>
        <v>39868.522678226422</v>
      </c>
      <c r="N45" s="25">
        <f t="shared" si="29"/>
        <v>42734.814919524913</v>
      </c>
      <c r="O45" s="25">
        <f>$G$8*(O38+O37*$H$8)</f>
        <v>45735.723424244963</v>
      </c>
      <c r="P45" s="25">
        <f t="shared" si="30"/>
        <v>48560.072728253021</v>
      </c>
      <c r="Q45" s="25">
        <f t="shared" si="30"/>
        <v>51256.227745145865</v>
      </c>
      <c r="R45" s="25">
        <f t="shared" si="30"/>
        <v>53723.708938346681</v>
      </c>
      <c r="S45" s="25">
        <f>$G$8*(S38+S37*$H$8)</f>
        <v>56023.633001173599</v>
      </c>
      <c r="T45" s="25">
        <f t="shared" si="31"/>
        <v>58129.052150447569</v>
      </c>
      <c r="U45" s="25">
        <f t="shared" si="31"/>
        <v>60093.515819455984</v>
      </c>
      <c r="V45" s="25">
        <f t="shared" si="31"/>
        <v>62166.744387065526</v>
      </c>
      <c r="W45" s="25">
        <f>$G$8*(W38+W37*$H$8)</f>
        <v>64210.578129232737</v>
      </c>
      <c r="X45" s="25">
        <f t="shared" si="32"/>
        <v>66219.73984533074</v>
      </c>
      <c r="Y45" s="25">
        <f t="shared" si="32"/>
        <v>68207.695966187108</v>
      </c>
      <c r="Z45" s="25">
        <f t="shared" si="32"/>
        <v>70090.582180257421</v>
      </c>
      <c r="AA45" s="25">
        <f>$G$8*(AA38+AA37*$H$8)</f>
        <v>71800.654414671415</v>
      </c>
      <c r="AB45" s="25">
        <f t="shared" si="33"/>
        <v>73403.488064329722</v>
      </c>
      <c r="AC45" s="25">
        <f t="shared" si="33"/>
        <v>74969.62057036566</v>
      </c>
      <c r="AD45" s="25">
        <f t="shared" si="33"/>
        <v>76429.704023417769</v>
      </c>
      <c r="AE45" s="25">
        <f>$G$8*(AE38+AE37*$H$8)</f>
        <v>77783.762735797267</v>
      </c>
      <c r="AF45" s="25">
        <f t="shared" si="34"/>
        <v>79031.723770570461</v>
      </c>
      <c r="AG45" s="25">
        <f t="shared" si="34"/>
        <v>80173.660064671043</v>
      </c>
    </row>
    <row r="46" spans="1:48" x14ac:dyDescent="0.2">
      <c r="A46" s="27">
        <f t="shared" si="35"/>
        <v>7</v>
      </c>
      <c r="B46" s="25">
        <f t="shared" ref="B46" si="41">$B9*(B$38+B$37*$C9)</f>
        <v>2546.2362439482076</v>
      </c>
      <c r="C46" s="25">
        <f>$G$9*(C38+C37*$H$9)</f>
        <v>7616.9653975740384</v>
      </c>
      <c r="D46" s="25">
        <f t="shared" si="27"/>
        <v>13004.461913215342</v>
      </c>
      <c r="E46" s="25">
        <f t="shared" si="27"/>
        <v>17165.409205639375</v>
      </c>
      <c r="F46" s="25">
        <f t="shared" si="27"/>
        <v>20197.871177602232</v>
      </c>
      <c r="G46" s="25">
        <f>$G$9*(G38+G37*$H$9)</f>
        <v>23109.163103259001</v>
      </c>
      <c r="H46" s="25">
        <f t="shared" si="28"/>
        <v>26359.544674541918</v>
      </c>
      <c r="I46" s="25">
        <f t="shared" si="28"/>
        <v>29594.357479123017</v>
      </c>
      <c r="J46" s="25">
        <f t="shared" si="28"/>
        <v>32539.593932141852</v>
      </c>
      <c r="K46" s="25">
        <f>$G$9*(K38+K37*$H$9)</f>
        <v>35496.549633448274</v>
      </c>
      <c r="L46" s="25">
        <f t="shared" si="29"/>
        <v>38557.980682238696</v>
      </c>
      <c r="M46" s="25">
        <f t="shared" si="29"/>
        <v>41429.161093699287</v>
      </c>
      <c r="N46" s="25">
        <f t="shared" si="29"/>
        <v>44431.056625547986</v>
      </c>
      <c r="O46" s="25">
        <f>$G$9*(O38+O37*$H$9)</f>
        <v>47513.695304133937</v>
      </c>
      <c r="P46" s="25">
        <f t="shared" si="30"/>
        <v>50419.541773141398</v>
      </c>
      <c r="Q46" s="25">
        <f t="shared" si="30"/>
        <v>53197.142376328215</v>
      </c>
      <c r="R46" s="25">
        <f t="shared" si="30"/>
        <v>55714.968217441892</v>
      </c>
      <c r="S46" s="25">
        <f>$G$9*(S38+S37*$H$9)</f>
        <v>58093.218981876984</v>
      </c>
      <c r="T46" s="25">
        <f t="shared" si="31"/>
        <v>60232.702157895961</v>
      </c>
      <c r="U46" s="25">
        <f t="shared" si="31"/>
        <v>62275.536722550984</v>
      </c>
      <c r="V46" s="25">
        <f t="shared" si="31"/>
        <v>64424.019693368871</v>
      </c>
      <c r="W46" s="25">
        <f>$G$9*(W38+W37*$H$9)</f>
        <v>66523.576429996232</v>
      </c>
      <c r="X46" s="25">
        <f t="shared" si="32"/>
        <v>68606.181745107635</v>
      </c>
      <c r="Y46" s="25">
        <f t="shared" si="32"/>
        <v>70651.027761177043</v>
      </c>
      <c r="Z46" s="25">
        <f t="shared" si="32"/>
        <v>72587.61230471087</v>
      </c>
      <c r="AA46" s="25">
        <f>$G$9*(AA38+AA37*$H$9)</f>
        <v>74332.551732423512</v>
      </c>
      <c r="AB46" s="25">
        <f t="shared" si="33"/>
        <v>75992.334112787867</v>
      </c>
      <c r="AC46" s="25">
        <f t="shared" si="33"/>
        <v>77601.363899626158</v>
      </c>
      <c r="AD46" s="25">
        <f t="shared" si="33"/>
        <v>79100.809665047796</v>
      </c>
      <c r="AE46" s="25">
        <f>$G$9*(AE38+AE37*$H$9)</f>
        <v>80490.073658695241</v>
      </c>
      <c r="AF46" s="25">
        <f t="shared" si="34"/>
        <v>81770.949131641202</v>
      </c>
      <c r="AG46" s="25">
        <f t="shared" si="34"/>
        <v>82941.642832812955</v>
      </c>
    </row>
    <row r="47" spans="1:48" x14ac:dyDescent="0.2">
      <c r="A47" s="27">
        <f t="shared" si="35"/>
        <v>8</v>
      </c>
      <c r="B47" s="25">
        <f t="shared" ref="B47" si="42">$B10*(B$38+B$37*$C10)</f>
        <v>2918.5632418840305</v>
      </c>
      <c r="C47" s="25">
        <f>$G$10*(C38+C37*$H$10)</f>
        <v>8087.5126890210786</v>
      </c>
      <c r="D47" s="25">
        <f t="shared" si="27"/>
        <v>13450.437478929371</v>
      </c>
      <c r="E47" s="25">
        <f t="shared" si="27"/>
        <v>17451.989887294556</v>
      </c>
      <c r="F47" s="25">
        <f t="shared" si="27"/>
        <v>20434.472483439997</v>
      </c>
      <c r="G47" s="25">
        <f>$G$10*(G38+G37*$H$10)</f>
        <v>23362.919206086146</v>
      </c>
      <c r="H47" s="25">
        <f t="shared" si="28"/>
        <v>26650.500776674889</v>
      </c>
      <c r="I47" s="25">
        <f t="shared" si="28"/>
        <v>29857.390089102588</v>
      </c>
      <c r="J47" s="25">
        <f t="shared" si="28"/>
        <v>32780.435161937654</v>
      </c>
      <c r="K47" s="25">
        <f>$G$10*(K38+K37*$H$10)</f>
        <v>35753.906058714674</v>
      </c>
      <c r="L47" s="25">
        <f t="shared" si="29"/>
        <v>38818.691851745214</v>
      </c>
      <c r="M47" s="25">
        <f t="shared" si="29"/>
        <v>41660.848753231272</v>
      </c>
      <c r="N47" s="25">
        <f t="shared" si="29"/>
        <v>44702.80450092024</v>
      </c>
      <c r="O47" s="25">
        <f>$G$10*(O38+O37*$H$10)</f>
        <v>47767.143069881407</v>
      </c>
      <c r="P47" s="25">
        <f t="shared" si="30"/>
        <v>50660.341727088002</v>
      </c>
      <c r="Q47" s="25">
        <f t="shared" si="30"/>
        <v>53429.516082672359</v>
      </c>
      <c r="R47" s="25">
        <f t="shared" si="30"/>
        <v>55915.437198592219</v>
      </c>
      <c r="S47" s="25">
        <f>$G$10*(S38+S37*$H$10)</f>
        <v>58295.350529207913</v>
      </c>
      <c r="T47" s="25">
        <f t="shared" si="31"/>
        <v>60398.717093662774</v>
      </c>
      <c r="U47" s="25">
        <f t="shared" si="31"/>
        <v>62454.440431664116</v>
      </c>
      <c r="V47" s="25">
        <f t="shared" si="31"/>
        <v>64609.070186770019</v>
      </c>
      <c r="W47" s="25">
        <f>$G$10*(W38+W37*$H$10)</f>
        <v>66696.222126451976</v>
      </c>
      <c r="X47" s="25">
        <f t="shared" si="32"/>
        <v>68785.29898337349</v>
      </c>
      <c r="Y47" s="25">
        <f t="shared" si="32"/>
        <v>70820.769690627392</v>
      </c>
      <c r="Z47" s="25">
        <f t="shared" si="32"/>
        <v>72748.289689822399</v>
      </c>
      <c r="AA47" s="25">
        <f>$G$10*(AA38+AA37*$H$10)</f>
        <v>74471.093903019864</v>
      </c>
      <c r="AB47" s="25">
        <f t="shared" si="33"/>
        <v>76134.397225768349</v>
      </c>
      <c r="AC47" s="25">
        <f t="shared" si="33"/>
        <v>77734.11987654111</v>
      </c>
      <c r="AD47" s="25">
        <f t="shared" si="33"/>
        <v>79224.258505897247</v>
      </c>
      <c r="AE47" s="25">
        <f>$G$10*(AE38+AE37*$H$10)</f>
        <v>80603.592490399969</v>
      </c>
      <c r="AF47" s="25">
        <f t="shared" si="34"/>
        <v>81875.783700359592</v>
      </c>
      <c r="AG47" s="25">
        <f t="shared" si="34"/>
        <v>83037.170265465829</v>
      </c>
    </row>
    <row r="48" spans="1:48" x14ac:dyDescent="0.2">
      <c r="A48" s="27">
        <f t="shared" si="35"/>
        <v>9</v>
      </c>
      <c r="B48" s="25">
        <f t="shared" ref="B48" si="43">$B11*(B$38+B$37*$C11)</f>
        <v>3173.1093788703315</v>
      </c>
      <c r="C48" s="25">
        <f>$G$11*(C38+C37*$H$11)</f>
        <v>8267.304227983288</v>
      </c>
      <c r="D48" s="25">
        <f t="shared" si="27"/>
        <v>13434.219422005142</v>
      </c>
      <c r="E48" s="25">
        <f t="shared" si="27"/>
        <v>17157.41228790177</v>
      </c>
      <c r="F48" s="25">
        <f t="shared" si="27"/>
        <v>19996.878860409139</v>
      </c>
      <c r="G48" s="25">
        <f>$G$11*(G38+G37*$H$11)</f>
        <v>22846.925446622838</v>
      </c>
      <c r="H48" s="25">
        <f t="shared" si="28"/>
        <v>26063.294707832807</v>
      </c>
      <c r="I48" s="25">
        <f t="shared" si="28"/>
        <v>29140.58494468993</v>
      </c>
      <c r="J48" s="25">
        <f t="shared" si="28"/>
        <v>31948.5554707786</v>
      </c>
      <c r="K48" s="25">
        <f>$G$11*(K38+K37*$H$11)</f>
        <v>34841.574835946303</v>
      </c>
      <c r="L48" s="25">
        <f t="shared" si="29"/>
        <v>37810.638371153917</v>
      </c>
      <c r="M48" s="25">
        <f t="shared" si="29"/>
        <v>40533.93156512369</v>
      </c>
      <c r="N48" s="25">
        <f t="shared" si="29"/>
        <v>43515.277079803163</v>
      </c>
      <c r="O48" s="25">
        <f>$G$11*(O38+O37*$H$11)</f>
        <v>46463.627517338631</v>
      </c>
      <c r="P48" s="25">
        <f t="shared" si="30"/>
        <v>49251.652200565855</v>
      </c>
      <c r="Q48" s="25">
        <f t="shared" si="30"/>
        <v>51923.606964198792</v>
      </c>
      <c r="R48" s="25">
        <f t="shared" si="30"/>
        <v>54299.457521046876</v>
      </c>
      <c r="S48" s="25">
        <f>$G$11*(S38+S37*$H$11)</f>
        <v>56604.1564877848</v>
      </c>
      <c r="T48" s="25">
        <f t="shared" si="31"/>
        <v>58605.848427988043</v>
      </c>
      <c r="U48" s="25">
        <f t="shared" si="31"/>
        <v>60607.328761341771</v>
      </c>
      <c r="V48" s="25">
        <f t="shared" si="31"/>
        <v>62698.210944596423</v>
      </c>
      <c r="W48" s="25">
        <f>$G$11*(W38+W37*$H$11)</f>
        <v>64706.418006670639</v>
      </c>
      <c r="X48" s="25">
        <f t="shared" si="32"/>
        <v>66734.166044720725</v>
      </c>
      <c r="Y48" s="25">
        <f t="shared" si="32"/>
        <v>68695.196200612685</v>
      </c>
      <c r="Z48" s="25">
        <f t="shared" si="32"/>
        <v>70552.048967882627</v>
      </c>
      <c r="AA48" s="25">
        <f>$G$11*(AA38+AA37*$H$11)</f>
        <v>72198.548681940913</v>
      </c>
      <c r="AB48" s="25">
        <f t="shared" si="33"/>
        <v>73811.494507437048</v>
      </c>
      <c r="AC48" s="25">
        <f t="shared" si="33"/>
        <v>75350.896841214053</v>
      </c>
      <c r="AD48" s="25">
        <f t="shared" si="33"/>
        <v>76784.250122007201</v>
      </c>
      <c r="AE48" s="25">
        <f>$G$11*(AE38+AE37*$H$11)</f>
        <v>78109.789765459122</v>
      </c>
      <c r="AF48" s="25">
        <f t="shared" si="34"/>
        <v>79332.809524642027</v>
      </c>
      <c r="AG48" s="25">
        <f t="shared" si="34"/>
        <v>80448.015646483662</v>
      </c>
    </row>
    <row r="49" spans="1:33" x14ac:dyDescent="0.2">
      <c r="A49" s="27">
        <f t="shared" si="35"/>
        <v>10</v>
      </c>
      <c r="B49" s="25">
        <f t="shared" ref="B49" si="44">$B12*(B$38+B$37*$C12)</f>
        <v>3651.2066894351656</v>
      </c>
      <c r="C49" s="25">
        <f>$G$12*(C38+C37*$H$12)</f>
        <v>9013.4283270297728</v>
      </c>
      <c r="D49" s="25">
        <f t="shared" si="27"/>
        <v>14328.002301786015</v>
      </c>
      <c r="E49" s="25">
        <f t="shared" si="27"/>
        <v>18015.906712487013</v>
      </c>
      <c r="F49" s="25">
        <f t="shared" si="27"/>
        <v>20900.042794927209</v>
      </c>
      <c r="G49" s="25">
        <f>$G$12*(G38+G37*$H$12)</f>
        <v>23862.245731004077</v>
      </c>
      <c r="H49" s="25">
        <f t="shared" si="28"/>
        <v>27223.027300226873</v>
      </c>
      <c r="I49" s="25">
        <f t="shared" si="28"/>
        <v>30374.970386159162</v>
      </c>
      <c r="J49" s="25">
        <f t="shared" si="28"/>
        <v>33254.348549600356</v>
      </c>
      <c r="K49" s="25">
        <f>$G$12*(K38+K37*$H$12)</f>
        <v>36260.317089077573</v>
      </c>
      <c r="L49" s="25">
        <f t="shared" si="29"/>
        <v>39331.704153032231</v>
      </c>
      <c r="M49" s="25">
        <f t="shared" si="29"/>
        <v>42116.750276826468</v>
      </c>
      <c r="N49" s="25">
        <f t="shared" si="29"/>
        <v>45237.534191168852</v>
      </c>
      <c r="O49" s="25">
        <f>$G$12*(O38+O37*$H$12)</f>
        <v>48265.862866997391</v>
      </c>
      <c r="P49" s="25">
        <f t="shared" si="30"/>
        <v>51134.173894531319</v>
      </c>
      <c r="Q49" s="25">
        <f t="shared" si="30"/>
        <v>53886.767569349569</v>
      </c>
      <c r="R49" s="25">
        <f t="shared" si="30"/>
        <v>56309.908419565429</v>
      </c>
      <c r="S49" s="25">
        <f>$G$12*(S38+S37*$H$12)</f>
        <v>58693.093251375234</v>
      </c>
      <c r="T49" s="25">
        <f t="shared" si="31"/>
        <v>60725.391644687792</v>
      </c>
      <c r="U49" s="25">
        <f t="shared" si="31"/>
        <v>62806.476762499631</v>
      </c>
      <c r="V49" s="25">
        <f t="shared" si="31"/>
        <v>64973.201802817464</v>
      </c>
      <c r="W49" s="25">
        <f>$G$12*(W38+W37*$H$12)</f>
        <v>67035.944303348733</v>
      </c>
      <c r="X49" s="25">
        <f t="shared" si="32"/>
        <v>69137.755484477282</v>
      </c>
      <c r="Y49" s="25">
        <f t="shared" si="32"/>
        <v>71154.778003416795</v>
      </c>
      <c r="Z49" s="25">
        <f t="shared" si="32"/>
        <v>73064.461318590242</v>
      </c>
      <c r="AA49" s="25">
        <f>$G$12*(AA38+AA37*$H$12)</f>
        <v>74743.709141935309</v>
      </c>
      <c r="AB49" s="25">
        <f t="shared" si="33"/>
        <v>76413.940770665431</v>
      </c>
      <c r="AC49" s="25">
        <f t="shared" si="33"/>
        <v>77995.349379502804</v>
      </c>
      <c r="AD49" s="25">
        <f t="shared" si="33"/>
        <v>79467.173966923569</v>
      </c>
      <c r="AE49" s="25">
        <f>$G$12*(AE38+AE37*$H$12)</f>
        <v>80826.968256012478</v>
      </c>
      <c r="AF49" s="25">
        <f t="shared" si="34"/>
        <v>82082.071077515167</v>
      </c>
      <c r="AG49" s="25">
        <f t="shared" si="34"/>
        <v>83225.143600686002</v>
      </c>
    </row>
    <row r="50" spans="1:33" x14ac:dyDescent="0.2">
      <c r="A50" s="27">
        <f t="shared" si="35"/>
        <v>11</v>
      </c>
      <c r="B50" s="25">
        <f>$B13*(B$38+B$37*$C13)</f>
        <v>3882.1191668230431</v>
      </c>
      <c r="C50" s="25">
        <f>$G$13*(C38+C37*$H$13)</f>
        <v>9163.3516196046039</v>
      </c>
      <c r="D50" s="25">
        <f t="shared" si="27"/>
        <v>14283.475702188991</v>
      </c>
      <c r="E50" s="25">
        <f t="shared" si="27"/>
        <v>17703.138247765437</v>
      </c>
      <c r="F50" s="25">
        <f t="shared" si="27"/>
        <v>20447.430774751603</v>
      </c>
      <c r="G50" s="25">
        <f>$G$13*(G38+G37*$H$13)</f>
        <v>23330.144664285352</v>
      </c>
      <c r="H50" s="25">
        <f t="shared" si="28"/>
        <v>26617.352633850853</v>
      </c>
      <c r="I50" s="25">
        <f t="shared" si="28"/>
        <v>29641.469103131778</v>
      </c>
      <c r="J50" s="25">
        <f t="shared" si="28"/>
        <v>32407.181329807023</v>
      </c>
      <c r="K50" s="25">
        <f>$G$13*(K38+K37*$H$13)</f>
        <v>35331.650026620082</v>
      </c>
      <c r="L50" s="25">
        <f t="shared" si="29"/>
        <v>38307.10188852845</v>
      </c>
      <c r="M50" s="25">
        <f t="shared" si="29"/>
        <v>40975.126587957748</v>
      </c>
      <c r="N50" s="25">
        <f t="shared" si="29"/>
        <v>44032.75742520504</v>
      </c>
      <c r="O50" s="25">
        <f>$G$13*(O38+O37*$H$13)</f>
        <v>46946.259579063786</v>
      </c>
      <c r="P50" s="25">
        <f t="shared" si="30"/>
        <v>49710.199459381969</v>
      </c>
      <c r="Q50" s="25">
        <f t="shared" si="30"/>
        <v>52366.108402918668</v>
      </c>
      <c r="R50" s="25">
        <f t="shared" si="30"/>
        <v>54681.203863924187</v>
      </c>
      <c r="S50" s="25">
        <f>$G$13*(S38+S37*$H$13)</f>
        <v>56989.068799559624</v>
      </c>
      <c r="T50" s="25">
        <f t="shared" si="31"/>
        <v>58921.985090270326</v>
      </c>
      <c r="U50" s="25">
        <f t="shared" si="31"/>
        <v>60948.009081505174</v>
      </c>
      <c r="V50" s="25">
        <f t="shared" si="31"/>
        <v>63050.596379481038</v>
      </c>
      <c r="W50" s="25">
        <f>$G$13*(W38+W37*$H$13)</f>
        <v>65035.181403667506</v>
      </c>
      <c r="X50" s="25">
        <f t="shared" si="32"/>
        <v>67075.252981272788</v>
      </c>
      <c r="Y50" s="25">
        <f t="shared" si="32"/>
        <v>69018.430051699208</v>
      </c>
      <c r="Z50" s="25">
        <f t="shared" si="32"/>
        <v>70858.021511851519</v>
      </c>
      <c r="AA50" s="25">
        <f>$G$13*(AA38+AA37*$H$13)</f>
        <v>72462.369880891332</v>
      </c>
      <c r="AB50" s="25">
        <f t="shared" si="33"/>
        <v>74082.020518627774</v>
      </c>
      <c r="AC50" s="25">
        <f t="shared" si="33"/>
        <v>75603.699586015704</v>
      </c>
      <c r="AD50" s="25">
        <f t="shared" si="33"/>
        <v>77019.329600419776</v>
      </c>
      <c r="AE50" s="25">
        <f>$G$13*(AE38+AE37*$H$13)</f>
        <v>78325.959861213167</v>
      </c>
      <c r="AF50" s="25">
        <f t="shared" si="34"/>
        <v>79532.442470276437</v>
      </c>
      <c r="AG50" s="25">
        <f t="shared" si="34"/>
        <v>80629.925325728997</v>
      </c>
    </row>
    <row r="51" spans="1:33" x14ac:dyDescent="0.2">
      <c r="A51" s="27">
        <f t="shared" si="35"/>
        <v>12</v>
      </c>
      <c r="B51" s="25">
        <f>$B14*(B$38+B$37*$C14)</f>
        <v>4383.8501369863006</v>
      </c>
      <c r="C51" s="25">
        <f>$G$14*(C38+C37*$H$14)</f>
        <v>9939.3439650384662</v>
      </c>
      <c r="D51" s="25">
        <f t="shared" si="27"/>
        <v>15205.567124642654</v>
      </c>
      <c r="E51" s="25">
        <f t="shared" si="27"/>
        <v>18579.823537679462</v>
      </c>
      <c r="F51" s="25">
        <f t="shared" si="27"/>
        <v>21365.613106414421</v>
      </c>
      <c r="G51" s="25">
        <f>$G$14*(G38+G37*$H$14)</f>
        <v>24361.572255922008</v>
      </c>
      <c r="H51" s="25">
        <f t="shared" si="28"/>
        <v>27795.553823778853</v>
      </c>
      <c r="I51" s="25">
        <f t="shared" si="28"/>
        <v>30892.550683215737</v>
      </c>
      <c r="J51" s="25">
        <f t="shared" si="28"/>
        <v>33728.261937263058</v>
      </c>
      <c r="K51" s="25">
        <f>$G$14*(K38+K37*$H$14)</f>
        <v>36766.728119440471</v>
      </c>
      <c r="L51" s="25">
        <f t="shared" si="29"/>
        <v>39844.716454319256</v>
      </c>
      <c r="M51" s="25">
        <f t="shared" si="29"/>
        <v>42572.651800421663</v>
      </c>
      <c r="N51" s="25">
        <f t="shared" si="29"/>
        <v>45772.263881417457</v>
      </c>
      <c r="O51" s="25">
        <f>$G$14*(O38+O37*$H$14)</f>
        <v>48764.582664113383</v>
      </c>
      <c r="P51" s="25">
        <f t="shared" si="30"/>
        <v>51608.006061974644</v>
      </c>
      <c r="Q51" s="25">
        <f t="shared" si="30"/>
        <v>54344.019056026773</v>
      </c>
      <c r="R51" s="25">
        <f t="shared" si="30"/>
        <v>56704.379640538653</v>
      </c>
      <c r="S51" s="25">
        <f>$G$14*(S38+S37*$H$14)</f>
        <v>59090.835973542547</v>
      </c>
      <c r="T51" s="25">
        <f t="shared" si="31"/>
        <v>61052.066195712803</v>
      </c>
      <c r="U51" s="25">
        <f t="shared" si="31"/>
        <v>63158.513093335147</v>
      </c>
      <c r="V51" s="25">
        <f t="shared" si="31"/>
        <v>65337.333418864902</v>
      </c>
      <c r="W51" s="25">
        <f>$G$14*(W38+W37*$H$14)</f>
        <v>67375.666480245505</v>
      </c>
      <c r="X51" s="25">
        <f t="shared" si="32"/>
        <v>69490.211985581074</v>
      </c>
      <c r="Y51" s="25">
        <f t="shared" si="32"/>
        <v>71488.786316206199</v>
      </c>
      <c r="Z51" s="25">
        <f t="shared" si="32"/>
        <v>73380.632947358099</v>
      </c>
      <c r="AA51" s="25">
        <f>$G$14*(AA38+AA37*$H$14)</f>
        <v>75016.324380850754</v>
      </c>
      <c r="AB51" s="25">
        <f t="shared" si="33"/>
        <v>76693.484315562528</v>
      </c>
      <c r="AC51" s="25">
        <f t="shared" si="33"/>
        <v>78256.578882464528</v>
      </c>
      <c r="AD51" s="25">
        <f t="shared" si="33"/>
        <v>79710.08942794989</v>
      </c>
      <c r="AE51" s="25">
        <f>$G$14*(AE38+AE37*$H$14)</f>
        <v>81050.344021625002</v>
      </c>
      <c r="AF51" s="25">
        <f t="shared" si="34"/>
        <v>82288.358454670713</v>
      </c>
      <c r="AG51" s="25">
        <f t="shared" si="34"/>
        <v>83413.116935906161</v>
      </c>
    </row>
    <row r="52" spans="1:33" x14ac:dyDescent="0.2">
      <c r="A52" s="27" t="s">
        <v>11</v>
      </c>
      <c r="B52" s="25">
        <f t="shared" ref="B52:AG52" si="45">SUM(B40:B51)</f>
        <v>27960.556490148239</v>
      </c>
      <c r="C52" s="25">
        <f t="shared" si="45"/>
        <v>87287.217706791664</v>
      </c>
      <c r="D52" s="25">
        <f t="shared" si="45"/>
        <v>150698.29542094699</v>
      </c>
      <c r="E52" s="25">
        <f t="shared" si="45"/>
        <v>200554.57507702679</v>
      </c>
      <c r="F52" s="25">
        <f t="shared" si="45"/>
        <v>236530.43326591345</v>
      </c>
      <c r="G52" s="25">
        <f t="shared" si="45"/>
        <v>271412.37943675474</v>
      </c>
      <c r="H52" s="25">
        <f t="shared" si="45"/>
        <v>308784.37542989047</v>
      </c>
      <c r="I52" s="25">
        <f t="shared" si="45"/>
        <v>347023.13102295884</v>
      </c>
      <c r="J52" s="25">
        <f t="shared" si="45"/>
        <v>381821.27039801184</v>
      </c>
      <c r="K52" s="25">
        <f t="shared" si="45"/>
        <v>417643.24336146377</v>
      </c>
      <c r="L52" s="25">
        <f t="shared" si="45"/>
        <v>452575.15588352008</v>
      </c>
      <c r="M52" s="25">
        <f t="shared" si="45"/>
        <v>486538.39926506416</v>
      </c>
      <c r="N52" s="25">
        <f t="shared" si="45"/>
        <v>521666.03100066108</v>
      </c>
      <c r="O52" s="25">
        <f t="shared" si="45"/>
        <v>559545.03930981294</v>
      </c>
      <c r="P52" s="25">
        <f t="shared" si="45"/>
        <v>592343.46077328327</v>
      </c>
      <c r="Q52" s="25">
        <f t="shared" si="45"/>
        <v>625093.16777386889</v>
      </c>
      <c r="R52" s="25">
        <f t="shared" si="45"/>
        <v>654911.57237315248</v>
      </c>
      <c r="S52" s="25">
        <f t="shared" si="45"/>
        <v>684739.81346407754</v>
      </c>
      <c r="T52" s="25">
        <f t="shared" si="45"/>
        <v>708291.10829487629</v>
      </c>
      <c r="U52" s="25">
        <f t="shared" si="45"/>
        <v>732273.93536292063</v>
      </c>
      <c r="V52" s="25">
        <f t="shared" si="45"/>
        <v>757537.25250662013</v>
      </c>
      <c r="W52" s="25">
        <f t="shared" si="45"/>
        <v>784437.98334720312</v>
      </c>
      <c r="X52" s="25">
        <f t="shared" si="45"/>
        <v>806811.01706560981</v>
      </c>
      <c r="Y52" s="25">
        <f t="shared" si="45"/>
        <v>830938.27698379091</v>
      </c>
      <c r="Z52" s="25">
        <f t="shared" si="45"/>
        <v>853789.15993402922</v>
      </c>
      <c r="AA52" s="25">
        <f t="shared" si="45"/>
        <v>876825.76316705416</v>
      </c>
      <c r="AB52" s="25">
        <f t="shared" si="45"/>
        <v>893977.96830524481</v>
      </c>
      <c r="AC52" s="25">
        <f t="shared" si="45"/>
        <v>912973.47385285026</v>
      </c>
      <c r="AD52" s="25">
        <f t="shared" si="45"/>
        <v>930678.71592248545</v>
      </c>
      <c r="AE52" s="25">
        <f t="shared" si="45"/>
        <v>949664.7535022659</v>
      </c>
      <c r="AF52" s="25">
        <f t="shared" si="45"/>
        <v>962218.40962784598</v>
      </c>
      <c r="AG52" s="25">
        <f t="shared" si="45"/>
        <v>976052.86126357096</v>
      </c>
    </row>
    <row r="53" spans="1:33" ht="10.5" x14ac:dyDescent="0.25">
      <c r="C53" s="36"/>
      <c r="G53" s="35"/>
      <c r="K53" s="35"/>
      <c r="O53" s="35"/>
      <c r="S53" s="35"/>
      <c r="W53" s="35"/>
      <c r="AA53" s="35"/>
      <c r="AE53" s="35"/>
    </row>
    <row r="54" spans="1:33" ht="10.5" x14ac:dyDescent="0.25">
      <c r="B54" s="33"/>
      <c r="C54" s="37"/>
      <c r="D54" s="33"/>
      <c r="E54" s="33"/>
      <c r="F54" s="33"/>
      <c r="G54" s="37"/>
      <c r="K54" s="35"/>
      <c r="O54" s="35"/>
      <c r="S54" s="35"/>
      <c r="W54" s="35"/>
      <c r="AA54" s="35"/>
      <c r="AE54" s="35"/>
    </row>
    <row r="55" spans="1:33" x14ac:dyDescent="0.2">
      <c r="C55" s="38"/>
      <c r="G55" s="40"/>
      <c r="K55" s="40"/>
      <c r="O55" s="40"/>
      <c r="S55" s="40"/>
      <c r="W55" s="40"/>
      <c r="AA55" s="40"/>
      <c r="AE55" s="40"/>
    </row>
    <row r="56" spans="1:33" x14ac:dyDescent="0.2">
      <c r="C56" s="38"/>
      <c r="G56" s="40"/>
      <c r="K56" s="40"/>
      <c r="O56" s="40"/>
      <c r="S56" s="40"/>
      <c r="W56" s="40"/>
      <c r="AA56" s="40"/>
      <c r="AE56" s="40"/>
    </row>
    <row r="57" spans="1:33" x14ac:dyDescent="0.2">
      <c r="B57" s="34"/>
      <c r="C57" s="39"/>
      <c r="D57" s="34"/>
      <c r="E57" s="34"/>
      <c r="F57" s="34"/>
      <c r="G57" s="39"/>
      <c r="H57" s="34"/>
      <c r="I57" s="34"/>
      <c r="J57" s="34"/>
      <c r="K57" s="39"/>
      <c r="L57" s="34"/>
      <c r="M57" s="34"/>
      <c r="N57" s="34"/>
      <c r="O57" s="39"/>
      <c r="P57" s="34"/>
      <c r="Q57" s="34"/>
      <c r="R57" s="34"/>
      <c r="S57" s="39"/>
      <c r="T57" s="34"/>
      <c r="U57" s="34"/>
      <c r="V57" s="34"/>
      <c r="W57" s="39"/>
      <c r="X57" s="34"/>
      <c r="Y57" s="34"/>
      <c r="Z57" s="34"/>
      <c r="AA57" s="39"/>
      <c r="AB57" s="34"/>
      <c r="AC57" s="34"/>
      <c r="AD57" s="34"/>
      <c r="AE57" s="39"/>
      <c r="AF57" s="34"/>
    </row>
    <row r="58" spans="1:33" x14ac:dyDescent="0.2">
      <c r="A58" s="28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3" x14ac:dyDescent="0.2">
      <c r="A59" s="28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3" x14ac:dyDescent="0.2">
      <c r="A60" s="28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3" x14ac:dyDescent="0.2">
      <c r="A61" s="28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</sheetData>
  <printOptions horizontalCentered="1"/>
  <pageMargins left="0.75" right="0.5" top="0.75" bottom="0.5" header="0.5" footer="0.5"/>
  <pageSetup scale="57" fitToWidth="3" orientation="landscape" r:id="rId1"/>
  <headerFooter alignWithMargins="0"/>
  <colBreaks count="1" manualBreakCount="1">
    <brk id="16" min="16" max="51" man="1"/>
  </colBreaks>
  <ignoredErrors>
    <ignoredError sqref="B4:G13 C23:AG52 G21:AG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F4808-A9ED-469B-8256-1B93E2D044F0}">
  <sheetPr>
    <tabColor rgb="FF0070C0"/>
  </sheetPr>
  <dimension ref="A1:AV61"/>
  <sheetViews>
    <sheetView zoomScale="90" zoomScaleNormal="90" workbookViewId="0">
      <pane ySplit="17" topLeftCell="A18" activePane="bottomLeft" state="frozen"/>
      <selection activeCell="A18" sqref="A18"/>
      <selection pane="bottomLeft" activeCell="A18" sqref="A18"/>
    </sheetView>
  </sheetViews>
  <sheetFormatPr defaultColWidth="10" defaultRowHeight="10" x14ac:dyDescent="0.2"/>
  <cols>
    <col min="1" max="1" width="30.1796875" style="19" customWidth="1"/>
    <col min="2" max="4" width="10" style="20" customWidth="1"/>
    <col min="5" max="12" width="10.1796875" style="19" customWidth="1"/>
    <col min="13" max="32" width="11.1796875" style="19" customWidth="1"/>
    <col min="33" max="16384" width="10" style="19"/>
  </cols>
  <sheetData>
    <row r="1" spans="1:32" x14ac:dyDescent="0.2">
      <c r="B1" s="20" t="s">
        <v>39</v>
      </c>
      <c r="G1" s="19" t="s">
        <v>40</v>
      </c>
    </row>
    <row r="2" spans="1:32" ht="15" customHeight="1" x14ac:dyDescent="0.2">
      <c r="A2" s="21" t="s">
        <v>41</v>
      </c>
      <c r="B2" s="22" t="s">
        <v>42</v>
      </c>
      <c r="C2" s="22" t="s">
        <v>43</v>
      </c>
      <c r="D2" s="22" t="s">
        <v>44</v>
      </c>
      <c r="G2" s="22" t="s">
        <v>42</v>
      </c>
      <c r="H2" s="22" t="s">
        <v>43</v>
      </c>
      <c r="I2" s="22" t="s">
        <v>44</v>
      </c>
    </row>
    <row r="3" spans="1:32" ht="12" customHeight="1" x14ac:dyDescent="0.2">
      <c r="A3" s="23">
        <v>1</v>
      </c>
      <c r="B3" s="20">
        <f>31/365</f>
        <v>8.4931506849315067E-2</v>
      </c>
      <c r="C3" s="20">
        <f>SUM(B$3:B3)</f>
        <v>8.4931506849315067E-2</v>
      </c>
      <c r="D3" s="20">
        <f>1-C3</f>
        <v>0.91506849315068495</v>
      </c>
      <c r="E3" s="20">
        <f>B3*D3</f>
        <v>7.7718145993619814E-2</v>
      </c>
      <c r="F3" s="20"/>
      <c r="G3" s="20">
        <f>31/366</f>
        <v>8.4699453551912565E-2</v>
      </c>
      <c r="H3" s="20">
        <f>SUM(G$3:G3)</f>
        <v>8.4699453551912565E-2</v>
      </c>
      <c r="I3" s="20">
        <f>1-H3</f>
        <v>0.91530054644808745</v>
      </c>
      <c r="J3" s="20">
        <f>G3*I3</f>
        <v>7.7525456119919969E-2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2" customHeight="1" x14ac:dyDescent="0.2">
      <c r="A4" s="23">
        <f t="shared" ref="A4:A14" si="0">A3+1</f>
        <v>2</v>
      </c>
      <c r="B4" s="20">
        <f>28/365</f>
        <v>7.6712328767123292E-2</v>
      </c>
      <c r="C4" s="20">
        <f>SUM(B$3:B4)</f>
        <v>0.16164383561643836</v>
      </c>
      <c r="D4" s="20">
        <f>1-C4</f>
        <v>0.83835616438356164</v>
      </c>
      <c r="E4" s="20">
        <f t="shared" ref="E4:E14" si="1">B4*D4</f>
        <v>6.4312253706136233E-2</v>
      </c>
      <c r="G4" s="20">
        <f>29/366</f>
        <v>7.9234972677595633E-2</v>
      </c>
      <c r="H4" s="20">
        <f>SUM(G$3:G4)</f>
        <v>0.16393442622950821</v>
      </c>
      <c r="I4" s="20">
        <f>1-H4</f>
        <v>0.83606557377049184</v>
      </c>
      <c r="J4" s="20">
        <f t="shared" ref="J4:J14" si="2">G4*I4</f>
        <v>6.6245632894383233E-2</v>
      </c>
    </row>
    <row r="5" spans="1:32" ht="12" customHeight="1" x14ac:dyDescent="0.2">
      <c r="A5" s="23">
        <f t="shared" si="0"/>
        <v>3</v>
      </c>
      <c r="B5" s="20">
        <f>31/365</f>
        <v>8.4931506849315067E-2</v>
      </c>
      <c r="C5" s="20">
        <f>SUM(B$3:B5)</f>
        <v>0.24657534246575341</v>
      </c>
      <c r="D5" s="20">
        <f>1-C5</f>
        <v>0.75342465753424659</v>
      </c>
      <c r="E5" s="20">
        <f t="shared" si="1"/>
        <v>6.3989491461812723E-2</v>
      </c>
      <c r="G5" s="20">
        <f>31/366</f>
        <v>8.4699453551912565E-2</v>
      </c>
      <c r="H5" s="20">
        <f>SUM(G$3:G5)</f>
        <v>0.24863387978142076</v>
      </c>
      <c r="I5" s="20">
        <f>1-H5</f>
        <v>0.75136612021857929</v>
      </c>
      <c r="J5" s="20">
        <f t="shared" si="2"/>
        <v>6.3640299799934311E-2</v>
      </c>
    </row>
    <row r="6" spans="1:32" ht="12" customHeight="1" x14ac:dyDescent="0.2">
      <c r="A6" s="23">
        <f t="shared" si="0"/>
        <v>4</v>
      </c>
      <c r="B6" s="20">
        <f>30/365</f>
        <v>8.2191780821917804E-2</v>
      </c>
      <c r="C6" s="20">
        <f>SUM(B$3:B6)</f>
        <v>0.32876712328767121</v>
      </c>
      <c r="D6" s="20">
        <f>1-C6</f>
        <v>0.67123287671232879</v>
      </c>
      <c r="E6" s="20">
        <f t="shared" si="1"/>
        <v>5.51698254832051E-2</v>
      </c>
      <c r="G6" s="20">
        <f>30/366</f>
        <v>8.1967213114754092E-2</v>
      </c>
      <c r="H6" s="20">
        <f>SUM(G$3:G6)</f>
        <v>0.33060109289617484</v>
      </c>
      <c r="I6" s="20">
        <f>1-H6</f>
        <v>0.6693989071038251</v>
      </c>
      <c r="J6" s="20">
        <f t="shared" si="2"/>
        <v>5.4868762877362712E-2</v>
      </c>
    </row>
    <row r="7" spans="1:32" ht="12" customHeight="1" x14ac:dyDescent="0.2">
      <c r="A7" s="23">
        <f t="shared" si="0"/>
        <v>5</v>
      </c>
      <c r="B7" s="20">
        <f>31/365</f>
        <v>8.4931506849315067E-2</v>
      </c>
      <c r="C7" s="20">
        <f>SUM(B$3:B7)</f>
        <v>0.41369863013698627</v>
      </c>
      <c r="D7" s="20">
        <f t="shared" ref="D7:D14" si="3">1-C7</f>
        <v>0.58630136986301373</v>
      </c>
      <c r="E7" s="20">
        <f t="shared" si="1"/>
        <v>4.9795458810283355E-2</v>
      </c>
      <c r="G7" s="20">
        <f>31/366</f>
        <v>8.4699453551912565E-2</v>
      </c>
      <c r="H7" s="20">
        <f>SUM(G$3:G7)</f>
        <v>0.41530054644808739</v>
      </c>
      <c r="I7" s="20">
        <f t="shared" ref="I7:I14" si="4">1-H7</f>
        <v>0.58469945355191255</v>
      </c>
      <c r="J7" s="20">
        <f t="shared" si="2"/>
        <v>4.9523724207948878E-2</v>
      </c>
    </row>
    <row r="8" spans="1:32" ht="12" customHeight="1" x14ac:dyDescent="0.2">
      <c r="A8" s="23">
        <f t="shared" si="0"/>
        <v>6</v>
      </c>
      <c r="B8" s="20">
        <f>30/365</f>
        <v>8.2191780821917804E-2</v>
      </c>
      <c r="C8" s="20">
        <f>SUM(B$3:B8)</f>
        <v>0.49589041095890407</v>
      </c>
      <c r="D8" s="20">
        <f t="shared" si="3"/>
        <v>0.50410958904109593</v>
      </c>
      <c r="E8" s="20">
        <f t="shared" si="1"/>
        <v>4.1433664852692814E-2</v>
      </c>
      <c r="G8" s="20">
        <f>30/366</f>
        <v>8.1967213114754092E-2</v>
      </c>
      <c r="H8" s="20">
        <f>SUM(G$3:G8)</f>
        <v>0.49726775956284147</v>
      </c>
      <c r="I8" s="20">
        <f t="shared" si="4"/>
        <v>0.50273224043715858</v>
      </c>
      <c r="J8" s="20">
        <f t="shared" si="2"/>
        <v>4.1207560691570375E-2</v>
      </c>
    </row>
    <row r="9" spans="1:32" ht="12" customHeight="1" x14ac:dyDescent="0.2">
      <c r="A9" s="23">
        <f t="shared" si="0"/>
        <v>7</v>
      </c>
      <c r="B9" s="20">
        <f>31/365</f>
        <v>8.4931506849315067E-2</v>
      </c>
      <c r="C9" s="20">
        <f>SUM(B$3:B9)</f>
        <v>0.58082191780821912</v>
      </c>
      <c r="D9" s="20">
        <f t="shared" si="3"/>
        <v>0.41917808219178088</v>
      </c>
      <c r="E9" s="20">
        <f t="shared" si="1"/>
        <v>3.5601426158753995E-2</v>
      </c>
      <c r="G9" s="20">
        <f>31/366</f>
        <v>8.4699453551912565E-2</v>
      </c>
      <c r="H9" s="20">
        <f>SUM(G$3:G9)</f>
        <v>0.58196721311475408</v>
      </c>
      <c r="I9" s="20">
        <f t="shared" si="4"/>
        <v>0.41803278688524592</v>
      </c>
      <c r="J9" s="20">
        <f t="shared" si="2"/>
        <v>3.5407148615963453E-2</v>
      </c>
    </row>
    <row r="10" spans="1:32" ht="12" customHeight="1" x14ac:dyDescent="0.2">
      <c r="A10" s="23">
        <f t="shared" si="0"/>
        <v>8</v>
      </c>
      <c r="B10" s="20">
        <f>31/365</f>
        <v>8.4931506849315067E-2</v>
      </c>
      <c r="C10" s="20">
        <f>SUM(B$3:B10)</f>
        <v>0.66575342465753418</v>
      </c>
      <c r="D10" s="20">
        <f t="shared" si="3"/>
        <v>0.33424657534246582</v>
      </c>
      <c r="E10" s="20">
        <f t="shared" si="1"/>
        <v>2.8388065303058742E-2</v>
      </c>
      <c r="G10" s="20">
        <f>31/366</f>
        <v>8.4699453551912565E-2</v>
      </c>
      <c r="H10" s="20">
        <f>SUM(G$3:G10)</f>
        <v>0.66666666666666663</v>
      </c>
      <c r="I10" s="20">
        <f t="shared" si="4"/>
        <v>0.33333333333333337</v>
      </c>
      <c r="J10" s="20">
        <f t="shared" si="2"/>
        <v>2.8233151183970857E-2</v>
      </c>
    </row>
    <row r="11" spans="1:32" ht="12" customHeight="1" x14ac:dyDescent="0.2">
      <c r="A11" s="23">
        <f t="shared" si="0"/>
        <v>9</v>
      </c>
      <c r="B11" s="20">
        <f>30/365</f>
        <v>8.2191780821917804E-2</v>
      </c>
      <c r="C11" s="20">
        <f>SUM(B$3:B11)</f>
        <v>0.74794520547945198</v>
      </c>
      <c r="D11" s="20">
        <f t="shared" si="3"/>
        <v>0.25205479452054802</v>
      </c>
      <c r="E11" s="20">
        <f t="shared" si="1"/>
        <v>2.0716832426346411E-2</v>
      </c>
      <c r="G11" s="20">
        <f>30/366</f>
        <v>8.1967213114754092E-2</v>
      </c>
      <c r="H11" s="20">
        <f>SUM(G$3:G11)</f>
        <v>0.74863387978142071</v>
      </c>
      <c r="I11" s="20">
        <f t="shared" si="4"/>
        <v>0.25136612021857929</v>
      </c>
      <c r="J11" s="20">
        <f t="shared" si="2"/>
        <v>2.0603780345785187E-2</v>
      </c>
    </row>
    <row r="12" spans="1:32" ht="12" customHeight="1" x14ac:dyDescent="0.2">
      <c r="A12" s="23">
        <f t="shared" si="0"/>
        <v>10</v>
      </c>
      <c r="B12" s="20">
        <f>31/365</f>
        <v>8.4931506849315067E-2</v>
      </c>
      <c r="C12" s="20">
        <f>SUM(B$3:B12)</f>
        <v>0.83287671232876703</v>
      </c>
      <c r="D12" s="20">
        <f t="shared" si="3"/>
        <v>0.16712328767123297</v>
      </c>
      <c r="E12" s="20">
        <f t="shared" si="1"/>
        <v>1.4194032651529374E-2</v>
      </c>
      <c r="G12" s="20">
        <f>31/366</f>
        <v>8.4699453551912565E-2</v>
      </c>
      <c r="H12" s="20">
        <f>SUM(G$3:G12)</f>
        <v>0.83333333333333326</v>
      </c>
      <c r="I12" s="20">
        <f t="shared" si="4"/>
        <v>0.16666666666666674</v>
      </c>
      <c r="J12" s="20">
        <f t="shared" si="2"/>
        <v>1.4116575591985434E-2</v>
      </c>
    </row>
    <row r="13" spans="1:32" ht="12" customHeight="1" x14ac:dyDescent="0.2">
      <c r="A13" s="23">
        <f t="shared" si="0"/>
        <v>11</v>
      </c>
      <c r="B13" s="20">
        <f>30/365</f>
        <v>8.2191780821917804E-2</v>
      </c>
      <c r="C13" s="20">
        <f>SUM(B$3:B13)</f>
        <v>0.91506849315068484</v>
      </c>
      <c r="D13" s="20">
        <f t="shared" si="3"/>
        <v>8.4931506849315164E-2</v>
      </c>
      <c r="E13" s="20">
        <f t="shared" si="1"/>
        <v>6.9806717958341225E-3</v>
      </c>
      <c r="G13" s="20">
        <f>30/366</f>
        <v>8.1967213114754092E-2</v>
      </c>
      <c r="H13" s="20">
        <f>SUM(G$3:G13)</f>
        <v>0.91530054644808734</v>
      </c>
      <c r="I13" s="20">
        <f t="shared" si="4"/>
        <v>8.4699453551912662E-2</v>
      </c>
      <c r="J13" s="20">
        <f t="shared" si="2"/>
        <v>6.9425781599928406E-3</v>
      </c>
    </row>
    <row r="14" spans="1:32" ht="12" customHeight="1" x14ac:dyDescent="0.2">
      <c r="A14" s="23">
        <f t="shared" si="0"/>
        <v>12</v>
      </c>
      <c r="B14" s="20">
        <f>31/365</f>
        <v>8.4931506849315067E-2</v>
      </c>
      <c r="C14" s="20">
        <f>SUM(B$3:B14)</f>
        <v>0.99999999999999989</v>
      </c>
      <c r="D14" s="20">
        <f t="shared" si="3"/>
        <v>0</v>
      </c>
      <c r="E14" s="20">
        <f t="shared" si="1"/>
        <v>0</v>
      </c>
      <c r="G14" s="20">
        <f>31/366</f>
        <v>8.4699453551912565E-2</v>
      </c>
      <c r="H14" s="20">
        <f>SUM(G$3:G14)</f>
        <v>0.99999999999999989</v>
      </c>
      <c r="I14" s="20">
        <f t="shared" si="4"/>
        <v>0</v>
      </c>
      <c r="J14" s="20">
        <f t="shared" si="2"/>
        <v>0</v>
      </c>
    </row>
    <row r="15" spans="1:32" ht="12" customHeight="1" x14ac:dyDescent="0.2">
      <c r="G15" s="19" t="s">
        <v>45</v>
      </c>
      <c r="I15" s="19">
        <f>366/365</f>
        <v>1.0027397260273974</v>
      </c>
    </row>
    <row r="16" spans="1:32" ht="12" customHeight="1" x14ac:dyDescent="0.25">
      <c r="G16" s="35"/>
      <c r="H16" s="35"/>
      <c r="I16" s="35"/>
    </row>
    <row r="17" spans="1:48" ht="12" customHeight="1" x14ac:dyDescent="0.2">
      <c r="A17" s="24" t="s">
        <v>46</v>
      </c>
      <c r="B17" s="24">
        <v>2019</v>
      </c>
      <c r="C17" s="24">
        <f>B17+1</f>
        <v>2020</v>
      </c>
      <c r="D17" s="24">
        <f t="shared" ref="D17:AG17" si="5">C17+1</f>
        <v>2021</v>
      </c>
      <c r="E17" s="24">
        <f t="shared" si="5"/>
        <v>2022</v>
      </c>
      <c r="F17" s="24">
        <f t="shared" si="5"/>
        <v>2023</v>
      </c>
      <c r="G17" s="24">
        <f t="shared" si="5"/>
        <v>2024</v>
      </c>
      <c r="H17" s="24">
        <f t="shared" si="5"/>
        <v>2025</v>
      </c>
      <c r="I17" s="24">
        <f t="shared" si="5"/>
        <v>2026</v>
      </c>
      <c r="J17" s="24">
        <f t="shared" si="5"/>
        <v>2027</v>
      </c>
      <c r="K17" s="24">
        <f t="shared" si="5"/>
        <v>2028</v>
      </c>
      <c r="L17" s="24">
        <f t="shared" si="5"/>
        <v>2029</v>
      </c>
      <c r="M17" s="24">
        <f t="shared" si="5"/>
        <v>2030</v>
      </c>
      <c r="N17" s="24">
        <f t="shared" si="5"/>
        <v>2031</v>
      </c>
      <c r="O17" s="24">
        <f t="shared" si="5"/>
        <v>2032</v>
      </c>
      <c r="P17" s="24">
        <f t="shared" si="5"/>
        <v>2033</v>
      </c>
      <c r="Q17" s="24">
        <f t="shared" si="5"/>
        <v>2034</v>
      </c>
      <c r="R17" s="24">
        <f t="shared" si="5"/>
        <v>2035</v>
      </c>
      <c r="S17" s="24">
        <f t="shared" si="5"/>
        <v>2036</v>
      </c>
      <c r="T17" s="24">
        <f t="shared" si="5"/>
        <v>2037</v>
      </c>
      <c r="U17" s="24">
        <f t="shared" si="5"/>
        <v>2038</v>
      </c>
      <c r="V17" s="24">
        <f t="shared" si="5"/>
        <v>2039</v>
      </c>
      <c r="W17" s="24">
        <f t="shared" si="5"/>
        <v>2040</v>
      </c>
      <c r="X17" s="24">
        <f t="shared" si="5"/>
        <v>2041</v>
      </c>
      <c r="Y17" s="24">
        <f t="shared" si="5"/>
        <v>2042</v>
      </c>
      <c r="Z17" s="24">
        <f t="shared" si="5"/>
        <v>2043</v>
      </c>
      <c r="AA17" s="24">
        <f t="shared" si="5"/>
        <v>2044</v>
      </c>
      <c r="AB17" s="24">
        <f t="shared" si="5"/>
        <v>2045</v>
      </c>
      <c r="AC17" s="24">
        <f t="shared" si="5"/>
        <v>2046</v>
      </c>
      <c r="AD17" s="24">
        <f t="shared" si="5"/>
        <v>2047</v>
      </c>
      <c r="AE17" s="24">
        <f t="shared" si="5"/>
        <v>2048</v>
      </c>
      <c r="AF17" s="24">
        <f t="shared" si="5"/>
        <v>2049</v>
      </c>
      <c r="AG17" s="24">
        <f t="shared" si="5"/>
        <v>2050</v>
      </c>
    </row>
    <row r="19" spans="1:48" ht="11.25" customHeight="1" x14ac:dyDescent="0.2">
      <c r="A19" s="28" t="s">
        <v>48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48" ht="11.25" customHeight="1" x14ac:dyDescent="0.2">
      <c r="A20" s="28" t="s">
        <v>50</v>
      </c>
      <c r="B20" s="25">
        <v>6987</v>
      </c>
      <c r="C20" s="25">
        <f>'Extended Potential Incremental'!D6</f>
        <v>5255.346093894761</v>
      </c>
      <c r="D20" s="25">
        <f>'Extended Potential Incremental'!E6</f>
        <v>5475.2223594140542</v>
      </c>
      <c r="E20" s="25">
        <f>'Extended Potential Incremental'!F6</f>
        <v>5404.6392465045792</v>
      </c>
      <c r="F20" s="25">
        <f>'Extended Potential Incremental'!G6</f>
        <v>4975.0311692288506</v>
      </c>
      <c r="G20" s="25">
        <f>'Extended Potential Incremental'!H6</f>
        <v>5591.4273334008194</v>
      </c>
      <c r="H20" s="25">
        <f>'Extended Potential Incremental'!I6</f>
        <v>6142.9293531453559</v>
      </c>
      <c r="I20" s="25">
        <f>'Extended Potential Incremental'!J6</f>
        <v>6274.326280098122</v>
      </c>
      <c r="J20" s="25">
        <f>'Extended Potential Incremental'!K6</f>
        <v>6822.9111859484237</v>
      </c>
      <c r="K20" s="25">
        <f>'Extended Potential Incremental'!L6</f>
        <v>6907.2129169594118</v>
      </c>
      <c r="L20" s="25">
        <f>'Extended Potential Incremental'!M6</f>
        <v>5957.8336269836109</v>
      </c>
      <c r="M20" s="25">
        <f>'Extended Potential Incremental'!N6</f>
        <v>6123.4205831034278</v>
      </c>
      <c r="N20" s="25">
        <f>'Extended Potential Incremental'!O6</f>
        <v>6344.4907011763271</v>
      </c>
      <c r="O20" s="25">
        <f>'Extended Potential Incremental'!P6</f>
        <v>6127.4407932133745</v>
      </c>
      <c r="P20" s="25">
        <f>'Extended Potential Incremental'!Q6</f>
        <v>6196.1440265922492</v>
      </c>
      <c r="Q20" s="25">
        <f>'Extended Potential Incremental'!R6</f>
        <v>4164.3248173470511</v>
      </c>
      <c r="R20" s="25">
        <f>'Extended Potential Incremental'!S6</f>
        <v>3846.7428877898046</v>
      </c>
      <c r="S20" s="25">
        <f>'Extended Potential Incremental'!T6</f>
        <v>3739.0230880175113</v>
      </c>
      <c r="T20" s="25">
        <f>'Extended Potential Incremental'!U6</f>
        <v>3796.4253244073948</v>
      </c>
      <c r="U20" s="25">
        <f>'Extended Potential Incremental'!V6</f>
        <v>3522.9103728224654</v>
      </c>
      <c r="V20" s="25">
        <f>'Extended Potential Incremental'!W6</f>
        <v>3928.8426599705053</v>
      </c>
      <c r="W20" s="25">
        <f>'Extended Potential Incremental'!X6</f>
        <v>3880.5117649466602</v>
      </c>
      <c r="X20" s="25">
        <f>'Extended Potential Incremental'!Y6</f>
        <v>2813.5109104672897</v>
      </c>
      <c r="Y20" s="25">
        <f>'Extended Potential Incremental'!Z6</f>
        <v>2710.0597968612556</v>
      </c>
      <c r="Z20" s="25">
        <f>'Extended Potential Incremental'!AA6</f>
        <v>2815.3930143039306</v>
      </c>
      <c r="AA20" s="25">
        <f>'Extended Potential Incremental'!AB6</f>
        <v>2642.4651600364623</v>
      </c>
      <c r="AB20" s="25">
        <f>'Extended Potential Incremental'!AC6</f>
        <v>2511.0210828418153</v>
      </c>
      <c r="AC20" s="25">
        <f>'Extended Potential Incremental'!AD6</f>
        <v>2358.8351171107579</v>
      </c>
      <c r="AD20" s="25">
        <f>'Extended Potential Incremental'!AE6</f>
        <v>2206.6491513797</v>
      </c>
      <c r="AE20" s="25">
        <f>'Extended Potential Incremental'!AF6</f>
        <v>2054.4631856486421</v>
      </c>
      <c r="AF20" s="25">
        <f>'Extended Potential Incremental'!AG6</f>
        <v>1902.2772199175847</v>
      </c>
      <c r="AG20" s="25">
        <f>'Extended Potential Incremental'!AH6</f>
        <v>1750.0912541865268</v>
      </c>
    </row>
    <row r="21" spans="1:48" ht="11.25" customHeight="1" x14ac:dyDescent="0.2">
      <c r="A21" s="26" t="s">
        <v>49</v>
      </c>
      <c r="B21" s="25"/>
      <c r="C21" s="25">
        <f>SUM($B20:B20)*$I$15</f>
        <v>7006.1424657534253</v>
      </c>
      <c r="D21" s="25">
        <f>SUM($B20:C20)</f>
        <v>12242.346093894761</v>
      </c>
      <c r="E21" s="25">
        <f>SUM($B20:D20)</f>
        <v>17717.568453308813</v>
      </c>
      <c r="F21" s="25">
        <f>SUM($B20:E20)</f>
        <v>23122.207699813393</v>
      </c>
      <c r="G21" s="25">
        <f>SUM($B20:F20)*$I$15</f>
        <v>28174.217605669761</v>
      </c>
      <c r="H21" s="25">
        <f>SUM($B20:G20)</f>
        <v>33688.666202443063</v>
      </c>
      <c r="I21" s="25">
        <f>SUM($B20:H20)</f>
        <v>39831.595555588421</v>
      </c>
      <c r="J21" s="25">
        <f>SUM($B20:I20)</f>
        <v>46105.921835686546</v>
      </c>
      <c r="K21" s="25">
        <f>SUM($B20:J20)*$I$15</f>
        <v>53073.843523064112</v>
      </c>
      <c r="L21" s="25">
        <f>SUM($B20:K20)</f>
        <v>59836.045938594383</v>
      </c>
      <c r="M21" s="25">
        <f>SUM($B20:L20)</f>
        <v>65793.879565577998</v>
      </c>
      <c r="N21" s="25">
        <f>SUM($B20:M20)</f>
        <v>71917.300148681432</v>
      </c>
      <c r="O21" s="25">
        <f>SUM($B20:N20)*$I$15</f>
        <v>78476.206715199849</v>
      </c>
      <c r="P21" s="25">
        <f>SUM($B20:O20)</f>
        <v>84389.231643071136</v>
      </c>
      <c r="Q21" s="25">
        <f>SUM($B20:P20)</f>
        <v>90585.375669663379</v>
      </c>
      <c r="R21" s="25">
        <f>SUM($B20:Q20)</f>
        <v>94749.700487010428</v>
      </c>
      <c r="S21" s="25">
        <f>SUM($B20:R20)*$I$15</f>
        <v>98866.570616922982</v>
      </c>
      <c r="T21" s="25">
        <f>SUM($B20:S20)</f>
        <v>102335.46646281774</v>
      </c>
      <c r="U21" s="25">
        <f>SUM($B20:T20)</f>
        <v>106131.89178722513</v>
      </c>
      <c r="V21" s="25">
        <f>SUM($B20:U20)</f>
        <v>109654.80216004761</v>
      </c>
      <c r="W21" s="25">
        <f>SUM($B20:V20)*$I$15</f>
        <v>113894.83288801818</v>
      </c>
      <c r="X21" s="25">
        <f>SUM($B20:W20)</f>
        <v>117464.15658496477</v>
      </c>
      <c r="Y21" s="25">
        <f>SUM($B20:X20)</f>
        <v>120277.66749543206</v>
      </c>
      <c r="Z21" s="25">
        <f>SUM($B20:Y20)</f>
        <v>122987.72729229332</v>
      </c>
      <c r="AA21" s="25">
        <f>SUM($B20:Z20)*$I$15</f>
        <v>126147.78638962904</v>
      </c>
      <c r="AB21" s="25">
        <f>SUM($B20:AA20)</f>
        <v>128445.58546663371</v>
      </c>
      <c r="AC21" s="25">
        <f>SUM($B20:AB20)</f>
        <v>130956.60654947553</v>
      </c>
      <c r="AD21" s="25">
        <f>SUM($B20:AC20)</f>
        <v>133315.4416665863</v>
      </c>
      <c r="AE21" s="25">
        <f>SUM($B20:AD20)*$I$15</f>
        <v>135893.3842174673</v>
      </c>
      <c r="AF21" s="25">
        <f>SUM($B20:AE20)</f>
        <v>137576.55400361464</v>
      </c>
      <c r="AG21" s="25">
        <f>SUM($B20:AF20)</f>
        <v>139478.83122353224</v>
      </c>
    </row>
    <row r="22" spans="1:48" x14ac:dyDescent="0.2">
      <c r="A22" s="23" t="s">
        <v>47</v>
      </c>
      <c r="B22" s="19"/>
      <c r="C22" s="19"/>
      <c r="AI22" s="29"/>
      <c r="AK22" s="29"/>
    </row>
    <row r="23" spans="1:48" x14ac:dyDescent="0.2">
      <c r="A23" s="27">
        <v>1</v>
      </c>
      <c r="B23" s="25">
        <f t="shared" ref="B23" si="6">$B3*(B$21+B$20*$C3)</f>
        <v>50.399752298742726</v>
      </c>
      <c r="C23" s="25">
        <f>$G$3*(C21+C20*$H$3)</f>
        <v>631.11827773799769</v>
      </c>
      <c r="D23" s="25">
        <f t="shared" ref="D23:F34" si="7">$B3*(D$21+D$20*$C3)</f>
        <v>1079.2556557689331</v>
      </c>
      <c r="E23" s="25">
        <f t="shared" si="7"/>
        <v>1543.7653996252966</v>
      </c>
      <c r="F23" s="25">
        <f t="shared" si="7"/>
        <v>1999.6906367199658</v>
      </c>
      <c r="G23" s="25">
        <f>$G$3*(G21+G20*$H$3)</f>
        <v>2426.4537207838939</v>
      </c>
      <c r="H23" s="25">
        <f t="shared" ref="H23:J34" si="8">$B3*(H$21+H$20*$C3)</f>
        <v>2905.540350452362</v>
      </c>
      <c r="I23" s="25">
        <f t="shared" si="8"/>
        <v>3428.2164103333257</v>
      </c>
      <c r="J23" s="25">
        <f t="shared" si="8"/>
        <v>3965.0615366522029</v>
      </c>
      <c r="K23" s="25">
        <f>$G$3*(K21+K20*$H$3)</f>
        <v>4544.8778720317368</v>
      </c>
      <c r="L23" s="25">
        <f t="shared" ref="L23:N34" si="9">$B3*(L$21+L$20*$C3)</f>
        <v>5124.9415493392889</v>
      </c>
      <c r="M23" s="25">
        <f t="shared" si="9"/>
        <v>5632.1437753040154</v>
      </c>
      <c r="N23" s="25">
        <f t="shared" si="9"/>
        <v>6153.8097710351722</v>
      </c>
      <c r="O23" s="25">
        <f>$G$3*(O21+O20*$H$3)</f>
        <v>6690.850070119558</v>
      </c>
      <c r="P23" s="25">
        <f t="shared" ref="P23:R34" si="10">$B3*(P$21+P$20*$C3)</f>
        <v>7211.9996280796031</v>
      </c>
      <c r="Q23" s="25">
        <f t="shared" si="10"/>
        <v>7723.5912317636457</v>
      </c>
      <c r="R23" s="25">
        <f t="shared" si="10"/>
        <v>8074.9827804517836</v>
      </c>
      <c r="S23" s="25">
        <f>$G$3*(S21+S20*$H$3)</f>
        <v>8400.7682478365496</v>
      </c>
      <c r="T23" s="25">
        <f t="shared" ref="T23:V34" si="11">$B3*(T$21+T$20*$C3)</f>
        <v>8718.8903566413082</v>
      </c>
      <c r="U23" s="25">
        <f t="shared" si="11"/>
        <v>9039.3535180389172</v>
      </c>
      <c r="V23" s="25">
        <f t="shared" si="11"/>
        <v>9341.487740567989</v>
      </c>
      <c r="W23" s="25">
        <f>$G$3*(W21+W20*$H$3)</f>
        <v>9674.6688894380841</v>
      </c>
      <c r="X23" s="25">
        <f t="shared" ref="X23:Z34" si="12">$B3*(X$21+X$20*$C3)</f>
        <v>9996.7026890135894</v>
      </c>
      <c r="Y23" s="25">
        <f t="shared" si="12"/>
        <v>10234.912179963201</v>
      </c>
      <c r="Z23" s="25">
        <f t="shared" si="12"/>
        <v>10465.841448669882</v>
      </c>
      <c r="AA23" s="25">
        <f>$G$3*(AA21+AA20*$H$3)</f>
        <v>10703.605612257204</v>
      </c>
      <c r="AB23" s="25">
        <f t="shared" ref="AB23:AD34" si="13">$B3*(AB$21+AB$20*$C3)</f>
        <v>10927.190023010482</v>
      </c>
      <c r="AC23" s="25">
        <f t="shared" si="13"/>
        <v>11139.357055018645</v>
      </c>
      <c r="AD23" s="25">
        <f t="shared" si="13"/>
        <v>11338.598703635953</v>
      </c>
      <c r="AE23" s="25">
        <f>$G$3*(AE21+AE20*$H$3)</f>
        <v>11524.834098157547</v>
      </c>
      <c r="AF23" s="25">
        <f t="shared" ref="AF23:AG34" si="14">$B3*(AF$21+AF$20*$C3)</f>
        <v>11698.305850697996</v>
      </c>
      <c r="AG23" s="25">
        <f t="shared" si="14"/>
        <v>11858.771349142733</v>
      </c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1:48" x14ac:dyDescent="0.2">
      <c r="A24" s="27">
        <f t="shared" ref="A24:A34" si="15">A23+1</f>
        <v>2</v>
      </c>
      <c r="B24" s="25">
        <f t="shared" ref="B24" si="16">$B4*(B$21+B$20*$C4)</f>
        <v>86.639324451116536</v>
      </c>
      <c r="C24" s="25">
        <f>$G$4*(C21+C20*$H$4)</f>
        <v>623.39498294129226</v>
      </c>
      <c r="D24" s="25">
        <f t="shared" si="7"/>
        <v>1007.0320466680914</v>
      </c>
      <c r="E24" s="25">
        <f t="shared" si="7"/>
        <v>1426.1738684784511</v>
      </c>
      <c r="F24" s="25">
        <f t="shared" si="7"/>
        <v>1835.4491588189824</v>
      </c>
      <c r="G24" s="25">
        <f>$G$4*(G21+G20*$H$4)</f>
        <v>2305.0123117045619</v>
      </c>
      <c r="H24" s="25">
        <f t="shared" si="8"/>
        <v>2660.5088225210302</v>
      </c>
      <c r="I24" s="25">
        <f t="shared" si="8"/>
        <v>3133.3765704097264</v>
      </c>
      <c r="J24" s="25">
        <f t="shared" si="8"/>
        <v>3621.4972448106837</v>
      </c>
      <c r="K24" s="25">
        <f>$G$4*(K21+K20*$H$4)</f>
        <v>4295.0246769783498</v>
      </c>
      <c r="L24" s="25">
        <f t="shared" si="9"/>
        <v>4664.0400123416148</v>
      </c>
      <c r="M24" s="25">
        <f t="shared" si="9"/>
        <v>5123.1325949596103</v>
      </c>
      <c r="N24" s="25">
        <f t="shared" si="9"/>
        <v>5595.6157339678557</v>
      </c>
      <c r="O24" s="25">
        <f>$G$4*(O21+O20*$H$4)</f>
        <v>6297.6515053847725</v>
      </c>
      <c r="P24" s="25">
        <f t="shared" si="10"/>
        <v>6550.5271332266275</v>
      </c>
      <c r="Q24" s="25">
        <f t="shared" si="10"/>
        <v>7000.6530601780232</v>
      </c>
      <c r="R24" s="25">
        <f t="shared" si="10"/>
        <v>7316.170074894917</v>
      </c>
      <c r="S24" s="25">
        <f>$G$4*(S21+S20*$H$4)</f>
        <v>7882.2574629070068</v>
      </c>
      <c r="T24" s="25">
        <f t="shared" si="11"/>
        <v>7897.4679068186779</v>
      </c>
      <c r="U24" s="25">
        <f t="shared" si="11"/>
        <v>8185.3089285144952</v>
      </c>
      <c r="V24" s="25">
        <f t="shared" si="11"/>
        <v>8460.5931780818755</v>
      </c>
      <c r="W24" s="25">
        <f>$G$4*(W21+W20*$H$4)</f>
        <v>9074.8592578490861</v>
      </c>
      <c r="X24" s="25">
        <f t="shared" si="12"/>
        <v>9045.836744773369</v>
      </c>
      <c r="Y24" s="25">
        <f t="shared" si="12"/>
        <v>9260.3849171531656</v>
      </c>
      <c r="Z24" s="25">
        <f t="shared" si="12"/>
        <v>9469.586055071255</v>
      </c>
      <c r="AA24" s="25">
        <f>$G$4*(AA21+AA20*$H$4)</f>
        <v>10029.640285750442</v>
      </c>
      <c r="AB24" s="25">
        <f t="shared" si="13"/>
        <v>9884.4968309089982</v>
      </c>
      <c r="AC24" s="25">
        <f t="shared" si="13"/>
        <v>10075.235988358843</v>
      </c>
      <c r="AD24" s="25">
        <f t="shared" si="13"/>
        <v>10254.300605971788</v>
      </c>
      <c r="AE24" s="25">
        <f>$G$4*(AE21+AE20*$H$4)</f>
        <v>10794.194705927519</v>
      </c>
      <c r="AF24" s="25">
        <f t="shared" si="14"/>
        <v>10577.406221686962</v>
      </c>
      <c r="AG24" s="25">
        <f t="shared" si="14"/>
        <v>10721.447219789197</v>
      </c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1:48" x14ac:dyDescent="0.2">
      <c r="A25" s="27">
        <f t="shared" si="15"/>
        <v>3</v>
      </c>
      <c r="B25" s="25">
        <f t="shared" ref="B25" si="17">$B5*(B$21+B$20*$C5)</f>
        <v>146.32186151247888</v>
      </c>
      <c r="C25" s="25">
        <f>$G$5*(C21+C20*$H$5)</f>
        <v>704.08957976735257</v>
      </c>
      <c r="D25" s="25">
        <f t="shared" si="7"/>
        <v>1154.4230920261546</v>
      </c>
      <c r="E25" s="25">
        <f t="shared" si="7"/>
        <v>1617.9638247096041</v>
      </c>
      <c r="F25" s="25">
        <f t="shared" si="7"/>
        <v>2067.9911209272809</v>
      </c>
      <c r="G25" s="25">
        <f>$G$5*(G21+G20*$H$5)</f>
        <v>2504.0915633600048</v>
      </c>
      <c r="H25" s="25">
        <f t="shared" si="8"/>
        <v>2989.8745053549919</v>
      </c>
      <c r="I25" s="25">
        <f t="shared" si="8"/>
        <v>3514.3544682526308</v>
      </c>
      <c r="J25" s="25">
        <f t="shared" si="8"/>
        <v>4058.730927225291</v>
      </c>
      <c r="K25" s="25">
        <f>$G$5*(K21+K20*$H$5)</f>
        <v>4640.7856031191423</v>
      </c>
      <c r="L25" s="25">
        <f t="shared" si="9"/>
        <v>5206.7345889621292</v>
      </c>
      <c r="M25" s="25">
        <f t="shared" si="9"/>
        <v>5716.2101010423994</v>
      </c>
      <c r="N25" s="25">
        <f t="shared" si="9"/>
        <v>6240.9110920518851</v>
      </c>
      <c r="O25" s="25">
        <f>$G$5*(O21+O20*$H$5)</f>
        <v>6775.9305433747832</v>
      </c>
      <c r="P25" s="25">
        <f t="shared" si="10"/>
        <v>7297.0643488500073</v>
      </c>
      <c r="Q25" s="25">
        <f t="shared" si="10"/>
        <v>7780.7618085392332</v>
      </c>
      <c r="R25" s="25">
        <f t="shared" si="10"/>
        <v>8127.793384630937</v>
      </c>
      <c r="S25" s="25">
        <f>$G$5*(S21+S20*$H$5)</f>
        <v>8452.6851678977091</v>
      </c>
      <c r="T25" s="25">
        <f t="shared" si="11"/>
        <v>8771.0101683759003</v>
      </c>
      <c r="U25" s="25">
        <f t="shared" si="11"/>
        <v>9087.7183374939177</v>
      </c>
      <c r="V25" s="25">
        <f t="shared" si="11"/>
        <v>9395.4254641565494</v>
      </c>
      <c r="W25" s="25">
        <f>$G$5*(W21+W20*$H$5)</f>
        <v>9728.5504018959127</v>
      </c>
      <c r="X25" s="25">
        <f t="shared" si="12"/>
        <v>10035.328408324865</v>
      </c>
      <c r="Y25" s="25">
        <f t="shared" si="12"/>
        <v>10272.117654674848</v>
      </c>
      <c r="Z25" s="25">
        <f t="shared" si="12"/>
        <v>10504.493006734523</v>
      </c>
      <c r="AA25" s="25">
        <f>$G$5*(AA21+AA20*$H$5)</f>
        <v>10740.296654074427</v>
      </c>
      <c r="AB25" s="25">
        <f t="shared" si="13"/>
        <v>10961.662963978901</v>
      </c>
      <c r="AC25" s="25">
        <f t="shared" si="13"/>
        <v>11171.740687438954</v>
      </c>
      <c r="AD25" s="25">
        <f t="shared" si="13"/>
        <v>11368.893027508149</v>
      </c>
      <c r="AE25" s="25">
        <f>$G$5*(AE21+AE20*$H$5)</f>
        <v>11553.360640643934</v>
      </c>
      <c r="AF25" s="25">
        <f t="shared" si="14"/>
        <v>11724.42155747397</v>
      </c>
      <c r="AG25" s="25">
        <f t="shared" si="14"/>
        <v>11882.797747370594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1:48" x14ac:dyDescent="0.2">
      <c r="A26" s="27">
        <f t="shared" si="15"/>
        <v>4</v>
      </c>
      <c r="B26" s="25">
        <f t="shared" ref="B26" si="18">$B6*(B$21+B$20*$C6)</f>
        <v>188.80240195158564</v>
      </c>
      <c r="C26" s="25">
        <f>$G$6*(C21+C20*$H$6)</f>
        <v>716.68570720841603</v>
      </c>
      <c r="D26" s="25">
        <f t="shared" si="7"/>
        <v>1154.1714409610674</v>
      </c>
      <c r="E26" s="25">
        <f t="shared" si="7"/>
        <v>1602.2824233525837</v>
      </c>
      <c r="F26" s="25">
        <f t="shared" si="7"/>
        <v>2034.8904974455284</v>
      </c>
      <c r="G26" s="25">
        <f>$G$6*(G21+G20*$H$6)</f>
        <v>2460.8811141755423</v>
      </c>
      <c r="H26" s="25">
        <f t="shared" si="8"/>
        <v>2934.9254313235115</v>
      </c>
      <c r="I26" s="25">
        <f t="shared" si="8"/>
        <v>3443.3743362135215</v>
      </c>
      <c r="J26" s="25">
        <f t="shared" si="8"/>
        <v>3973.8962234579244</v>
      </c>
      <c r="K26" s="25">
        <f>$G$6*(K21+K20*$H$6)</f>
        <v>4537.4898083833987</v>
      </c>
      <c r="L26" s="25">
        <f t="shared" si="9"/>
        <v>5079.0234872189858</v>
      </c>
      <c r="M26" s="25">
        <f t="shared" si="9"/>
        <v>5573.1829261944176</v>
      </c>
      <c r="N26" s="25">
        <f t="shared" si="9"/>
        <v>6082.4515154985656</v>
      </c>
      <c r="O26" s="25">
        <f>$G$6*(O21+O20*$H$6)</f>
        <v>6598.5201096797364</v>
      </c>
      <c r="P26" s="25">
        <f t="shared" si="10"/>
        <v>7103.5331580961611</v>
      </c>
      <c r="Q26" s="25">
        <f t="shared" si="10"/>
        <v>7557.9015419423031</v>
      </c>
      <c r="R26" s="25">
        <f t="shared" si="10"/>
        <v>7891.593129884086</v>
      </c>
      <c r="S26" s="25">
        <f>$G$6*(S21+S20*$H$6)</f>
        <v>8205.1389947693115</v>
      </c>
      <c r="T26" s="25">
        <f t="shared" si="11"/>
        <v>8513.72106538353</v>
      </c>
      <c r="U26" s="25">
        <f t="shared" si="11"/>
        <v>8818.3651147478031</v>
      </c>
      <c r="V26" s="25">
        <f t="shared" si="11"/>
        <v>9118.8884760999445</v>
      </c>
      <c r="W26" s="25">
        <f>$G$6*(W21+W20*$H$6)</f>
        <v>9440.797894959509</v>
      </c>
      <c r="X26" s="25">
        <f t="shared" si="12"/>
        <v>9730.6147786304846</v>
      </c>
      <c r="Y26" s="25">
        <f t="shared" si="12"/>
        <v>9959.0667993520856</v>
      </c>
      <c r="Z26" s="25">
        <f t="shared" si="12"/>
        <v>10184.657749687414</v>
      </c>
      <c r="AA26" s="25">
        <f>$G$6*(AA21+AA20*$H$6)</f>
        <v>10411.589201596487</v>
      </c>
      <c r="AB26" s="25">
        <f t="shared" si="13"/>
        <v>10625.024107771585</v>
      </c>
      <c r="AC26" s="25">
        <f t="shared" si="13"/>
        <v>10827.297039882573</v>
      </c>
      <c r="AD26" s="25">
        <f t="shared" si="13"/>
        <v>11017.061536454021</v>
      </c>
      <c r="AE26" s="25">
        <f>$G$6*(AE21+AE20*$H$6)</f>
        <v>11194.474753439155</v>
      </c>
      <c r="AF26" s="25">
        <f t="shared" si="14"/>
        <v>11359.065222978295</v>
      </c>
      <c r="AG26" s="25">
        <f t="shared" si="14"/>
        <v>11511.304412931127</v>
      </c>
      <c r="AI26" s="29"/>
      <c r="AJ26" s="29"/>
      <c r="AK26" s="29"/>
      <c r="AL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48" x14ac:dyDescent="0.2">
      <c r="A27" s="27">
        <f t="shared" si="15"/>
        <v>5</v>
      </c>
      <c r="B27" s="25">
        <f t="shared" ref="B27" si="19">$B7*(B$21+B$20*$C7)</f>
        <v>245.49556764871457</v>
      </c>
      <c r="C27" s="25">
        <f>$G$7*(C21+C20*$H$7)</f>
        <v>778.2770701638633</v>
      </c>
      <c r="D27" s="25">
        <f t="shared" si="7"/>
        <v>1232.1385769700612</v>
      </c>
      <c r="E27" s="25">
        <f t="shared" si="7"/>
        <v>1694.6774506442271</v>
      </c>
      <c r="F27" s="25">
        <f t="shared" si="7"/>
        <v>2138.606875785692</v>
      </c>
      <c r="G27" s="25">
        <f>$G$7*(G21+G20*$H$7)</f>
        <v>2583.023369979051</v>
      </c>
      <c r="H27" s="25">
        <f t="shared" si="8"/>
        <v>3077.067445169575</v>
      </c>
      <c r="I27" s="25">
        <f t="shared" si="8"/>
        <v>3603.4124603386922</v>
      </c>
      <c r="J27" s="25">
        <f t="shared" si="8"/>
        <v>4155.5755513771273</v>
      </c>
      <c r="K27" s="25">
        <f>$G$7*(K21+K20*$H$7)</f>
        <v>4738.2917963913387</v>
      </c>
      <c r="L27" s="25">
        <f t="shared" si="9"/>
        <v>5291.3002739959147</v>
      </c>
      <c r="M27" s="25">
        <f t="shared" si="9"/>
        <v>5803.1261327380153</v>
      </c>
      <c r="N27" s="25">
        <f t="shared" si="9"/>
        <v>6330.9650002217068</v>
      </c>
      <c r="O27" s="25">
        <f>$G$7*(O21+O20*$H$7)</f>
        <v>6862.4290245175944</v>
      </c>
      <c r="P27" s="25">
        <f t="shared" si="10"/>
        <v>7385.0126194770364</v>
      </c>
      <c r="Q27" s="25">
        <f t="shared" si="10"/>
        <v>7839.8703709682313</v>
      </c>
      <c r="R27" s="25">
        <f t="shared" si="10"/>
        <v>8182.3941787822641</v>
      </c>
      <c r="S27" s="25">
        <f>$G$7*(S21+S20*$H$7)</f>
        <v>8505.4673699598861</v>
      </c>
      <c r="T27" s="25">
        <f t="shared" si="11"/>
        <v>8824.8967533896321</v>
      </c>
      <c r="U27" s="25">
        <f t="shared" si="11"/>
        <v>9137.7226423541688</v>
      </c>
      <c r="V27" s="25">
        <f t="shared" si="11"/>
        <v>9451.1915851548929</v>
      </c>
      <c r="W27" s="25">
        <f>$G$7*(W21+W20*$H$7)</f>
        <v>9783.3299395613703</v>
      </c>
      <c r="X27" s="25">
        <f t="shared" si="12"/>
        <v>10075.263474053472</v>
      </c>
      <c r="Y27" s="25">
        <f t="shared" si="12"/>
        <v>10310.584331919094</v>
      </c>
      <c r="Z27" s="25">
        <f t="shared" si="12"/>
        <v>10544.454787106441</v>
      </c>
      <c r="AA27" s="25">
        <f>$G$7*(AA21+AA20*$H$7)</f>
        <v>10777.599213255269</v>
      </c>
      <c r="AB27" s="25">
        <f t="shared" si="13"/>
        <v>10997.304479217437</v>
      </c>
      <c r="AC27" s="25">
        <f t="shared" si="13"/>
        <v>11205.222070110798</v>
      </c>
      <c r="AD27" s="25">
        <f t="shared" si="13"/>
        <v>11400.214277613304</v>
      </c>
      <c r="AE27" s="25">
        <f>$G$7*(AE21+AE20*$H$7)</f>
        <v>11582.362625505095</v>
      </c>
      <c r="AF27" s="25">
        <f t="shared" si="14"/>
        <v>11751.42254244574</v>
      </c>
      <c r="AG27" s="25">
        <f t="shared" si="14"/>
        <v>11907.638599775675</v>
      </c>
      <c r="AH27" s="29"/>
      <c r="AI27" s="29"/>
      <c r="AJ27" s="29"/>
      <c r="AK27" s="29"/>
      <c r="AL27" s="29"/>
      <c r="AO27" s="29"/>
      <c r="AP27" s="29"/>
    </row>
    <row r="28" spans="1:48" x14ac:dyDescent="0.2">
      <c r="A28" s="27">
        <f t="shared" si="15"/>
        <v>6</v>
      </c>
      <c r="B28" s="25">
        <f t="shared" ref="B28" si="20">$B8*(B$21+B$20*$C8)</f>
        <v>284.776956276975</v>
      </c>
      <c r="C28" s="25">
        <f>$G$8*(C21+C20*$H$8)</f>
        <v>788.48005275342655</v>
      </c>
      <c r="D28" s="25">
        <f t="shared" si="7"/>
        <v>1229.3799747777514</v>
      </c>
      <c r="E28" s="25">
        <f t="shared" si="7"/>
        <v>1676.5214161925414</v>
      </c>
      <c r="F28" s="25">
        <f t="shared" si="7"/>
        <v>2103.228324727861</v>
      </c>
      <c r="G28" s="25">
        <f>$G$8*(G21+G20*$H$8)</f>
        <v>2537.2667334842963</v>
      </c>
      <c r="H28" s="25">
        <f t="shared" si="8"/>
        <v>3019.3056956602045</v>
      </c>
      <c r="I28" s="25">
        <f t="shared" si="8"/>
        <v>3529.5594898451941</v>
      </c>
      <c r="J28" s="25">
        <f t="shared" si="8"/>
        <v>4067.6168274758311</v>
      </c>
      <c r="K28" s="25">
        <f>$G$8*(K21+K20*$H$8)</f>
        <v>4631.8506405822973</v>
      </c>
      <c r="L28" s="25">
        <f t="shared" si="9"/>
        <v>5160.8612469291011</v>
      </c>
      <c r="M28" s="25">
        <f t="shared" si="9"/>
        <v>5657.2952149321118</v>
      </c>
      <c r="N28" s="25">
        <f t="shared" si="9"/>
        <v>6169.6004588887154</v>
      </c>
      <c r="O28" s="25">
        <f>$G$8*(O21+O20*$H$8)</f>
        <v>6682.2283172372963</v>
      </c>
      <c r="P28" s="25">
        <f t="shared" si="10"/>
        <v>7188.6443877352212</v>
      </c>
      <c r="Q28" s="25">
        <f t="shared" si="10"/>
        <v>7615.103376551011</v>
      </c>
      <c r="R28" s="25">
        <f t="shared" si="10"/>
        <v>7944.4326080950477</v>
      </c>
      <c r="S28" s="25">
        <f>$G$8*(S21+S20*$H$8)</f>
        <v>8256.2185451520636</v>
      </c>
      <c r="T28" s="25">
        <f t="shared" si="11"/>
        <v>8565.8693734613353</v>
      </c>
      <c r="U28" s="25">
        <f t="shared" si="11"/>
        <v>8866.7563775157905</v>
      </c>
      <c r="V28" s="25">
        <f t="shared" si="11"/>
        <v>9172.8556899693067</v>
      </c>
      <c r="W28" s="25">
        <f>$G$8*(W21+W20*$H$8)</f>
        <v>9493.8103507647902</v>
      </c>
      <c r="X28" s="25">
        <f t="shared" si="12"/>
        <v>9769.2616164323626</v>
      </c>
      <c r="Y28" s="25">
        <f t="shared" si="12"/>
        <v>9996.2926160400639</v>
      </c>
      <c r="Z28" s="25">
        <f t="shared" si="12"/>
        <v>10223.330440369917</v>
      </c>
      <c r="AA28" s="25">
        <f>$G$8*(AA21+AA20*$H$8)</f>
        <v>10447.688452416658</v>
      </c>
      <c r="AB28" s="25">
        <f t="shared" si="13"/>
        <v>10659.515896712104</v>
      </c>
      <c r="AC28" s="25">
        <f t="shared" si="13"/>
        <v>10859.698377952098</v>
      </c>
      <c r="AD28" s="25">
        <f t="shared" si="13"/>
        <v>11047.372423652554</v>
      </c>
      <c r="AE28" s="25">
        <f>$G$8*(AE21+AE20*$H$8)</f>
        <v>11222.541190401567</v>
      </c>
      <c r="AF28" s="25">
        <f t="shared" si="14"/>
        <v>11385.19520843485</v>
      </c>
      <c r="AG28" s="25">
        <f t="shared" si="14"/>
        <v>11535.343947516689</v>
      </c>
      <c r="AH28" s="29"/>
      <c r="AI28" s="29"/>
      <c r="AJ28" s="29"/>
      <c r="AK28" s="29"/>
      <c r="AL28" s="29"/>
      <c r="AP28" s="29"/>
      <c r="AQ28" s="29"/>
    </row>
    <row r="29" spans="1:48" x14ac:dyDescent="0.2">
      <c r="A29" s="27">
        <f t="shared" si="15"/>
        <v>7</v>
      </c>
      <c r="B29" s="25">
        <f t="shared" ref="B29" si="21">$B9*(B$21+B$20*$C9)</f>
        <v>344.66927378495024</v>
      </c>
      <c r="C29" s="25">
        <f>$G$9*(C21+C20*$H$9)</f>
        <v>852.46456056037403</v>
      </c>
      <c r="D29" s="25">
        <f t="shared" si="7"/>
        <v>1309.8540619139681</v>
      </c>
      <c r="E29" s="25">
        <f t="shared" si="7"/>
        <v>1771.3910765788501</v>
      </c>
      <c r="F29" s="25">
        <f t="shared" si="7"/>
        <v>2209.2226306441025</v>
      </c>
      <c r="G29" s="25">
        <f>$G$9*(G21+G20*$H$9)</f>
        <v>2661.9551765980973</v>
      </c>
      <c r="H29" s="25">
        <f t="shared" si="8"/>
        <v>3164.2603849841589</v>
      </c>
      <c r="I29" s="25">
        <f t="shared" si="8"/>
        <v>3692.4704524247541</v>
      </c>
      <c r="J29" s="25">
        <f t="shared" si="8"/>
        <v>4252.4201755289641</v>
      </c>
      <c r="K29" s="25">
        <f>$G$9*(K21+K20*$H$9)</f>
        <v>4835.7979896635343</v>
      </c>
      <c r="L29" s="25">
        <f t="shared" si="9"/>
        <v>5375.8659590296993</v>
      </c>
      <c r="M29" s="25">
        <f t="shared" si="9"/>
        <v>5890.0421644336329</v>
      </c>
      <c r="N29" s="25">
        <f t="shared" si="9"/>
        <v>6421.0189083915275</v>
      </c>
      <c r="O29" s="25">
        <f>$G$9*(O21+O20*$H$9)</f>
        <v>6948.9275056604065</v>
      </c>
      <c r="P29" s="25">
        <f t="shared" si="10"/>
        <v>7472.9608901040665</v>
      </c>
      <c r="Q29" s="25">
        <f t="shared" si="10"/>
        <v>7898.9789333972303</v>
      </c>
      <c r="R29" s="25">
        <f t="shared" si="10"/>
        <v>8236.9949729335913</v>
      </c>
      <c r="S29" s="25">
        <f>$G$9*(S21+S20*$H$9)</f>
        <v>8558.249572022065</v>
      </c>
      <c r="T29" s="25">
        <f t="shared" si="11"/>
        <v>8878.7833384033638</v>
      </c>
      <c r="U29" s="25">
        <f t="shared" si="11"/>
        <v>9187.7269472144235</v>
      </c>
      <c r="V29" s="25">
        <f t="shared" si="11"/>
        <v>9506.9577061532345</v>
      </c>
      <c r="W29" s="25">
        <f>$G$9*(W21+W20*$H$9)</f>
        <v>9838.1094772268279</v>
      </c>
      <c r="X29" s="25">
        <f t="shared" si="12"/>
        <v>10115.198539782079</v>
      </c>
      <c r="Y29" s="25">
        <f t="shared" si="12"/>
        <v>10349.051009163339</v>
      </c>
      <c r="Z29" s="25">
        <f t="shared" si="12"/>
        <v>10584.416567478358</v>
      </c>
      <c r="AA29" s="25">
        <f>$G$9*(AA21+AA20*$H$9)</f>
        <v>10814.901772436111</v>
      </c>
      <c r="AB29" s="25">
        <f t="shared" si="13"/>
        <v>11032.945994455971</v>
      </c>
      <c r="AC29" s="25">
        <f t="shared" si="13"/>
        <v>11238.703452782642</v>
      </c>
      <c r="AD29" s="25">
        <f t="shared" si="13"/>
        <v>11431.535527718457</v>
      </c>
      <c r="AE29" s="25">
        <f>$G$9*(AE21+AE20*$H$9)</f>
        <v>11611.364610366254</v>
      </c>
      <c r="AF29" s="25">
        <f t="shared" si="14"/>
        <v>11778.42352741751</v>
      </c>
      <c r="AG29" s="25">
        <f t="shared" si="14"/>
        <v>11932.479452180756</v>
      </c>
      <c r="AI29" s="29"/>
      <c r="AJ29" s="29"/>
      <c r="AK29" s="29"/>
      <c r="AL29" s="29"/>
      <c r="AQ29" s="29"/>
    </row>
    <row r="30" spans="1:48" x14ac:dyDescent="0.2">
      <c r="A30" s="27">
        <f t="shared" si="15"/>
        <v>8</v>
      </c>
      <c r="B30" s="25">
        <f t="shared" ref="B30" si="22">$B10*(B$21+B$20*$C10)</f>
        <v>395.0690260836929</v>
      </c>
      <c r="C30" s="25">
        <f>$G$10*(C21+C20*$H$10)</f>
        <v>890.16639994220736</v>
      </c>
      <c r="D30" s="25">
        <f t="shared" si="7"/>
        <v>1349.3488165575925</v>
      </c>
      <c r="E30" s="25">
        <f t="shared" si="7"/>
        <v>1810.3766897587407</v>
      </c>
      <c r="F30" s="25">
        <f t="shared" si="7"/>
        <v>2245.1093257360817</v>
      </c>
      <c r="G30" s="25">
        <f>$G$10*(G21+G20*$H$10)</f>
        <v>2702.0680619290879</v>
      </c>
      <c r="H30" s="25">
        <f t="shared" si="8"/>
        <v>3208.5715511194385</v>
      </c>
      <c r="I30" s="25">
        <f t="shared" si="8"/>
        <v>3737.7294320094738</v>
      </c>
      <c r="J30" s="25">
        <f t="shared" si="8"/>
        <v>4301.6362959995704</v>
      </c>
      <c r="K30" s="25">
        <f>$G$10*(K21+K20*$H$10)</f>
        <v>4885.3503173920271</v>
      </c>
      <c r="L30" s="25">
        <f t="shared" si="9"/>
        <v>5418.8419628993279</v>
      </c>
      <c r="M30" s="25">
        <f t="shared" si="9"/>
        <v>5934.2126067707495</v>
      </c>
      <c r="N30" s="25">
        <f t="shared" si="9"/>
        <v>6466.7840092647157</v>
      </c>
      <c r="O30" s="25">
        <f>$G$10*(O21+O20*$H$10)</f>
        <v>6992.8857501756056</v>
      </c>
      <c r="P30" s="25">
        <f t="shared" si="10"/>
        <v>7517.6559128817362</v>
      </c>
      <c r="Q30" s="25">
        <f t="shared" si="10"/>
        <v>7929.0177110250816</v>
      </c>
      <c r="R30" s="25">
        <f t="shared" si="10"/>
        <v>8264.7429175022971</v>
      </c>
      <c r="S30" s="25">
        <f>$G$10*(S21+S20*$H$10)</f>
        <v>8585.0733140536631</v>
      </c>
      <c r="T30" s="25">
        <f t="shared" si="11"/>
        <v>8906.1683242300151</v>
      </c>
      <c r="U30" s="25">
        <f t="shared" si="11"/>
        <v>9213.1389709958639</v>
      </c>
      <c r="V30" s="25">
        <f t="shared" si="11"/>
        <v>9535.297866004852</v>
      </c>
      <c r="W30" s="25">
        <f>$G$10*(W21+W20*$H$10)</f>
        <v>9865.9482586633731</v>
      </c>
      <c r="X30" s="25">
        <f t="shared" si="12"/>
        <v>10135.493409250716</v>
      </c>
      <c r="Y30" s="25">
        <f t="shared" si="12"/>
        <v>10368.599648418613</v>
      </c>
      <c r="Z30" s="25">
        <f t="shared" si="12"/>
        <v>10604.725013241135</v>
      </c>
      <c r="AA30" s="25">
        <f>$G$10*(AA21+AA20*$H$10)</f>
        <v>10833.858810708343</v>
      </c>
      <c r="AB30" s="25">
        <f t="shared" si="13"/>
        <v>11051.058895642767</v>
      </c>
      <c r="AC30" s="25">
        <f t="shared" si="13"/>
        <v>11255.718581681447</v>
      </c>
      <c r="AD30" s="25">
        <f t="shared" si="13"/>
        <v>11447.45288432927</v>
      </c>
      <c r="AE30" s="25">
        <f>$G$10*(AE21+AE20*$H$10)</f>
        <v>11626.10332398422</v>
      </c>
      <c r="AF30" s="25">
        <f t="shared" si="14"/>
        <v>11792.145339452345</v>
      </c>
      <c r="AG30" s="25">
        <f t="shared" si="14"/>
        <v>11945.103491927599</v>
      </c>
      <c r="AI30" s="29"/>
      <c r="AJ30" s="29"/>
      <c r="AK30" s="29"/>
      <c r="AL30" s="29"/>
      <c r="AR30" s="29"/>
    </row>
    <row r="31" spans="1:48" x14ac:dyDescent="0.2">
      <c r="A31" s="27">
        <f t="shared" si="15"/>
        <v>9</v>
      </c>
      <c r="B31" s="25">
        <f t="shared" ref="B31" si="23">$B11*(B$21+B$20*$C11)</f>
        <v>429.52546443985733</v>
      </c>
      <c r="C31" s="25">
        <f>$G$11*(C21+C20*$H$11)</f>
        <v>896.76004931311422</v>
      </c>
      <c r="D31" s="25">
        <f t="shared" si="7"/>
        <v>1342.8092388947175</v>
      </c>
      <c r="E31" s="25">
        <f t="shared" si="7"/>
        <v>1788.488421787232</v>
      </c>
      <c r="F31" s="25">
        <f t="shared" si="7"/>
        <v>2206.2952117766254</v>
      </c>
      <c r="G31" s="25">
        <f>$G$11*(G21+G20*$H$11)</f>
        <v>2652.4712740811065</v>
      </c>
      <c r="H31" s="25">
        <f t="shared" si="8"/>
        <v>3146.5677336762019</v>
      </c>
      <c r="I31" s="25">
        <f t="shared" si="8"/>
        <v>3659.5436559782083</v>
      </c>
      <c r="J31" s="25">
        <f t="shared" si="8"/>
        <v>4208.9659351749688</v>
      </c>
      <c r="K31" s="25">
        <f>$G$11*(K21+K20*$H$11)</f>
        <v>4774.1653383248995</v>
      </c>
      <c r="L31" s="25">
        <f t="shared" si="9"/>
        <v>5284.2886878033723</v>
      </c>
      <c r="M31" s="25">
        <f t="shared" si="9"/>
        <v>5784.1530930283061</v>
      </c>
      <c r="N31" s="25">
        <f t="shared" si="9"/>
        <v>6301.0382095754985</v>
      </c>
      <c r="O31" s="25">
        <f>$G$11*(O21+O20*$H$11)</f>
        <v>6808.4767614224693</v>
      </c>
      <c r="P31" s="25">
        <f t="shared" si="10"/>
        <v>7317.00886522364</v>
      </c>
      <c r="Q31" s="25">
        <f t="shared" si="10"/>
        <v>7701.3749959608658</v>
      </c>
      <c r="R31" s="25">
        <f t="shared" si="10"/>
        <v>8024.1249358886298</v>
      </c>
      <c r="S31" s="25">
        <f>$G$11*(S21+S20*$H$11)</f>
        <v>8333.2565555653964</v>
      </c>
      <c r="T31" s="25">
        <f t="shared" si="11"/>
        <v>8644.519280726221</v>
      </c>
      <c r="U31" s="25">
        <f t="shared" si="11"/>
        <v>8939.7399213625904</v>
      </c>
      <c r="V31" s="25">
        <f t="shared" si="11"/>
        <v>9254.2488649853967</v>
      </c>
      <c r="W31" s="25">
        <f>$G$11*(W21+W20*$H$11)</f>
        <v>9573.7635627989876</v>
      </c>
      <c r="X31" s="25">
        <f t="shared" si="12"/>
        <v>9827.548650494211</v>
      </c>
      <c r="Y31" s="25">
        <f t="shared" si="12"/>
        <v>10052.436470717019</v>
      </c>
      <c r="Z31" s="25">
        <f t="shared" si="12"/>
        <v>10281.656465661557</v>
      </c>
      <c r="AA31" s="25">
        <f>$G$11*(AA21+AA20*$H$11)</f>
        <v>10502.13322414544</v>
      </c>
      <c r="AB31" s="25">
        <f t="shared" si="13"/>
        <v>10711.536299704361</v>
      </c>
      <c r="AC31" s="25">
        <f t="shared" si="13"/>
        <v>10908.565969794663</v>
      </c>
      <c r="AD31" s="25">
        <f t="shared" si="13"/>
        <v>11093.087204345427</v>
      </c>
      <c r="AE31" s="25">
        <f>$G$11*(AE21+AE20*$H$11)</f>
        <v>11264.870898607174</v>
      </c>
      <c r="AF31" s="25">
        <f t="shared" si="14"/>
        <v>11424.604366828338</v>
      </c>
      <c r="AG31" s="25">
        <f t="shared" si="14"/>
        <v>11571.600294760483</v>
      </c>
      <c r="AH31" s="29"/>
      <c r="AI31" s="29"/>
      <c r="AJ31" s="29"/>
      <c r="AK31" s="29"/>
      <c r="AL31" s="29"/>
      <c r="AS31" s="29"/>
    </row>
    <row r="32" spans="1:48" x14ac:dyDescent="0.2">
      <c r="A32" s="27">
        <f t="shared" si="15"/>
        <v>10</v>
      </c>
      <c r="B32" s="25">
        <f t="shared" ref="B32" si="24">$B12*(B$21+B$20*$C12)</f>
        <v>494.2427322199286</v>
      </c>
      <c r="C32" s="25">
        <f>$G$12*(C21+C20*$H$12)</f>
        <v>964.35389033871797</v>
      </c>
      <c r="D32" s="25">
        <f t="shared" si="7"/>
        <v>1427.0643015014994</v>
      </c>
      <c r="E32" s="25">
        <f t="shared" si="7"/>
        <v>1887.0903156933637</v>
      </c>
      <c r="F32" s="25">
        <f t="shared" si="7"/>
        <v>2315.7250805944923</v>
      </c>
      <c r="G32" s="25">
        <f>$G$12*(G21+G20*$H$12)</f>
        <v>2780.9998685481341</v>
      </c>
      <c r="H32" s="25">
        <f t="shared" si="8"/>
        <v>3295.764490934022</v>
      </c>
      <c r="I32" s="25">
        <f t="shared" si="8"/>
        <v>3826.7874240955352</v>
      </c>
      <c r="J32" s="25">
        <f t="shared" si="8"/>
        <v>4398.4809201514072</v>
      </c>
      <c r="K32" s="25">
        <f>$G$12*(K21+K20*$H$12)</f>
        <v>4982.8565106642227</v>
      </c>
      <c r="L32" s="25">
        <f t="shared" si="9"/>
        <v>5503.4076479331125</v>
      </c>
      <c r="M32" s="25">
        <f t="shared" si="9"/>
        <v>6021.1286384663672</v>
      </c>
      <c r="N32" s="25">
        <f t="shared" si="9"/>
        <v>6556.8379174345364</v>
      </c>
      <c r="O32" s="25">
        <f>$G$12*(O21+O20*$H$12)</f>
        <v>7079.3842313184168</v>
      </c>
      <c r="P32" s="25">
        <f t="shared" si="10"/>
        <v>7605.6041835087644</v>
      </c>
      <c r="Q32" s="25">
        <f t="shared" si="10"/>
        <v>7988.1262734540796</v>
      </c>
      <c r="R32" s="25">
        <f t="shared" si="10"/>
        <v>8319.3437116536243</v>
      </c>
      <c r="S32" s="25">
        <f>$G$12*(S21+S20*$H$12)</f>
        <v>8637.855516115842</v>
      </c>
      <c r="T32" s="25">
        <f t="shared" si="11"/>
        <v>8960.054909243745</v>
      </c>
      <c r="U32" s="25">
        <f t="shared" si="11"/>
        <v>9263.1432758561186</v>
      </c>
      <c r="V32" s="25">
        <f t="shared" si="11"/>
        <v>9591.0639870031955</v>
      </c>
      <c r="W32" s="25">
        <f>$G$12*(W21+W20*$H$12)</f>
        <v>9920.7277963288307</v>
      </c>
      <c r="X32" s="25">
        <f t="shared" si="12"/>
        <v>10175.428474979321</v>
      </c>
      <c r="Y32" s="25">
        <f t="shared" si="12"/>
        <v>10407.066325662858</v>
      </c>
      <c r="Z32" s="25">
        <f t="shared" si="12"/>
        <v>10644.686793613055</v>
      </c>
      <c r="AA32" s="25">
        <f>$G$12*(AA21+AA20*$H$12)</f>
        <v>10871.161369889185</v>
      </c>
      <c r="AB32" s="25">
        <f t="shared" si="13"/>
        <v>11086.700410881303</v>
      </c>
      <c r="AC32" s="25">
        <f t="shared" si="13"/>
        <v>11289.199964353293</v>
      </c>
      <c r="AD32" s="25">
        <f t="shared" si="13"/>
        <v>11478.774134434425</v>
      </c>
      <c r="AE32" s="25">
        <f>$G$12*(AE21+AE20*$H$12)</f>
        <v>11655.105308845381</v>
      </c>
      <c r="AF32" s="25">
        <f t="shared" si="14"/>
        <v>11819.146324424115</v>
      </c>
      <c r="AG32" s="25">
        <f t="shared" si="14"/>
        <v>11969.944344332678</v>
      </c>
      <c r="AH32" s="29"/>
      <c r="AI32" s="29"/>
      <c r="AJ32" s="29"/>
      <c r="AK32" s="29"/>
      <c r="AL32" s="29"/>
      <c r="AT32" s="29"/>
    </row>
    <row r="33" spans="1:48" x14ac:dyDescent="0.2">
      <c r="A33" s="27">
        <f t="shared" si="15"/>
        <v>11</v>
      </c>
      <c r="B33" s="25">
        <f>$B13*(B$21+B$20*$C13)</f>
        <v>525.50001876524675</v>
      </c>
      <c r="C33" s="25">
        <f>$G$13*(C21+C20*$H$13)</f>
        <v>968.55439485812474</v>
      </c>
      <c r="D33" s="25">
        <f t="shared" si="7"/>
        <v>1418.0177727114012</v>
      </c>
      <c r="E33" s="25">
        <f t="shared" si="7"/>
        <v>1862.7274146271898</v>
      </c>
      <c r="F33" s="25">
        <f t="shared" si="7"/>
        <v>2274.6330390589583</v>
      </c>
      <c r="G33" s="25">
        <f>$G$13*(G21+G20*$H$13)</f>
        <v>2728.8568933898609</v>
      </c>
      <c r="H33" s="25">
        <f t="shared" si="8"/>
        <v>3230.9479980128949</v>
      </c>
      <c r="I33" s="25">
        <f t="shared" si="8"/>
        <v>3745.728809609881</v>
      </c>
      <c r="J33" s="25">
        <f t="shared" si="8"/>
        <v>4302.6865391928759</v>
      </c>
      <c r="K33" s="25">
        <f>$G$13*(K21+K20*$H$13)</f>
        <v>4868.526170523799</v>
      </c>
      <c r="L33" s="25">
        <f t="shared" si="9"/>
        <v>5366.1264475134867</v>
      </c>
      <c r="M33" s="25">
        <f t="shared" si="9"/>
        <v>5868.2653817659993</v>
      </c>
      <c r="N33" s="25">
        <f t="shared" si="9"/>
        <v>6388.1871529656482</v>
      </c>
      <c r="O33" s="25">
        <f>$G$13*(O21+O20*$H$13)</f>
        <v>6892.1849689800283</v>
      </c>
      <c r="P33" s="25">
        <f t="shared" si="10"/>
        <v>7402.1200948627002</v>
      </c>
      <c r="Q33" s="25">
        <f t="shared" si="10"/>
        <v>7758.5768305695738</v>
      </c>
      <c r="R33" s="25">
        <f t="shared" si="10"/>
        <v>8076.9644140995897</v>
      </c>
      <c r="S33" s="25">
        <f>$G$13*(S21+S20*$H$13)</f>
        <v>8384.3361059481485</v>
      </c>
      <c r="T33" s="25">
        <f t="shared" si="11"/>
        <v>8696.6675888040245</v>
      </c>
      <c r="U33" s="25">
        <f t="shared" si="11"/>
        <v>8988.1311841305778</v>
      </c>
      <c r="V33" s="25">
        <f t="shared" si="11"/>
        <v>9308.2160788547626</v>
      </c>
      <c r="W33" s="25">
        <f>$G$13*(W21+W20*$H$13)</f>
        <v>9626.7760186042688</v>
      </c>
      <c r="X33" s="25">
        <f t="shared" si="12"/>
        <v>9866.195488296089</v>
      </c>
      <c r="Y33" s="25">
        <f t="shared" si="12"/>
        <v>10089.662287404997</v>
      </c>
      <c r="Z33" s="25">
        <f t="shared" si="12"/>
        <v>10320.329156344058</v>
      </c>
      <c r="AA33" s="25">
        <f>$G$13*(AA21+AA20*$H$13)</f>
        <v>10538.232474965609</v>
      </c>
      <c r="AB33" s="25">
        <f t="shared" si="13"/>
        <v>10746.028088644878</v>
      </c>
      <c r="AC33" s="25">
        <f t="shared" si="13"/>
        <v>10940.96730786419</v>
      </c>
      <c r="AD33" s="25">
        <f t="shared" si="13"/>
        <v>11123.398091543962</v>
      </c>
      <c r="AE33" s="25">
        <f>$G$13*(AE21+AE20*$H$13)</f>
        <v>11292.937335569588</v>
      </c>
      <c r="AF33" s="25">
        <f t="shared" si="14"/>
        <v>11450.73435228489</v>
      </c>
      <c r="AG33" s="25">
        <f t="shared" si="14"/>
        <v>11595.639829346044</v>
      </c>
      <c r="AH33" s="29"/>
      <c r="AI33" s="29"/>
      <c r="AJ33" s="29"/>
      <c r="AK33" s="29"/>
      <c r="AL33" s="29"/>
      <c r="AU33" s="29"/>
    </row>
    <row r="34" spans="1:48" x14ac:dyDescent="0.2">
      <c r="A34" s="27">
        <f t="shared" si="15"/>
        <v>12</v>
      </c>
      <c r="B34" s="25">
        <f>$B14*(B$21+B$20*$C14)</f>
        <v>593.41643835616435</v>
      </c>
      <c r="C34" s="25">
        <f>$G$14*(C21+C20*$H$14)</f>
        <v>1038.5413807352288</v>
      </c>
      <c r="D34" s="25">
        <f t="shared" si="7"/>
        <v>1504.779786445406</v>
      </c>
      <c r="E34" s="25">
        <f t="shared" si="7"/>
        <v>1963.8039416279867</v>
      </c>
      <c r="F34" s="25">
        <f t="shared" si="7"/>
        <v>2386.3408354529024</v>
      </c>
      <c r="G34" s="25">
        <f>$G$14*(G21+G20*$H$14)</f>
        <v>2859.9316751671804</v>
      </c>
      <c r="H34" s="25">
        <f t="shared" si="8"/>
        <v>3382.957430748605</v>
      </c>
      <c r="I34" s="25">
        <f t="shared" si="8"/>
        <v>3915.8454161815971</v>
      </c>
      <c r="J34" s="25">
        <f t="shared" si="8"/>
        <v>4495.325544303244</v>
      </c>
      <c r="K34" s="25">
        <f>$G$14*(K21+K20*$H$14)</f>
        <v>5080.3627039364183</v>
      </c>
      <c r="L34" s="25">
        <f t="shared" si="9"/>
        <v>5587.9733329668979</v>
      </c>
      <c r="M34" s="25">
        <f t="shared" si="9"/>
        <v>6108.044670161983</v>
      </c>
      <c r="N34" s="25">
        <f t="shared" si="9"/>
        <v>6646.8918256043571</v>
      </c>
      <c r="O34" s="25">
        <f>$G$14*(O21+O20*$H$14)</f>
        <v>7165.8827124612289</v>
      </c>
      <c r="P34" s="25">
        <f t="shared" si="10"/>
        <v>7693.5524541357936</v>
      </c>
      <c r="Q34" s="25">
        <f t="shared" si="10"/>
        <v>8047.2348358830777</v>
      </c>
      <c r="R34" s="25">
        <f t="shared" si="10"/>
        <v>8373.9445058049514</v>
      </c>
      <c r="S34" s="25">
        <f>$G$14*(S21+S20*$H$14)</f>
        <v>8690.637718178019</v>
      </c>
      <c r="T34" s="25">
        <f t="shared" si="11"/>
        <v>9013.9414942574767</v>
      </c>
      <c r="U34" s="25">
        <f t="shared" si="11"/>
        <v>9313.1475807163697</v>
      </c>
      <c r="V34" s="25">
        <f t="shared" si="11"/>
        <v>9646.8301080015372</v>
      </c>
      <c r="W34" s="25">
        <f>$G$14*(W21+W20*$H$14)</f>
        <v>9975.5073339942883</v>
      </c>
      <c r="X34" s="25">
        <f t="shared" si="12"/>
        <v>10215.363540707929</v>
      </c>
      <c r="Y34" s="25">
        <f t="shared" si="12"/>
        <v>10445.533002907103</v>
      </c>
      <c r="Z34" s="25">
        <f t="shared" si="12"/>
        <v>10684.648573984972</v>
      </c>
      <c r="AA34" s="25">
        <f>$G$14*(AA21+AA20*$H$14)</f>
        <v>10908.463929070029</v>
      </c>
      <c r="AB34" s="25">
        <f t="shared" si="13"/>
        <v>11122.34192611984</v>
      </c>
      <c r="AC34" s="25">
        <f t="shared" si="13"/>
        <v>11322.681347025136</v>
      </c>
      <c r="AD34" s="25">
        <f t="shared" si="13"/>
        <v>11510.095384539578</v>
      </c>
      <c r="AE34" s="25">
        <f>$G$14*(AE21+AE20*$H$14)</f>
        <v>11684.107293706542</v>
      </c>
      <c r="AF34" s="25">
        <f t="shared" si="14"/>
        <v>11846.147309395888</v>
      </c>
      <c r="AG34" s="25">
        <f t="shared" si="14"/>
        <v>11994.785196737757</v>
      </c>
      <c r="AH34" s="29"/>
      <c r="AI34" s="29"/>
      <c r="AJ34" s="29"/>
      <c r="AK34" s="29"/>
      <c r="AL34" s="29"/>
      <c r="AV34" s="29"/>
    </row>
    <row r="35" spans="1:48" x14ac:dyDescent="0.2">
      <c r="A35" s="27" t="s">
        <v>11</v>
      </c>
      <c r="B35" s="25">
        <f>SUM(B23:B34)</f>
        <v>3784.8588177894535</v>
      </c>
      <c r="C35" s="25">
        <f>SUM(C23:C34)</f>
        <v>9852.8863463201142</v>
      </c>
      <c r="D35" s="25">
        <f t="shared" ref="D35:AG35" si="25">SUM(D23:D34)</f>
        <v>15208.274765196642</v>
      </c>
      <c r="E35" s="25">
        <f t="shared" si="25"/>
        <v>20645.262243076064</v>
      </c>
      <c r="F35" s="25">
        <f t="shared" si="25"/>
        <v>25817.182737688472</v>
      </c>
      <c r="G35" s="25">
        <f t="shared" si="25"/>
        <v>31203.011763200815</v>
      </c>
      <c r="H35" s="25">
        <f t="shared" si="25"/>
        <v>37016.291839956997</v>
      </c>
      <c r="I35" s="25">
        <f t="shared" si="25"/>
        <v>43230.398925692534</v>
      </c>
      <c r="J35" s="25">
        <f t="shared" si="25"/>
        <v>49801.89372135009</v>
      </c>
      <c r="K35" s="25">
        <f t="shared" si="25"/>
        <v>56815.379427991167</v>
      </c>
      <c r="L35" s="25">
        <f t="shared" si="25"/>
        <v>63063.405196932938</v>
      </c>
      <c r="M35" s="25">
        <f t="shared" si="25"/>
        <v>69110.937299797602</v>
      </c>
      <c r="N35" s="25">
        <f t="shared" si="25"/>
        <v>75354.111594900183</v>
      </c>
      <c r="O35" s="25">
        <f t="shared" si="25"/>
        <v>81795.351500331904</v>
      </c>
      <c r="P35" s="25">
        <f t="shared" si="25"/>
        <v>87745.683676181347</v>
      </c>
      <c r="Q35" s="25">
        <f t="shared" si="25"/>
        <v>92841.190970232346</v>
      </c>
      <c r="R35" s="25">
        <f t="shared" si="25"/>
        <v>96833.48161462172</v>
      </c>
      <c r="S35" s="25">
        <f t="shared" si="25"/>
        <v>100891.94457040567</v>
      </c>
      <c r="T35" s="25">
        <f t="shared" si="25"/>
        <v>104391.99055973522</v>
      </c>
      <c r="U35" s="25">
        <f t="shared" si="25"/>
        <v>108040.25279894102</v>
      </c>
      <c r="V35" s="25">
        <f t="shared" si="25"/>
        <v>111783.05674503352</v>
      </c>
      <c r="W35" s="25">
        <f t="shared" si="25"/>
        <v>115996.84918208532</v>
      </c>
      <c r="X35" s="25">
        <f t="shared" si="25"/>
        <v>118988.23581473848</v>
      </c>
      <c r="Y35" s="25">
        <f t="shared" si="25"/>
        <v>121745.70724337638</v>
      </c>
      <c r="Z35" s="25">
        <f t="shared" si="25"/>
        <v>124512.82605796258</v>
      </c>
      <c r="AA35" s="25">
        <f t="shared" si="25"/>
        <v>127579.17100056523</v>
      </c>
      <c r="AB35" s="25">
        <f t="shared" si="25"/>
        <v>129805.80591704861</v>
      </c>
      <c r="AC35" s="25">
        <f t="shared" si="25"/>
        <v>132234.38784226327</v>
      </c>
      <c r="AD35" s="25">
        <f t="shared" si="25"/>
        <v>134510.78380174687</v>
      </c>
      <c r="AE35" s="25">
        <f t="shared" si="25"/>
        <v>137006.25678515396</v>
      </c>
      <c r="AF35" s="25">
        <f t="shared" si="25"/>
        <v>138607.0178235209</v>
      </c>
      <c r="AG35" s="25">
        <f t="shared" si="25"/>
        <v>140426.85588581135</v>
      </c>
      <c r="AL35" s="29"/>
    </row>
    <row r="36" spans="1:48" x14ac:dyDescent="0.2">
      <c r="B36" s="30"/>
      <c r="C36" s="30"/>
      <c r="D36" s="30"/>
      <c r="E36" s="31"/>
      <c r="F36" s="32"/>
    </row>
    <row r="37" spans="1:48" x14ac:dyDescent="0.2">
      <c r="A37" s="28" t="s">
        <v>51</v>
      </c>
      <c r="B37" s="25">
        <v>8202</v>
      </c>
      <c r="C37" s="25">
        <f>'Extended Potential Incremental'!D7</f>
        <v>9218.1394906032401</v>
      </c>
      <c r="D37" s="25">
        <f>'Extended Potential Incremental'!E7</f>
        <v>9223.3354162035139</v>
      </c>
      <c r="E37" s="25">
        <f>'Extended Potential Incremental'!F7</f>
        <v>5587.1475562043352</v>
      </c>
      <c r="F37" s="25">
        <f>'Extended Potential Incremental'!G7</f>
        <v>4787.737801866193</v>
      </c>
      <c r="G37" s="25">
        <f>'Extended Potential Incremental'!H7</f>
        <v>5158.4111536055116</v>
      </c>
      <c r="H37" s="25">
        <f>'Extended Potential Incremental'!I7</f>
        <v>4328.855369613364</v>
      </c>
      <c r="I37" s="25">
        <f>'Extended Potential Incremental'!J7</f>
        <v>5266.9536949074973</v>
      </c>
      <c r="J37" s="25">
        <f>'Extended Potential Incremental'!K7</f>
        <v>5089.1753566747675</v>
      </c>
      <c r="K37" s="25">
        <f>'Extended Potential Incremental'!L7</f>
        <v>5213.8961417268965</v>
      </c>
      <c r="L37" s="25">
        <f>'Extended Potential Incremental'!M7</f>
        <v>5270.5626848536649</v>
      </c>
      <c r="M37" s="25">
        <f>'Extended Potential Incremental'!N7</f>
        <v>4567.7100264240307</v>
      </c>
      <c r="N37" s="25">
        <f>'Extended Potential Incremental'!O7</f>
        <v>5569.4288268584669</v>
      </c>
      <c r="O37" s="25">
        <f>'Extended Potential Incremental'!P7</f>
        <v>5032.4536483217234</v>
      </c>
      <c r="P37" s="25">
        <f>'Extended Potential Incremental'!Q7</f>
        <v>4963.0389483957497</v>
      </c>
      <c r="Q37" s="25">
        <f>'Extended Potential Incremental'!R7</f>
        <v>4708.0104789169627</v>
      </c>
      <c r="R37" s="25">
        <f>'Extended Potential Incremental'!S7</f>
        <v>4243.9073534338477</v>
      </c>
      <c r="S37" s="25">
        <f>'Extended Potential Incremental'!T7</f>
        <v>4350.7757749563916</v>
      </c>
      <c r="T37" s="25">
        <f>'Extended Potential Incremental'!U7</f>
        <v>3582.2073553904329</v>
      </c>
      <c r="U37" s="25">
        <f>'Extended Potential Incremental'!V7</f>
        <v>3841.3610807704449</v>
      </c>
      <c r="V37" s="25">
        <f>'Extended Potential Incremental'!W7</f>
        <v>4024.0060951264527</v>
      </c>
      <c r="W37" s="25">
        <f>'Extended Potential Incremental'!X7</f>
        <v>3968.3259370288738</v>
      </c>
      <c r="X37" s="25">
        <f>'Extended Potential Incremental'!Y7</f>
        <v>3761.02740929323</v>
      </c>
      <c r="Y37" s="25">
        <f>'Extended Potential Incremental'!Z7</f>
        <v>3775.2296858138848</v>
      </c>
      <c r="Z37" s="25">
        <f>'Extended Potential Incremental'!AA7</f>
        <v>3601.5576302907443</v>
      </c>
      <c r="AA37" s="25">
        <f>'Extended Potential Incremental'!AB7</f>
        <v>3080.9879297000793</v>
      </c>
      <c r="AB37" s="25">
        <f>'Extended Potential Incremental'!AC7</f>
        <v>3276.1531204473768</v>
      </c>
      <c r="AC37" s="25">
        <f>'Extended Potential Incremental'!AD7</f>
        <v>3113.45086552567</v>
      </c>
      <c r="AD37" s="25">
        <f>'Extended Potential Incremental'!AE7</f>
        <v>2950.7486106039864</v>
      </c>
      <c r="AE37" s="25">
        <f>'Extended Potential Incremental'!AF7</f>
        <v>2788.0463556823024</v>
      </c>
      <c r="AF37" s="25">
        <f>'Extended Potential Incremental'!AG7</f>
        <v>2625.3441007606189</v>
      </c>
      <c r="AG37" s="25">
        <f>'Extended Potential Incremental'!AH7</f>
        <v>2462.6418458389353</v>
      </c>
    </row>
    <row r="38" spans="1:48" x14ac:dyDescent="0.2">
      <c r="A38" s="26" t="s">
        <v>49</v>
      </c>
      <c r="B38" s="25"/>
      <c r="C38" s="25">
        <f>SUM($B37:B37)*$I$15</f>
        <v>8224.4712328767127</v>
      </c>
      <c r="D38" s="25">
        <f>SUM($B37:C37)</f>
        <v>17420.13949060324</v>
      </c>
      <c r="E38" s="25">
        <f>SUM($B37:D37)</f>
        <v>26643.474906806754</v>
      </c>
      <c r="F38" s="25">
        <f>SUM($B37:E37)</f>
        <v>32230.622463011088</v>
      </c>
      <c r="G38" s="25">
        <f>SUM($B37:F37)*$I$15</f>
        <v>37119.780429986538</v>
      </c>
      <c r="H38" s="25">
        <f>SUM($B37:G37)</f>
        <v>42176.771418482793</v>
      </c>
      <c r="I38" s="25">
        <f>SUM($B37:H37)</f>
        <v>46505.626788096153</v>
      </c>
      <c r="J38" s="25">
        <f>SUM($B37:I37)</f>
        <v>51772.58048300365</v>
      </c>
      <c r="K38" s="25">
        <f>SUM($B37:J37)*$I$15</f>
        <v>57017.541472115896</v>
      </c>
      <c r="L38" s="25">
        <f>SUM($B37:K37)</f>
        <v>62075.65198140531</v>
      </c>
      <c r="M38" s="25">
        <f>SUM($B37:L37)</f>
        <v>67346.21466625898</v>
      </c>
      <c r="N38" s="25">
        <f>SUM($B37:M37)</f>
        <v>71913.924692683009</v>
      </c>
      <c r="O38" s="25">
        <f>SUM($B37:N37)*$I$15</f>
        <v>77695.636679868985</v>
      </c>
      <c r="P38" s="25">
        <f>SUM($B37:O37)</f>
        <v>82515.807167863197</v>
      </c>
      <c r="Q38" s="25">
        <f>SUM($B37:P37)</f>
        <v>87478.846116258952</v>
      </c>
      <c r="R38" s="25">
        <f>SUM($B37:Q37)</f>
        <v>92186.856595175908</v>
      </c>
      <c r="S38" s="25">
        <f>SUM($B37:R37)*$I$15</f>
        <v>96694.957822441575</v>
      </c>
      <c r="T38" s="25">
        <f>SUM($B37:S37)</f>
        <v>100781.53972356615</v>
      </c>
      <c r="U38" s="25">
        <f>SUM($B37:T37)</f>
        <v>104363.74707895659</v>
      </c>
      <c r="V38" s="25">
        <f>SUM($B37:U37)</f>
        <v>108205.10815972702</v>
      </c>
      <c r="W38" s="25">
        <f>SUM($B37:V37)*$I$15</f>
        <v>112536.59128020925</v>
      </c>
      <c r="X38" s="25">
        <f>SUM($B37:W37)</f>
        <v>116197.44019188234</v>
      </c>
      <c r="Y38" s="25">
        <f>SUM($B37:X37)</f>
        <v>119958.46760117557</v>
      </c>
      <c r="Z38" s="25">
        <f>SUM($B37:Y37)</f>
        <v>123733.69728698945</v>
      </c>
      <c r="AA38" s="25">
        <f>SUM($B37:Z37)*$I$15</f>
        <v>127684.11862938234</v>
      </c>
      <c r="AB38" s="25">
        <f>SUM($B37:AA37)</f>
        <v>130416.24284698027</v>
      </c>
      <c r="AC38" s="25">
        <f>SUM($B37:AB37)</f>
        <v>133692.39596742764</v>
      </c>
      <c r="AD38" s="25">
        <f>SUM($B37:AC37)</f>
        <v>136805.84683295331</v>
      </c>
      <c r="AE38" s="25">
        <f>SUM($B37:AD37)*$I$15</f>
        <v>140139.49022559443</v>
      </c>
      <c r="AF38" s="25">
        <f>SUM($B37:AE37)</f>
        <v>142544.64179923959</v>
      </c>
      <c r="AG38" s="25">
        <f>SUM($B37:AF37)</f>
        <v>145169.9859000002</v>
      </c>
    </row>
    <row r="39" spans="1:48" x14ac:dyDescent="0.2">
      <c r="A39" s="23" t="s">
        <v>47</v>
      </c>
    </row>
    <row r="40" spans="1:48" x14ac:dyDescent="0.2">
      <c r="A40" s="27">
        <v>1</v>
      </c>
      <c r="B40" s="25">
        <f t="shared" ref="B40" si="26">$B3*(B$38+B$37*$C3)</f>
        <v>59.163985738412457</v>
      </c>
      <c r="C40" s="25">
        <f>$G$3*(C38+C37*$H$3)</f>
        <v>762.73912821141937</v>
      </c>
      <c r="D40" s="25">
        <f t="shared" ref="D40:F51" si="27">$B3*(D$38+D$37*$C3)</f>
        <v>1546.0499431123831</v>
      </c>
      <c r="E40" s="25">
        <f t="shared" si="27"/>
        <v>2303.1725830139294</v>
      </c>
      <c r="F40" s="25">
        <f t="shared" si="27"/>
        <v>2771.9310129222281</v>
      </c>
      <c r="G40" s="25">
        <f>$G$3*(G38+G37*$H$3)</f>
        <v>3181.0315467559658</v>
      </c>
      <c r="H40" s="25">
        <f t="shared" ref="H40:J51" si="28">$B3*(H$38+H$37*$C3)</f>
        <v>3613.362346484003</v>
      </c>
      <c r="I40" s="25">
        <f t="shared" si="28"/>
        <v>3987.7853976964839</v>
      </c>
      <c r="J40" s="25">
        <f t="shared" si="28"/>
        <v>4433.8333322045473</v>
      </c>
      <c r="K40" s="25">
        <f>$G$3*(K38+K37*$H$3)</f>
        <v>4866.7590830931531</v>
      </c>
      <c r="L40" s="25">
        <f t="shared" ref="L40:N51" si="29">$B3*(L$38+L$37*$C3)</f>
        <v>5310.1971319928352</v>
      </c>
      <c r="M40" s="25">
        <f t="shared" si="29"/>
        <v>5752.7640329075912</v>
      </c>
      <c r="N40" s="25">
        <f t="shared" si="29"/>
        <v>6147.9322874859772</v>
      </c>
      <c r="O40" s="25">
        <f>$G$3*(O38+O37*$H$3)</f>
        <v>6616.8807797025192</v>
      </c>
      <c r="P40" s="25">
        <f t="shared" ref="P40:R51" si="30">$B3*(P$38+P$37*$C3)</f>
        <v>7043.9920325297835</v>
      </c>
      <c r="Q40" s="25">
        <f t="shared" si="30"/>
        <v>7463.6707965900487</v>
      </c>
      <c r="R40" s="25">
        <f t="shared" si="30"/>
        <v>7860.1814775084658</v>
      </c>
      <c r="S40" s="25">
        <f>$G$3*(S38+S37*$H$3)</f>
        <v>8221.2225430227481</v>
      </c>
      <c r="T40" s="25">
        <f t="shared" ref="T40:V51" si="31">$B3*(T$38+T$37*$C3)</f>
        <v>8585.3677856309332</v>
      </c>
      <c r="U40" s="25">
        <f t="shared" si="31"/>
        <v>8891.4794235092068</v>
      </c>
      <c r="V40" s="25">
        <f t="shared" si="31"/>
        <v>9219.0494928483986</v>
      </c>
      <c r="W40" s="25">
        <f>$G$3*(W38+W37*$H$3)</f>
        <v>9560.2565461102058</v>
      </c>
      <c r="X40" s="25">
        <f t="shared" ref="X40:Z51" si="32">$B3*(X$38+X$37*$C3)</f>
        <v>9895.9533354211271</v>
      </c>
      <c r="Y40" s="25">
        <f t="shared" si="32"/>
        <v>10215.485506739491</v>
      </c>
      <c r="Z40" s="25">
        <f t="shared" si="32"/>
        <v>10534.868693450891</v>
      </c>
      <c r="AA40" s="25">
        <f>$G$3*(AA38+AA37*$H$3)</f>
        <v>10836.878074661932</v>
      </c>
      <c r="AB40" s="25">
        <f t="shared" ref="AB40:AD51" si="33">$B3*(AB$38+AB$37*$C3)</f>
        <v>11100.080097296541</v>
      </c>
      <c r="AC40" s="25">
        <f t="shared" si="33"/>
        <v>11377.155088408435</v>
      </c>
      <c r="AD40" s="25">
        <f t="shared" si="33"/>
        <v>11640.41153184205</v>
      </c>
      <c r="AE40" s="25">
        <f>$G$3*(AE38+AE37*$H$3)</f>
        <v>11889.739680547382</v>
      </c>
      <c r="AF40" s="25">
        <f t="shared" ref="AF40:AG51" si="34">$B3*(AF$38+AF$37*$C3)</f>
        <v>12125.468775674437</v>
      </c>
      <c r="AG40" s="25">
        <f t="shared" si="34"/>
        <v>12347.269576073211</v>
      </c>
    </row>
    <row r="41" spans="1:48" x14ac:dyDescent="0.2">
      <c r="A41" s="27">
        <f t="shared" ref="A41:A51" si="35">A40+1</f>
        <v>2</v>
      </c>
      <c r="B41" s="25">
        <f t="shared" ref="B41" si="36">$B4*(B$38+B$37*$C4)</f>
        <v>101.7054156502158</v>
      </c>
      <c r="C41" s="25">
        <f>$G$4*(C38+C37*$H$4)</f>
        <v>771.40329943715153</v>
      </c>
      <c r="D41" s="25">
        <f t="shared" si="27"/>
        <v>1450.7095192458871</v>
      </c>
      <c r="E41" s="25">
        <f t="shared" si="27"/>
        <v>2113.1640556233033</v>
      </c>
      <c r="F41" s="25">
        <f t="shared" si="27"/>
        <v>2531.8544148670017</v>
      </c>
      <c r="G41" s="25">
        <f>$G$4*(G38+G37*$H$4)</f>
        <v>3008.1891433840269</v>
      </c>
      <c r="H41" s="25">
        <f t="shared" si="28"/>
        <v>3289.1564869018239</v>
      </c>
      <c r="I41" s="25">
        <f t="shared" si="28"/>
        <v>3632.865552849164</v>
      </c>
      <c r="J41" s="25">
        <f t="shared" si="28"/>
        <v>4034.7013715558196</v>
      </c>
      <c r="K41" s="25">
        <f>$G$4*(K38+K37*$H$4)</f>
        <v>4585.50840926605</v>
      </c>
      <c r="L41" s="25">
        <f t="shared" si="29"/>
        <v>4827.3231961369156</v>
      </c>
      <c r="M41" s="25">
        <f t="shared" si="29"/>
        <v>5222.9249078838002</v>
      </c>
      <c r="N41" s="25">
        <f t="shared" si="29"/>
        <v>5585.7459694591153</v>
      </c>
      <c r="O41" s="25">
        <f>$G$4*(O38+O37*$H$4)</f>
        <v>6221.5798998791333</v>
      </c>
      <c r="P41" s="25">
        <f t="shared" si="30"/>
        <v>6391.5217834363793</v>
      </c>
      <c r="Q41" s="25">
        <f t="shared" si="30"/>
        <v>6769.0856867655275</v>
      </c>
      <c r="R41" s="25">
        <f t="shared" si="30"/>
        <v>7124.4932208712371</v>
      </c>
      <c r="S41" s="25">
        <f>$G$4*(S38+S37*$H$4)</f>
        <v>7718.1360459838979</v>
      </c>
      <c r="T41" s="25">
        <f t="shared" si="31"/>
        <v>7775.6062490219638</v>
      </c>
      <c r="U41" s="25">
        <f t="shared" si="31"/>
        <v>8053.6192430277288</v>
      </c>
      <c r="V41" s="25">
        <f t="shared" si="31"/>
        <v>8350.5638090565517</v>
      </c>
      <c r="W41" s="25">
        <f>$G$4*(W38+W37*$H$4)</f>
        <v>8968.3796692837295</v>
      </c>
      <c r="X41" s="25">
        <f t="shared" si="32"/>
        <v>8960.4132560794897</v>
      </c>
      <c r="Y41" s="25">
        <f t="shared" si="32"/>
        <v>9249.106536498246</v>
      </c>
      <c r="Z41" s="25">
        <f t="shared" si="32"/>
        <v>9536.5596508033213</v>
      </c>
      <c r="AA41" s="25">
        <f>$G$4*(AA38+AA37*$H$4)</f>
        <v>10157.067650048841</v>
      </c>
      <c r="AB41" s="25">
        <f t="shared" si="33"/>
        <v>10045.158242455376</v>
      </c>
      <c r="AC41" s="25">
        <f t="shared" si="33"/>
        <v>10294.46205754895</v>
      </c>
      <c r="AD41" s="25">
        <f t="shared" si="33"/>
        <v>10531.284603771819</v>
      </c>
      <c r="AE41" s="25">
        <f>$G$4*(AE38+AE37*$H$4)</f>
        <v>11140.16356052246</v>
      </c>
      <c r="AF41" s="25">
        <f t="shared" si="34"/>
        <v>10967.485889605443</v>
      </c>
      <c r="AG41" s="25">
        <f t="shared" si="34"/>
        <v>11166.864629216197</v>
      </c>
    </row>
    <row r="42" spans="1:48" x14ac:dyDescent="0.2">
      <c r="A42" s="27">
        <f t="shared" si="35"/>
        <v>3</v>
      </c>
      <c r="B42" s="25">
        <f t="shared" ref="B42" si="37">$B5*(B$38+B$37*$C5)</f>
        <v>171.76641020829422</v>
      </c>
      <c r="C42" s="25">
        <f>$G$5*(C38+C37*$H$5)</f>
        <v>890.73443601787835</v>
      </c>
      <c r="D42" s="25">
        <f t="shared" si="27"/>
        <v>1672.6739286724223</v>
      </c>
      <c r="E42" s="25">
        <f t="shared" si="27"/>
        <v>2379.8766016312893</v>
      </c>
      <c r="F42" s="25">
        <f t="shared" si="27"/>
        <v>2837.6602111929228</v>
      </c>
      <c r="G42" s="25">
        <f>$G$5*(G38+G37*$H$5)</f>
        <v>3252.6568919865363</v>
      </c>
      <c r="H42" s="25">
        <f t="shared" si="28"/>
        <v>3672.7917063715822</v>
      </c>
      <c r="I42" s="25">
        <f t="shared" si="28"/>
        <v>4060.0935854088934</v>
      </c>
      <c r="J42" s="25">
        <f t="shared" si="28"/>
        <v>4503.7008625281205</v>
      </c>
      <c r="K42" s="25">
        <f>$G$5*(K38+K37*$H$5)</f>
        <v>4939.1548460572012</v>
      </c>
      <c r="L42" s="25">
        <f t="shared" si="29"/>
        <v>5382.5548662814244</v>
      </c>
      <c r="M42" s="25">
        <f t="shared" si="29"/>
        <v>5815.4725458618377</v>
      </c>
      <c r="N42" s="25">
        <f t="shared" si="29"/>
        <v>6224.3930517894032</v>
      </c>
      <c r="O42" s="25">
        <f>$G$5*(O38+O37*$H$5)</f>
        <v>6686.7571852825486</v>
      </c>
      <c r="P42" s="25">
        <f t="shared" si="30"/>
        <v>7112.1278796802117</v>
      </c>
      <c r="Q42" s="25">
        <f t="shared" si="30"/>
        <v>7528.3054459872274</v>
      </c>
      <c r="R42" s="25">
        <f t="shared" si="30"/>
        <v>7918.4446154287543</v>
      </c>
      <c r="S42" s="25">
        <f>$G$5*(S38+S37*$H$5)</f>
        <v>8281.6337447712249</v>
      </c>
      <c r="T42" s="25">
        <f t="shared" si="31"/>
        <v>8634.5466728743868</v>
      </c>
      <c r="U42" s="25">
        <f t="shared" si="31"/>
        <v>8944.2161427190331</v>
      </c>
      <c r="V42" s="25">
        <f t="shared" si="31"/>
        <v>9274.2936823622749</v>
      </c>
      <c r="W42" s="25">
        <f>$G$5*(W38+W37*$H$5)</f>
        <v>9615.3573720745062</v>
      </c>
      <c r="X42" s="25">
        <f t="shared" si="32"/>
        <v>9947.5871814079692</v>
      </c>
      <c r="Y42" s="25">
        <f t="shared" si="32"/>
        <v>10267.314330874253</v>
      </c>
      <c r="Z42" s="25">
        <f t="shared" si="32"/>
        <v>10584.313233933548</v>
      </c>
      <c r="AA42" s="25">
        <f>$G$5*(AA38+AA37*$H$5)</f>
        <v>10879.658073685807</v>
      </c>
      <c r="AB42" s="25">
        <f t="shared" si="33"/>
        <v>11145.057271680464</v>
      </c>
      <c r="AC42" s="25">
        <f t="shared" si="33"/>
        <v>11419.898579742994</v>
      </c>
      <c r="AD42" s="25">
        <f t="shared" si="33"/>
        <v>11680.921340127243</v>
      </c>
      <c r="AE42" s="25">
        <f>$G$5*(AE38+AE37*$H$5)</f>
        <v>11928.452140023395</v>
      </c>
      <c r="AF42" s="25">
        <f t="shared" si="34"/>
        <v>12161.511217860898</v>
      </c>
      <c r="AG42" s="25">
        <f t="shared" si="34"/>
        <v>12381.078335210304</v>
      </c>
    </row>
    <row r="43" spans="1:48" x14ac:dyDescent="0.2">
      <c r="A43" s="27">
        <f t="shared" si="35"/>
        <v>4</v>
      </c>
      <c r="B43" s="25">
        <f t="shared" ref="B43" si="38">$B6*(B$38+B$37*$C6)</f>
        <v>221.63407768812158</v>
      </c>
      <c r="C43" s="25">
        <f>$G$6*(C38+C37*$H$6)</f>
        <v>923.93428056881396</v>
      </c>
      <c r="D43" s="25">
        <f t="shared" si="27"/>
        <v>1681.0248445895149</v>
      </c>
      <c r="E43" s="25">
        <f t="shared" si="27"/>
        <v>2340.850301609079</v>
      </c>
      <c r="F43" s="25">
        <f t="shared" si="27"/>
        <v>2778.4662942892828</v>
      </c>
      <c r="G43" s="25">
        <f>$G$6*(G38+G37*$H$6)</f>
        <v>3182.3899012275688</v>
      </c>
      <c r="H43" s="25">
        <f t="shared" si="28"/>
        <v>3583.5580886695038</v>
      </c>
      <c r="I43" s="25">
        <f t="shared" si="28"/>
        <v>3964.7036714679666</v>
      </c>
      <c r="J43" s="25">
        <f t="shared" si="28"/>
        <v>4392.8000568430789</v>
      </c>
      <c r="K43" s="25">
        <f>$G$6*(K38+K37*$H$6)</f>
        <v>4814.8574782637661</v>
      </c>
      <c r="L43" s="25">
        <f t="shared" si="29"/>
        <v>5244.5292915133141</v>
      </c>
      <c r="M43" s="25">
        <f t="shared" si="29"/>
        <v>5658.733771369205</v>
      </c>
      <c r="N43" s="25">
        <f t="shared" si="29"/>
        <v>6061.230393406413</v>
      </c>
      <c r="O43" s="25">
        <f>$G$6*(O38+O37*$H$6)</f>
        <v>6504.8665045863518</v>
      </c>
      <c r="P43" s="25">
        <f t="shared" si="30"/>
        <v>6916.232153892488</v>
      </c>
      <c r="Q43" s="25">
        <f t="shared" si="30"/>
        <v>7317.2617954373163</v>
      </c>
      <c r="R43" s="25">
        <f t="shared" si="30"/>
        <v>7691.6805868983902</v>
      </c>
      <c r="S43" s="25">
        <f>$G$6*(S38+S37*$H$6)</f>
        <v>8043.7154957859311</v>
      </c>
      <c r="T43" s="25">
        <f t="shared" si="31"/>
        <v>8380.2124710261214</v>
      </c>
      <c r="U43" s="25">
        <f t="shared" si="31"/>
        <v>8681.6433132321126</v>
      </c>
      <c r="V43" s="25">
        <f t="shared" si="31"/>
        <v>9002.3070466614081</v>
      </c>
      <c r="W43" s="25">
        <f>$G$6*(W38+W37*$H$6)</f>
        <v>9331.846243603215</v>
      </c>
      <c r="X43" s="25">
        <f t="shared" si="32"/>
        <v>9652.1048510006913</v>
      </c>
      <c r="Y43" s="25">
        <f t="shared" si="32"/>
        <v>9961.6141647723944</v>
      </c>
      <c r="Z43" s="25">
        <f t="shared" si="32"/>
        <v>10267.214057133278</v>
      </c>
      <c r="AA43" s="25">
        <f>$G$6*(AA38+AA37*$H$6)</f>
        <v>10549.401361159107</v>
      </c>
      <c r="AB43" s="25">
        <f t="shared" si="33"/>
        <v>10807.67131100052</v>
      </c>
      <c r="AC43" s="25">
        <f t="shared" si="33"/>
        <v>11072.547637149371</v>
      </c>
      <c r="AD43" s="25">
        <f t="shared" si="33"/>
        <v>11324.051175222465</v>
      </c>
      <c r="AE43" s="25">
        <f>$G$6*(AE38+AE37*$H$6)</f>
        <v>11562.395196543293</v>
      </c>
      <c r="AF43" s="25">
        <f t="shared" si="34"/>
        <v>11786.93988714139</v>
      </c>
      <c r="AG43" s="25">
        <f t="shared" si="34"/>
        <v>11998.325060987219</v>
      </c>
    </row>
    <row r="44" spans="1:48" x14ac:dyDescent="0.2">
      <c r="A44" s="27">
        <f t="shared" si="35"/>
        <v>5</v>
      </c>
      <c r="B44" s="25">
        <f t="shared" ref="B44" si="39">$B7*(B$38+B$37*$C7)</f>
        <v>288.18586601613805</v>
      </c>
      <c r="C44" s="25">
        <f>$G$7*(C38+C37*$H$7)</f>
        <v>1020.8629989544449</v>
      </c>
      <c r="D44" s="25">
        <f t="shared" si="27"/>
        <v>1803.5902527260221</v>
      </c>
      <c r="E44" s="25">
        <f t="shared" si="27"/>
        <v>2459.1807564729661</v>
      </c>
      <c r="F44" s="25">
        <f t="shared" si="27"/>
        <v>2905.6175178795729</v>
      </c>
      <c r="G44" s="25">
        <f>$G$7*(G38+G37*$H$7)</f>
        <v>3325.4759929709485</v>
      </c>
      <c r="H44" s="25">
        <f t="shared" si="28"/>
        <v>3734.2356208316228</v>
      </c>
      <c r="I44" s="25">
        <f t="shared" si="28"/>
        <v>4134.8528981285044</v>
      </c>
      <c r="J44" s="25">
        <f t="shared" si="28"/>
        <v>4575.9367837101208</v>
      </c>
      <c r="K44" s="25">
        <f>$G$7*(K38+K37*$H$7)</f>
        <v>5012.7572050706513</v>
      </c>
      <c r="L44" s="25">
        <f t="shared" si="29"/>
        <v>5457.3654051221702</v>
      </c>
      <c r="M44" s="25">
        <f t="shared" si="29"/>
        <v>5880.306771119619</v>
      </c>
      <c r="N44" s="25">
        <f t="shared" si="29"/>
        <v>6303.4457064082026</v>
      </c>
      <c r="O44" s="25">
        <f>$G$7*(O38+O37*$H$7)</f>
        <v>6757.7981976222454</v>
      </c>
      <c r="P44" s="25">
        <f t="shared" si="30"/>
        <v>7182.5734165645526</v>
      </c>
      <c r="Q44" s="25">
        <f t="shared" si="30"/>
        <v>7595.1311004487161</v>
      </c>
      <c r="R44" s="25">
        <f t="shared" si="30"/>
        <v>7978.6827749734603</v>
      </c>
      <c r="S44" s="25">
        <f>$G$7*(S38+S37*$H$7)</f>
        <v>8343.0517998821742</v>
      </c>
      <c r="T44" s="25">
        <f t="shared" si="31"/>
        <v>8685.3926410413478</v>
      </c>
      <c r="U44" s="25">
        <f t="shared" si="31"/>
        <v>8998.7405473258041</v>
      </c>
      <c r="V44" s="25">
        <f t="shared" si="31"/>
        <v>9331.4105562664536</v>
      </c>
      <c r="W44" s="25">
        <f>$G$7*(W38+W37*$H$7)</f>
        <v>9671.3765451382096</v>
      </c>
      <c r="X44" s="25">
        <f t="shared" si="32"/>
        <v>10000.971327258774</v>
      </c>
      <c r="Y44" s="25">
        <f t="shared" si="32"/>
        <v>10320.900064301717</v>
      </c>
      <c r="Z44" s="25">
        <f t="shared" si="32"/>
        <v>10635.433860534258</v>
      </c>
      <c r="AA44" s="25">
        <f>$G$7*(AA38+AA37*$H$7)</f>
        <v>10923.151072693412</v>
      </c>
      <c r="AB44" s="25">
        <f t="shared" si="33"/>
        <v>11191.559096043504</v>
      </c>
      <c r="AC44" s="25">
        <f t="shared" si="33"/>
        <v>11464.091002987197</v>
      </c>
      <c r="AD44" s="25">
        <f t="shared" si="33"/>
        <v>11722.804362252609</v>
      </c>
      <c r="AE44" s="25">
        <f>$G$7*(AE38+AE37*$H$7)</f>
        <v>11967.809807157346</v>
      </c>
      <c r="AF44" s="25">
        <f t="shared" si="34"/>
        <v>12198.775437748593</v>
      </c>
      <c r="AG44" s="25">
        <f t="shared" si="34"/>
        <v>12416.033153979166</v>
      </c>
    </row>
    <row r="45" spans="1:48" x14ac:dyDescent="0.2">
      <c r="A45" s="27">
        <f t="shared" si="35"/>
        <v>6</v>
      </c>
      <c r="B45" s="25">
        <f t="shared" ref="B45" si="40">$B8*(B$38+B$37*$C8)</f>
        <v>334.29806717958337</v>
      </c>
      <c r="C45" s="25">
        <f>$G$8*(C38+C37*$H$8)</f>
        <v>1049.8651479267817</v>
      </c>
      <c r="D45" s="25">
        <f t="shared" si="27"/>
        <v>1807.7180614155791</v>
      </c>
      <c r="E45" s="25">
        <f t="shared" si="27"/>
        <v>2417.5962579074758</v>
      </c>
      <c r="F45" s="25">
        <f t="shared" si="27"/>
        <v>2844.2314297924922</v>
      </c>
      <c r="G45" s="25">
        <f>$G$8*(G38+G37*$H$8)</f>
        <v>3252.8599989544196</v>
      </c>
      <c r="H45" s="25">
        <f t="shared" si="28"/>
        <v>3643.0199413727687</v>
      </c>
      <c r="I45" s="25">
        <f t="shared" si="28"/>
        <v>4037.0513934546861</v>
      </c>
      <c r="J45" s="25">
        <f t="shared" si="28"/>
        <v>4462.7057870192075</v>
      </c>
      <c r="K45" s="25">
        <f>$G$8*(K38+K37*$H$8)</f>
        <v>4886.0855676316205</v>
      </c>
      <c r="L45" s="25">
        <f t="shared" si="29"/>
        <v>5316.9265871656489</v>
      </c>
      <c r="M45" s="25">
        <f t="shared" si="29"/>
        <v>5721.476570005766</v>
      </c>
      <c r="N45" s="25">
        <f t="shared" si="29"/>
        <v>6137.732962392347</v>
      </c>
      <c r="O45" s="25">
        <f>$G$8*(O38+O37*$H$8)</f>
        <v>6573.6158713667028</v>
      </c>
      <c r="P45" s="25">
        <f t="shared" si="30"/>
        <v>6984.4052541031406</v>
      </c>
      <c r="Q45" s="25">
        <f t="shared" si="30"/>
        <v>7381.9317836258551</v>
      </c>
      <c r="R45" s="25">
        <f t="shared" si="30"/>
        <v>7749.9755800061694</v>
      </c>
      <c r="S45" s="25">
        <f>$G$8*(S38+S37*$H$8)</f>
        <v>8103.1523233126572</v>
      </c>
      <c r="T45" s="25">
        <f t="shared" si="31"/>
        <v>8429.4182466715665</v>
      </c>
      <c r="U45" s="25">
        <f t="shared" si="31"/>
        <v>8734.4088660773741</v>
      </c>
      <c r="V45" s="25">
        <f t="shared" si="31"/>
        <v>9057.5814407622256</v>
      </c>
      <c r="W45" s="25">
        <f>$G$8*(W38+W37*$H$8)</f>
        <v>9386.0583465680902</v>
      </c>
      <c r="X45" s="25">
        <f t="shared" si="32"/>
        <v>9703.7669276305023</v>
      </c>
      <c r="Y45" s="25">
        <f t="shared" si="32"/>
        <v>10013.471326153813</v>
      </c>
      <c r="Z45" s="25">
        <f t="shared" si="32"/>
        <v>10316.685631263001</v>
      </c>
      <c r="AA45" s="25">
        <f>$G$8*(AA38+AA37*$H$8)</f>
        <v>10591.491360198725</v>
      </c>
      <c r="AB45" s="25">
        <f t="shared" si="33"/>
        <v>10852.673076513141</v>
      </c>
      <c r="AC45" s="25">
        <f t="shared" si="33"/>
        <v>11115.31449835344</v>
      </c>
      <c r="AD45" s="25">
        <f t="shared" si="33"/>
        <v>11364.583132117981</v>
      </c>
      <c r="AE45" s="25">
        <f>$G$8*(AE38+AE37*$H$8)</f>
        <v>11600.483261511632</v>
      </c>
      <c r="AF45" s="25">
        <f t="shared" si="34"/>
        <v>11823.002035419806</v>
      </c>
      <c r="AG45" s="25">
        <f t="shared" si="34"/>
        <v>12032.152304957084</v>
      </c>
    </row>
    <row r="46" spans="1:48" x14ac:dyDescent="0.2">
      <c r="A46" s="27">
        <f t="shared" si="35"/>
        <v>7</v>
      </c>
      <c r="B46" s="25">
        <f t="shared" ref="B46" si="41">$B9*(B$38+B$37*$C9)</f>
        <v>404.60532182398197</v>
      </c>
      <c r="C46" s="25">
        <f>$G$9*(C38+C37*$H$9)</f>
        <v>1150.9915618910118</v>
      </c>
      <c r="D46" s="25">
        <f t="shared" si="27"/>
        <v>1934.5065767796223</v>
      </c>
      <c r="E46" s="25">
        <f t="shared" si="27"/>
        <v>2538.4849113146429</v>
      </c>
      <c r="F46" s="25">
        <f t="shared" si="27"/>
        <v>2973.574824566223</v>
      </c>
      <c r="G46" s="25">
        <f>$G$9*(G38+G37*$H$9)</f>
        <v>3398.2950939553616</v>
      </c>
      <c r="H46" s="25">
        <f t="shared" si="28"/>
        <v>3795.6795352916633</v>
      </c>
      <c r="I46" s="25">
        <f t="shared" si="28"/>
        <v>4209.612210848115</v>
      </c>
      <c r="J46" s="25">
        <f t="shared" si="28"/>
        <v>4648.1727048921211</v>
      </c>
      <c r="K46" s="25">
        <f>$G$9*(K38+K37*$H$9)</f>
        <v>5086.3595640840995</v>
      </c>
      <c r="L46" s="25">
        <f t="shared" si="29"/>
        <v>5532.175943962915</v>
      </c>
      <c r="M46" s="25">
        <f t="shared" si="29"/>
        <v>5945.1409963773995</v>
      </c>
      <c r="N46" s="25">
        <f t="shared" si="29"/>
        <v>6382.4983610270001</v>
      </c>
      <c r="O46" s="25">
        <f>$G$9*(O38+O37*$H$9)</f>
        <v>6828.8392099619414</v>
      </c>
      <c r="P46" s="25">
        <f t="shared" si="30"/>
        <v>7253.0189534488936</v>
      </c>
      <c r="Q46" s="25">
        <f t="shared" si="30"/>
        <v>7661.9567549102076</v>
      </c>
      <c r="R46" s="25">
        <f t="shared" si="30"/>
        <v>8038.9209345181653</v>
      </c>
      <c r="S46" s="25">
        <f>$G$9*(S38+S37*$H$9)</f>
        <v>8404.4698549931254</v>
      </c>
      <c r="T46" s="25">
        <f t="shared" si="31"/>
        <v>8736.2386092083088</v>
      </c>
      <c r="U46" s="25">
        <f t="shared" si="31"/>
        <v>9053.2649519325732</v>
      </c>
      <c r="V46" s="25">
        <f t="shared" si="31"/>
        <v>9388.5274301706304</v>
      </c>
      <c r="W46" s="25">
        <f>$G$9*(W38+W37*$H$9)</f>
        <v>9727.3957182019149</v>
      </c>
      <c r="X46" s="25">
        <f t="shared" si="32"/>
        <v>10054.355473109579</v>
      </c>
      <c r="Y46" s="25">
        <f t="shared" si="32"/>
        <v>10374.485797729181</v>
      </c>
      <c r="Z46" s="25">
        <f t="shared" si="32"/>
        <v>10686.55448713497</v>
      </c>
      <c r="AA46" s="25">
        <f>$G$9*(AA38+AA37*$H$9)</f>
        <v>10966.644071701019</v>
      </c>
      <c r="AB46" s="25">
        <f t="shared" si="33"/>
        <v>11238.060920406544</v>
      </c>
      <c r="AC46" s="25">
        <f t="shared" si="33"/>
        <v>11508.283426231401</v>
      </c>
      <c r="AD46" s="25">
        <f t="shared" si="33"/>
        <v>11764.687384377976</v>
      </c>
      <c r="AE46" s="25">
        <f>$G$9*(AE38+AE37*$H$9)</f>
        <v>12007.167474291295</v>
      </c>
      <c r="AF46" s="25">
        <f t="shared" si="34"/>
        <v>12236.039657636289</v>
      </c>
      <c r="AG46" s="25">
        <f t="shared" si="34"/>
        <v>12450.987972748026</v>
      </c>
    </row>
    <row r="47" spans="1:48" x14ac:dyDescent="0.2">
      <c r="A47" s="27">
        <f t="shared" si="35"/>
        <v>8</v>
      </c>
      <c r="B47" s="25">
        <f t="shared" ref="B47" si="42">$B10*(B$38+B$37*$C10)</f>
        <v>463.76930756239443</v>
      </c>
      <c r="C47" s="25">
        <f>$G$10*(C38+C37*$H$10)</f>
        <v>1217.1224709243488</v>
      </c>
      <c r="D47" s="25">
        <f t="shared" si="27"/>
        <v>2001.0378234298121</v>
      </c>
      <c r="E47" s="25">
        <f t="shared" si="27"/>
        <v>2578.7870227915605</v>
      </c>
      <c r="F47" s="25">
        <f t="shared" si="27"/>
        <v>3008.1105050135375</v>
      </c>
      <c r="G47" s="25">
        <f>$G$10*(G38+G37*$H$10)</f>
        <v>3435.3015223244893</v>
      </c>
      <c r="H47" s="25">
        <f t="shared" si="28"/>
        <v>3826.9051311647981</v>
      </c>
      <c r="I47" s="25">
        <f t="shared" si="28"/>
        <v>4247.60464845972</v>
      </c>
      <c r="J47" s="25">
        <f t="shared" si="28"/>
        <v>4684.8827631977274</v>
      </c>
      <c r="K47" s="25">
        <f>$G$10*(K38+K37*$H$10)</f>
        <v>5123.7640416155245</v>
      </c>
      <c r="L47" s="25">
        <f t="shared" si="29"/>
        <v>5570.1944145213265</v>
      </c>
      <c r="M47" s="25">
        <f t="shared" si="29"/>
        <v>5978.0895370821736</v>
      </c>
      <c r="N47" s="25">
        <f t="shared" si="29"/>
        <v>6422.672660915242</v>
      </c>
      <c r="O47" s="25">
        <f>$G$10*(O38+O37*$H$10)</f>
        <v>6864.9420195116227</v>
      </c>
      <c r="P47" s="25">
        <f t="shared" si="30"/>
        <v>7288.8191443245432</v>
      </c>
      <c r="Q47" s="25">
        <f t="shared" si="30"/>
        <v>7695.9173334070292</v>
      </c>
      <c r="R47" s="25">
        <f t="shared" si="30"/>
        <v>8069.5337696966226</v>
      </c>
      <c r="S47" s="25">
        <f>$G$10*(S38+S37*$H$10)</f>
        <v>8435.6823092298382</v>
      </c>
      <c r="T47" s="25">
        <f t="shared" si="31"/>
        <v>8762.0783635226653</v>
      </c>
      <c r="U47" s="25">
        <f t="shared" si="31"/>
        <v>9080.9740755851944</v>
      </c>
      <c r="V47" s="25">
        <f t="shared" si="31"/>
        <v>9417.5540382202962</v>
      </c>
      <c r="W47" s="25">
        <f>$G$10*(W38+W37*$H$10)</f>
        <v>9755.864478283469</v>
      </c>
      <c r="X47" s="25">
        <f t="shared" si="32"/>
        <v>10081.485121000973</v>
      </c>
      <c r="Y47" s="25">
        <f t="shared" si="32"/>
        <v>10401.717891766091</v>
      </c>
      <c r="Z47" s="25">
        <f t="shared" si="32"/>
        <v>10712.53382196484</v>
      </c>
      <c r="AA47" s="25">
        <f>$G$10*(AA38+AA37*$H$10)</f>
        <v>10988.747071196687</v>
      </c>
      <c r="AB47" s="25">
        <f t="shared" si="33"/>
        <v>11261.692995082843</v>
      </c>
      <c r="AC47" s="25">
        <f t="shared" si="33"/>
        <v>11530.741870830916</v>
      </c>
      <c r="AD47" s="25">
        <f t="shared" si="33"/>
        <v>11785.972198900705</v>
      </c>
      <c r="AE47" s="25">
        <f>$G$10*(AE38+AE37*$H$10)</f>
        <v>12027.168911687237</v>
      </c>
      <c r="AF47" s="25">
        <f t="shared" si="34"/>
        <v>12254.977212005446</v>
      </c>
      <c r="AG47" s="25">
        <f t="shared" si="34"/>
        <v>12468.751897040398</v>
      </c>
    </row>
    <row r="48" spans="1:48" x14ac:dyDescent="0.2">
      <c r="A48" s="27">
        <f t="shared" si="35"/>
        <v>9</v>
      </c>
      <c r="B48" s="25">
        <f t="shared" ref="B48" si="43">$B11*(B$38+B$37*$C11)</f>
        <v>504.21752674047656</v>
      </c>
      <c r="C48" s="25">
        <f>$G$11*(C38+C37*$H$11)</f>
        <v>1239.793669187979</v>
      </c>
      <c r="D48" s="25">
        <f t="shared" si="27"/>
        <v>1998.7963556450534</v>
      </c>
      <c r="E48" s="25">
        <f t="shared" si="27"/>
        <v>2533.3442575706317</v>
      </c>
      <c r="F48" s="25">
        <f t="shared" si="27"/>
        <v>2943.4181915350382</v>
      </c>
      <c r="G48" s="25">
        <f>$G$11*(G38+G37*$H$11)</f>
        <v>3359.1427692965558</v>
      </c>
      <c r="H48" s="25">
        <f t="shared" si="28"/>
        <v>3732.7001126629384</v>
      </c>
      <c r="I48" s="25">
        <f t="shared" si="28"/>
        <v>4146.1659905494107</v>
      </c>
      <c r="J48" s="25">
        <f t="shared" si="28"/>
        <v>4568.1373800717301</v>
      </c>
      <c r="K48" s="25">
        <f>$G$11*(K38+K37*$H$11)</f>
        <v>4993.5115384814981</v>
      </c>
      <c r="L48" s="25">
        <f t="shared" si="29"/>
        <v>5426.1159511003161</v>
      </c>
      <c r="M48" s="25">
        <f t="shared" si="29"/>
        <v>5816.105053195336</v>
      </c>
      <c r="N48" s="25">
        <f t="shared" si="29"/>
        <v>6253.1138861088357</v>
      </c>
      <c r="O48" s="25">
        <f>$G$11*(O38+O37*$H$11)</f>
        <v>6677.3034409370694</v>
      </c>
      <c r="P48" s="25">
        <f t="shared" si="30"/>
        <v>7087.2237003224855</v>
      </c>
      <c r="Q48" s="25">
        <f t="shared" si="30"/>
        <v>7479.466847779061</v>
      </c>
      <c r="R48" s="25">
        <f t="shared" si="30"/>
        <v>7837.8958974801981</v>
      </c>
      <c r="S48" s="25">
        <f>$G$11*(S38+S37*$H$11)</f>
        <v>8192.7947517136217</v>
      </c>
      <c r="T48" s="25">
        <f t="shared" si="31"/>
        <v>8503.6302361696144</v>
      </c>
      <c r="U48" s="25">
        <f t="shared" si="31"/>
        <v>8813.9896998767836</v>
      </c>
      <c r="V48" s="25">
        <f t="shared" si="31"/>
        <v>9140.946100717556</v>
      </c>
      <c r="W48" s="25">
        <f>$G$11*(W38+W37*$H$11)</f>
        <v>9467.8208625151146</v>
      </c>
      <c r="X48" s="25">
        <f t="shared" si="32"/>
        <v>9781.6835022197265</v>
      </c>
      <c r="Y48" s="25">
        <f t="shared" si="32"/>
        <v>10091.682126925789</v>
      </c>
      <c r="Z48" s="25">
        <f t="shared" si="32"/>
        <v>10391.298497163561</v>
      </c>
      <c r="AA48" s="25">
        <f>$G$11*(AA38+AA37*$H$11)</f>
        <v>10654.971358750281</v>
      </c>
      <c r="AB48" s="25">
        <f t="shared" si="33"/>
        <v>10920.544591712502</v>
      </c>
      <c r="AC48" s="25">
        <f t="shared" si="33"/>
        <v>11179.815338202199</v>
      </c>
      <c r="AD48" s="25">
        <f t="shared" si="33"/>
        <v>11425.713296616139</v>
      </c>
      <c r="AE48" s="25">
        <f>$G$11*(AE38+AE37*$H$11)</f>
        <v>11657.927556217976</v>
      </c>
      <c r="AF48" s="25">
        <f t="shared" si="34"/>
        <v>11877.390849216759</v>
      </c>
      <c r="AG48" s="25">
        <f t="shared" si="34"/>
        <v>12083.170443403438</v>
      </c>
    </row>
    <row r="49" spans="1:33" x14ac:dyDescent="0.2">
      <c r="A49" s="27">
        <f t="shared" si="35"/>
        <v>10</v>
      </c>
      <c r="B49" s="25">
        <f t="shared" ref="B49" si="44">$B12*(B$38+B$37*$C12)</f>
        <v>580.18876337023823</v>
      </c>
      <c r="C49" s="25">
        <f>$G$12*(C38+C37*$H$12)</f>
        <v>1347.2510338609156</v>
      </c>
      <c r="D49" s="25">
        <f t="shared" si="27"/>
        <v>2131.9541474834118</v>
      </c>
      <c r="E49" s="25">
        <f t="shared" si="27"/>
        <v>2658.0911776332377</v>
      </c>
      <c r="F49" s="25">
        <f t="shared" si="27"/>
        <v>3076.0678117001871</v>
      </c>
      <c r="G49" s="25">
        <f>$G$12*(G38+G37*$H$12)</f>
        <v>3508.1206233089024</v>
      </c>
      <c r="H49" s="25">
        <f t="shared" si="28"/>
        <v>3888.3490456248387</v>
      </c>
      <c r="I49" s="25">
        <f t="shared" si="28"/>
        <v>4322.3639611793296</v>
      </c>
      <c r="J49" s="25">
        <f t="shared" si="28"/>
        <v>4757.1186843797286</v>
      </c>
      <c r="K49" s="25">
        <f>$G$12*(K38+K37*$H$12)</f>
        <v>5197.3664006289737</v>
      </c>
      <c r="L49" s="25">
        <f t="shared" si="29"/>
        <v>5645.0049533620713</v>
      </c>
      <c r="M49" s="25">
        <f t="shared" si="29"/>
        <v>6042.9237623399549</v>
      </c>
      <c r="N49" s="25">
        <f t="shared" si="29"/>
        <v>6501.7253155340395</v>
      </c>
      <c r="O49" s="25">
        <f>$G$12*(O38+O37*$H$12)</f>
        <v>6935.9830318513204</v>
      </c>
      <c r="P49" s="25">
        <f t="shared" si="30"/>
        <v>7359.2646812088833</v>
      </c>
      <c r="Q49" s="25">
        <f t="shared" si="30"/>
        <v>7762.7429878685189</v>
      </c>
      <c r="R49" s="25">
        <f t="shared" si="30"/>
        <v>8129.7719292413285</v>
      </c>
      <c r="S49" s="25">
        <f>$G$12*(S38+S37*$H$12)</f>
        <v>8497.1003643407894</v>
      </c>
      <c r="T49" s="25">
        <f t="shared" si="31"/>
        <v>8812.9243316896245</v>
      </c>
      <c r="U49" s="25">
        <f t="shared" si="31"/>
        <v>9135.4984801919636</v>
      </c>
      <c r="V49" s="25">
        <f t="shared" si="31"/>
        <v>9474.670912124473</v>
      </c>
      <c r="W49" s="25">
        <f>$G$12*(W38+W37*$H$12)</f>
        <v>9811.8836513471742</v>
      </c>
      <c r="X49" s="25">
        <f t="shared" si="32"/>
        <v>10134.869266851778</v>
      </c>
      <c r="Y49" s="25">
        <f t="shared" si="32"/>
        <v>10455.303625193555</v>
      </c>
      <c r="Z49" s="25">
        <f t="shared" si="32"/>
        <v>10763.654448565552</v>
      </c>
      <c r="AA49" s="25">
        <f>$G$12*(AA38+AA37*$H$12)</f>
        <v>11032.240070204292</v>
      </c>
      <c r="AB49" s="25">
        <f t="shared" si="33"/>
        <v>11308.194819445884</v>
      </c>
      <c r="AC49" s="25">
        <f t="shared" si="33"/>
        <v>11574.934294075119</v>
      </c>
      <c r="AD49" s="25">
        <f t="shared" si="33"/>
        <v>11827.855221026073</v>
      </c>
      <c r="AE49" s="25">
        <f>$G$12*(AE38+AE37*$H$12)</f>
        <v>12066.526578821184</v>
      </c>
      <c r="AF49" s="25">
        <f t="shared" si="34"/>
        <v>12292.241431893142</v>
      </c>
      <c r="AG49" s="25">
        <f t="shared" si="34"/>
        <v>12503.706715809256</v>
      </c>
    </row>
    <row r="50" spans="1:33" x14ac:dyDescent="0.2">
      <c r="A50" s="27">
        <f t="shared" si="35"/>
        <v>11</v>
      </c>
      <c r="B50" s="25">
        <f>$B13*(B$38+B$37*$C13)</f>
        <v>616.88151623193835</v>
      </c>
      <c r="C50" s="25">
        <f>$G$13*(C38+C37*$H$13)</f>
        <v>1365.7245365459466</v>
      </c>
      <c r="D50" s="25">
        <f t="shared" si="27"/>
        <v>2125.4895724711178</v>
      </c>
      <c r="E50" s="25">
        <f t="shared" si="27"/>
        <v>2610.090213869029</v>
      </c>
      <c r="F50" s="25">
        <f t="shared" si="27"/>
        <v>3009.1833270382485</v>
      </c>
      <c r="G50" s="25">
        <f>$G$13*(G38+G37*$H$13)</f>
        <v>3429.612867023407</v>
      </c>
      <c r="H50" s="25">
        <f t="shared" si="28"/>
        <v>3792.1619653662037</v>
      </c>
      <c r="I50" s="25">
        <f t="shared" si="28"/>
        <v>4218.5137125361307</v>
      </c>
      <c r="J50" s="25">
        <f t="shared" si="28"/>
        <v>4638.0431102478597</v>
      </c>
      <c r="K50" s="25">
        <f>$G$13*(K38+K37*$H$13)</f>
        <v>5064.7396278493516</v>
      </c>
      <c r="L50" s="25">
        <f t="shared" si="29"/>
        <v>5498.51324675265</v>
      </c>
      <c r="M50" s="25">
        <f t="shared" si="29"/>
        <v>5878.8478518318971</v>
      </c>
      <c r="N50" s="25">
        <f t="shared" si="29"/>
        <v>6329.6164550947706</v>
      </c>
      <c r="O50" s="25">
        <f>$G$13*(O38+O37*$H$13)</f>
        <v>6746.0528077174204</v>
      </c>
      <c r="P50" s="25">
        <f t="shared" si="30"/>
        <v>7155.396800533138</v>
      </c>
      <c r="Q50" s="25">
        <f t="shared" si="30"/>
        <v>7544.1368359675989</v>
      </c>
      <c r="R50" s="25">
        <f t="shared" si="30"/>
        <v>7896.1908905879782</v>
      </c>
      <c r="S50" s="25">
        <f>$G$13*(S38+S37*$H$13)</f>
        <v>8252.2315792403479</v>
      </c>
      <c r="T50" s="25">
        <f t="shared" si="31"/>
        <v>8552.8360118150613</v>
      </c>
      <c r="U50" s="25">
        <f t="shared" si="31"/>
        <v>8866.755252722045</v>
      </c>
      <c r="V50" s="25">
        <f t="shared" si="31"/>
        <v>9196.2204948183753</v>
      </c>
      <c r="W50" s="25">
        <f>$G$13*(W38+W37*$H$13)</f>
        <v>9522.0329654799916</v>
      </c>
      <c r="X50" s="25">
        <f t="shared" si="32"/>
        <v>9833.3455788495376</v>
      </c>
      <c r="Y50" s="25">
        <f t="shared" si="32"/>
        <v>10143.539288307205</v>
      </c>
      <c r="Z50" s="25">
        <f t="shared" si="32"/>
        <v>10440.770071293284</v>
      </c>
      <c r="AA50" s="25">
        <f>$G$13*(AA38+AA37*$H$13)</f>
        <v>10697.0613577899</v>
      </c>
      <c r="AB50" s="25">
        <f t="shared" si="33"/>
        <v>10965.546357225119</v>
      </c>
      <c r="AC50" s="25">
        <f t="shared" si="33"/>
        <v>11222.582199406266</v>
      </c>
      <c r="AD50" s="25">
        <f t="shared" si="33"/>
        <v>11466.245253511659</v>
      </c>
      <c r="AE50" s="25">
        <f>$G$13*(AE38+AE37*$H$13)</f>
        <v>11696.015621186314</v>
      </c>
      <c r="AF50" s="25">
        <f t="shared" si="34"/>
        <v>11913.452997495175</v>
      </c>
      <c r="AG50" s="25">
        <f t="shared" si="34"/>
        <v>12116.997687373303</v>
      </c>
    </row>
    <row r="51" spans="1:33" x14ac:dyDescent="0.2">
      <c r="A51" s="27">
        <f t="shared" si="35"/>
        <v>12</v>
      </c>
      <c r="B51" s="25">
        <f>$B14*(B$38+B$37*$C14)</f>
        <v>696.60821917808198</v>
      </c>
      <c r="C51" s="25">
        <f>$G$14*(C38+C37*$H$14)</f>
        <v>1477.379596797482</v>
      </c>
      <c r="D51" s="25">
        <f t="shared" si="27"/>
        <v>2262.8704715370118</v>
      </c>
      <c r="E51" s="25">
        <f t="shared" si="27"/>
        <v>2737.3953324749141</v>
      </c>
      <c r="F51" s="25">
        <f t="shared" si="27"/>
        <v>3144.0251183868372</v>
      </c>
      <c r="G51" s="25">
        <f>$G$14*(G38+G37*$H$14)</f>
        <v>3580.9397242933155</v>
      </c>
      <c r="H51" s="25">
        <f t="shared" si="28"/>
        <v>3949.7929600848788</v>
      </c>
      <c r="I51" s="25">
        <f t="shared" si="28"/>
        <v>4397.1232738989402</v>
      </c>
      <c r="J51" s="25">
        <f t="shared" si="28"/>
        <v>4829.354605561728</v>
      </c>
      <c r="K51" s="25">
        <f>$G$14*(K38+K37*$H$14)</f>
        <v>5270.9687596424219</v>
      </c>
      <c r="L51" s="25">
        <f t="shared" si="29"/>
        <v>5719.815492202817</v>
      </c>
      <c r="M51" s="25">
        <f t="shared" si="29"/>
        <v>6107.7579875977353</v>
      </c>
      <c r="N51" s="25">
        <f t="shared" si="29"/>
        <v>6580.777970152837</v>
      </c>
      <c r="O51" s="25">
        <f>$G$14*(O38+O37*$H$14)</f>
        <v>7007.0240441910164</v>
      </c>
      <c r="P51" s="25">
        <f t="shared" si="30"/>
        <v>7429.7102180932261</v>
      </c>
      <c r="Q51" s="25">
        <f t="shared" si="30"/>
        <v>7829.5686423300085</v>
      </c>
      <c r="R51" s="25">
        <f t="shared" si="30"/>
        <v>8190.0100887860344</v>
      </c>
      <c r="S51" s="25">
        <f>$G$14*(S38+S37*$H$14)</f>
        <v>8558.5184194517406</v>
      </c>
      <c r="T51" s="25">
        <f t="shared" si="31"/>
        <v>8863.7702998565874</v>
      </c>
      <c r="U51" s="25">
        <f t="shared" si="31"/>
        <v>9190.0228847987328</v>
      </c>
      <c r="V51" s="25">
        <f t="shared" si="31"/>
        <v>9531.7877860286499</v>
      </c>
      <c r="W51" s="25">
        <f>$G$14*(W38+W37*$H$14)</f>
        <v>9867.9028244108795</v>
      </c>
      <c r="X51" s="25">
        <f t="shared" si="32"/>
        <v>10188.253412702583</v>
      </c>
      <c r="Y51" s="25">
        <f t="shared" si="32"/>
        <v>10508.889358621022</v>
      </c>
      <c r="Z51" s="25">
        <f t="shared" si="32"/>
        <v>10814.775075166262</v>
      </c>
      <c r="AA51" s="25">
        <f>$G$14*(AA38+AA37*$H$14)</f>
        <v>11075.733069211898</v>
      </c>
      <c r="AB51" s="25">
        <f t="shared" si="33"/>
        <v>11354.696643808922</v>
      </c>
      <c r="AC51" s="25">
        <f t="shared" si="33"/>
        <v>11619.126717319321</v>
      </c>
      <c r="AD51" s="25">
        <f t="shared" si="33"/>
        <v>11869.73824315144</v>
      </c>
      <c r="AE51" s="25">
        <f>$G$14*(AE38+AE37*$H$14)</f>
        <v>12105.884245955134</v>
      </c>
      <c r="AF51" s="25">
        <f t="shared" si="34"/>
        <v>12329.505651780839</v>
      </c>
      <c r="AG51" s="25">
        <f t="shared" si="34"/>
        <v>12538.661534578117</v>
      </c>
    </row>
    <row r="52" spans="1:33" x14ac:dyDescent="0.2">
      <c r="A52" s="27" t="s">
        <v>11</v>
      </c>
      <c r="B52" s="25">
        <f t="shared" ref="B52:AG52" si="45">SUM(B40:B51)</f>
        <v>4443.0244773878767</v>
      </c>
      <c r="C52" s="25">
        <f t="shared" si="45"/>
        <v>13217.802160324174</v>
      </c>
      <c r="D52" s="25">
        <f t="shared" si="45"/>
        <v>22416.421497107836</v>
      </c>
      <c r="E52" s="25">
        <f t="shared" si="45"/>
        <v>29670.033471912055</v>
      </c>
      <c r="F52" s="25">
        <f t="shared" si="45"/>
        <v>34824.140659183569</v>
      </c>
      <c r="G52" s="25">
        <f t="shared" si="45"/>
        <v>39914.016075481501</v>
      </c>
      <c r="H52" s="25">
        <f t="shared" si="45"/>
        <v>44521.712940826634</v>
      </c>
      <c r="I52" s="25">
        <f t="shared" si="45"/>
        <v>49358.736296477349</v>
      </c>
      <c r="J52" s="25">
        <f t="shared" si="45"/>
        <v>54529.387442211781</v>
      </c>
      <c r="K52" s="25">
        <f t="shared" si="45"/>
        <v>59841.832521684315</v>
      </c>
      <c r="L52" s="25">
        <f t="shared" si="45"/>
        <v>64930.716480114403</v>
      </c>
      <c r="M52" s="25">
        <f t="shared" si="45"/>
        <v>69820.543787572315</v>
      </c>
      <c r="N52" s="25">
        <f t="shared" si="45"/>
        <v>74930.88501977417</v>
      </c>
      <c r="O52" s="25">
        <f t="shared" si="45"/>
        <v>80421.642992609894</v>
      </c>
      <c r="P52" s="25">
        <f t="shared" si="45"/>
        <v>85204.286018137733</v>
      </c>
      <c r="Q52" s="25">
        <f t="shared" si="45"/>
        <v>90029.176011117117</v>
      </c>
      <c r="R52" s="25">
        <f t="shared" si="45"/>
        <v>94485.781765996799</v>
      </c>
      <c r="S52" s="25">
        <f t="shared" si="45"/>
        <v>99051.709231728106</v>
      </c>
      <c r="T52" s="25">
        <f t="shared" si="45"/>
        <v>102722.02191852816</v>
      </c>
      <c r="U52" s="25">
        <f t="shared" si="45"/>
        <v>106444.61288099854</v>
      </c>
      <c r="V52" s="25">
        <f t="shared" si="45"/>
        <v>110384.9127900373</v>
      </c>
      <c r="W52" s="25">
        <f t="shared" si="45"/>
        <v>114686.1752230165</v>
      </c>
      <c r="X52" s="25">
        <f t="shared" si="45"/>
        <v>118234.78923353275</v>
      </c>
      <c r="Y52" s="25">
        <f t="shared" si="45"/>
        <v>122003.51001788276</v>
      </c>
      <c r="Z52" s="25">
        <f t="shared" si="45"/>
        <v>125684.66152840677</v>
      </c>
      <c r="AA52" s="25">
        <f t="shared" si="45"/>
        <v>129353.04459130192</v>
      </c>
      <c r="AB52" s="25">
        <f t="shared" si="45"/>
        <v>132190.93542267138</v>
      </c>
      <c r="AC52" s="25">
        <f t="shared" si="45"/>
        <v>135378.95271025563</v>
      </c>
      <c r="AD52" s="25">
        <f t="shared" si="45"/>
        <v>138404.26774291816</v>
      </c>
      <c r="AE52" s="25">
        <f t="shared" si="45"/>
        <v>141649.73403446464</v>
      </c>
      <c r="AF52" s="25">
        <f t="shared" si="45"/>
        <v>143966.79104347821</v>
      </c>
      <c r="AG52" s="25">
        <f t="shared" si="45"/>
        <v>146503.99931137572</v>
      </c>
    </row>
    <row r="53" spans="1:33" ht="10.5" x14ac:dyDescent="0.25">
      <c r="C53" s="36"/>
      <c r="G53" s="35"/>
      <c r="K53" s="35"/>
      <c r="O53" s="35"/>
      <c r="S53" s="35"/>
      <c r="W53" s="35"/>
      <c r="AA53" s="35"/>
      <c r="AE53" s="35"/>
    </row>
    <row r="54" spans="1:33" ht="10.5" x14ac:dyDescent="0.25">
      <c r="B54" s="33"/>
      <c r="C54" s="37"/>
      <c r="D54" s="33"/>
      <c r="E54" s="33"/>
      <c r="F54" s="33"/>
      <c r="G54" s="37"/>
      <c r="K54" s="35"/>
      <c r="O54" s="35"/>
      <c r="S54" s="35"/>
      <c r="W54" s="35"/>
      <c r="AA54" s="35"/>
      <c r="AE54" s="35"/>
    </row>
    <row r="55" spans="1:33" x14ac:dyDescent="0.2">
      <c r="C55" s="38"/>
      <c r="G55" s="40"/>
      <c r="K55" s="40"/>
      <c r="O55" s="40"/>
      <c r="S55" s="40"/>
      <c r="W55" s="40"/>
      <c r="AA55" s="40"/>
      <c r="AE55" s="40"/>
    </row>
    <row r="56" spans="1:33" x14ac:dyDescent="0.2">
      <c r="C56" s="38"/>
      <c r="G56" s="40"/>
      <c r="K56" s="40"/>
      <c r="O56" s="40"/>
      <c r="S56" s="40"/>
      <c r="W56" s="40"/>
      <c r="AA56" s="40"/>
      <c r="AE56" s="40"/>
    </row>
    <row r="57" spans="1:33" x14ac:dyDescent="0.2">
      <c r="B57" s="34"/>
      <c r="C57" s="39"/>
      <c r="D57" s="34"/>
      <c r="E57" s="34"/>
      <c r="F57" s="34"/>
      <c r="G57" s="39"/>
      <c r="H57" s="34"/>
      <c r="I57" s="34"/>
      <c r="J57" s="34"/>
      <c r="K57" s="39"/>
      <c r="L57" s="34"/>
      <c r="M57" s="34"/>
      <c r="N57" s="34"/>
      <c r="O57" s="39"/>
      <c r="P57" s="34"/>
      <c r="Q57" s="34"/>
      <c r="R57" s="34"/>
      <c r="S57" s="39"/>
      <c r="T57" s="34"/>
      <c r="U57" s="34"/>
      <c r="V57" s="34"/>
      <c r="W57" s="39"/>
      <c r="X57" s="34"/>
      <c r="Y57" s="34"/>
      <c r="Z57" s="34"/>
      <c r="AA57" s="39"/>
      <c r="AB57" s="34"/>
      <c r="AC57" s="34"/>
      <c r="AD57" s="34"/>
      <c r="AE57" s="39"/>
      <c r="AF57" s="34"/>
    </row>
    <row r="58" spans="1:33" x14ac:dyDescent="0.2">
      <c r="A58" s="28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3" x14ac:dyDescent="0.2">
      <c r="A59" s="28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3" x14ac:dyDescent="0.2">
      <c r="A60" s="28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3" x14ac:dyDescent="0.2">
      <c r="A61" s="28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</sheetData>
  <printOptions horizontalCentered="1"/>
  <pageMargins left="0.75" right="0.5" top="0.75" bottom="0.5" header="0.5" footer="0.5"/>
  <pageSetup scale="57" fitToWidth="3" orientation="landscape" r:id="rId1"/>
  <headerFooter alignWithMargins="0"/>
  <colBreaks count="1" manualBreakCount="1">
    <brk id="16" min="16" max="51" man="1"/>
  </colBreaks>
  <ignoredErrors>
    <ignoredError sqref="B4:AG5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264BA-3EAD-48C6-93EA-1899323972BE}">
  <sheetPr>
    <tabColor rgb="FF0070C0"/>
  </sheetPr>
  <dimension ref="A1:AV61"/>
  <sheetViews>
    <sheetView zoomScale="90" zoomScaleNormal="90" workbookViewId="0">
      <pane ySplit="17" topLeftCell="A18" activePane="bottomLeft" state="frozen"/>
      <selection activeCell="A18" sqref="A18"/>
      <selection pane="bottomLeft" activeCell="A18" sqref="A18"/>
    </sheetView>
  </sheetViews>
  <sheetFormatPr defaultColWidth="10" defaultRowHeight="10" x14ac:dyDescent="0.2"/>
  <cols>
    <col min="1" max="1" width="30.1796875" style="19" customWidth="1"/>
    <col min="2" max="4" width="10" style="20" customWidth="1"/>
    <col min="5" max="12" width="10.1796875" style="19" customWidth="1"/>
    <col min="13" max="32" width="11.1796875" style="19" customWidth="1"/>
    <col min="33" max="16384" width="10" style="19"/>
  </cols>
  <sheetData>
    <row r="1" spans="1:32" x14ac:dyDescent="0.2">
      <c r="B1" s="20" t="s">
        <v>39</v>
      </c>
      <c r="G1" s="19" t="s">
        <v>40</v>
      </c>
    </row>
    <row r="2" spans="1:32" ht="15" customHeight="1" x14ac:dyDescent="0.2">
      <c r="A2" s="21" t="s">
        <v>41</v>
      </c>
      <c r="B2" s="22" t="s">
        <v>42</v>
      </c>
      <c r="C2" s="22" t="s">
        <v>43</v>
      </c>
      <c r="D2" s="22" t="s">
        <v>44</v>
      </c>
      <c r="G2" s="22" t="s">
        <v>42</v>
      </c>
      <c r="H2" s="22" t="s">
        <v>43</v>
      </c>
      <c r="I2" s="22" t="s">
        <v>44</v>
      </c>
    </row>
    <row r="3" spans="1:32" ht="12" customHeight="1" x14ac:dyDescent="0.2">
      <c r="A3" s="23">
        <v>1</v>
      </c>
      <c r="B3" s="20">
        <f>31/365</f>
        <v>8.4931506849315067E-2</v>
      </c>
      <c r="C3" s="20">
        <f>SUM(B$3:B3)</f>
        <v>8.4931506849315067E-2</v>
      </c>
      <c r="D3" s="20">
        <f>1-C3</f>
        <v>0.91506849315068495</v>
      </c>
      <c r="E3" s="20">
        <f>B3*D3</f>
        <v>7.7718145993619814E-2</v>
      </c>
      <c r="F3" s="20"/>
      <c r="G3" s="20">
        <f>31/366</f>
        <v>8.4699453551912565E-2</v>
      </c>
      <c r="H3" s="20">
        <f>SUM(G$3:G3)</f>
        <v>8.4699453551912565E-2</v>
      </c>
      <c r="I3" s="20">
        <f>1-H3</f>
        <v>0.91530054644808745</v>
      </c>
      <c r="J3" s="20">
        <f>G3*I3</f>
        <v>7.7525456119919969E-2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2" customHeight="1" x14ac:dyDescent="0.2">
      <c r="A4" s="23">
        <f t="shared" ref="A4:A14" si="0">A3+1</f>
        <v>2</v>
      </c>
      <c r="B4" s="20">
        <f>28/365</f>
        <v>7.6712328767123292E-2</v>
      </c>
      <c r="C4" s="20">
        <f>SUM(B$3:B4)</f>
        <v>0.16164383561643836</v>
      </c>
      <c r="D4" s="20">
        <f>1-C4</f>
        <v>0.83835616438356164</v>
      </c>
      <c r="E4" s="20">
        <f t="shared" ref="E4:E14" si="1">B4*D4</f>
        <v>6.4312253706136233E-2</v>
      </c>
      <c r="G4" s="20">
        <f>29/366</f>
        <v>7.9234972677595633E-2</v>
      </c>
      <c r="H4" s="20">
        <f>SUM(G$3:G4)</f>
        <v>0.16393442622950821</v>
      </c>
      <c r="I4" s="20">
        <f>1-H4</f>
        <v>0.83606557377049184</v>
      </c>
      <c r="J4" s="20">
        <f t="shared" ref="J4:J14" si="2">G4*I4</f>
        <v>6.6245632894383233E-2</v>
      </c>
    </row>
    <row r="5" spans="1:32" ht="12" customHeight="1" x14ac:dyDescent="0.2">
      <c r="A5" s="23">
        <f t="shared" si="0"/>
        <v>3</v>
      </c>
      <c r="B5" s="20">
        <f>31/365</f>
        <v>8.4931506849315067E-2</v>
      </c>
      <c r="C5" s="20">
        <f>SUM(B$3:B5)</f>
        <v>0.24657534246575341</v>
      </c>
      <c r="D5" s="20">
        <f>1-C5</f>
        <v>0.75342465753424659</v>
      </c>
      <c r="E5" s="20">
        <f t="shared" si="1"/>
        <v>6.3989491461812723E-2</v>
      </c>
      <c r="G5" s="20">
        <f>31/366</f>
        <v>8.4699453551912565E-2</v>
      </c>
      <c r="H5" s="20">
        <f>SUM(G$3:G5)</f>
        <v>0.24863387978142076</v>
      </c>
      <c r="I5" s="20">
        <f>1-H5</f>
        <v>0.75136612021857929</v>
      </c>
      <c r="J5" s="20">
        <f t="shared" si="2"/>
        <v>6.3640299799934311E-2</v>
      </c>
    </row>
    <row r="6" spans="1:32" ht="12" customHeight="1" x14ac:dyDescent="0.2">
      <c r="A6" s="23">
        <f t="shared" si="0"/>
        <v>4</v>
      </c>
      <c r="B6" s="20">
        <f>30/365</f>
        <v>8.2191780821917804E-2</v>
      </c>
      <c r="C6" s="20">
        <f>SUM(B$3:B6)</f>
        <v>0.32876712328767121</v>
      </c>
      <c r="D6" s="20">
        <f>1-C6</f>
        <v>0.67123287671232879</v>
      </c>
      <c r="E6" s="20">
        <f t="shared" si="1"/>
        <v>5.51698254832051E-2</v>
      </c>
      <c r="G6" s="20">
        <f>30/366</f>
        <v>8.1967213114754092E-2</v>
      </c>
      <c r="H6" s="20">
        <f>SUM(G$3:G6)</f>
        <v>0.33060109289617484</v>
      </c>
      <c r="I6" s="20">
        <f>1-H6</f>
        <v>0.6693989071038251</v>
      </c>
      <c r="J6" s="20">
        <f t="shared" si="2"/>
        <v>5.4868762877362712E-2</v>
      </c>
    </row>
    <row r="7" spans="1:32" ht="12" customHeight="1" x14ac:dyDescent="0.2">
      <c r="A7" s="23">
        <f t="shared" si="0"/>
        <v>5</v>
      </c>
      <c r="B7" s="20">
        <f>31/365</f>
        <v>8.4931506849315067E-2</v>
      </c>
      <c r="C7" s="20">
        <f>SUM(B$3:B7)</f>
        <v>0.41369863013698627</v>
      </c>
      <c r="D7" s="20">
        <f t="shared" ref="D7:D14" si="3">1-C7</f>
        <v>0.58630136986301373</v>
      </c>
      <c r="E7" s="20">
        <f t="shared" si="1"/>
        <v>4.9795458810283355E-2</v>
      </c>
      <c r="G7" s="20">
        <f>31/366</f>
        <v>8.4699453551912565E-2</v>
      </c>
      <c r="H7" s="20">
        <f>SUM(G$3:G7)</f>
        <v>0.41530054644808739</v>
      </c>
      <c r="I7" s="20">
        <f t="shared" ref="I7:I14" si="4">1-H7</f>
        <v>0.58469945355191255</v>
      </c>
      <c r="J7" s="20">
        <f t="shared" si="2"/>
        <v>4.9523724207948878E-2</v>
      </c>
    </row>
    <row r="8" spans="1:32" ht="12" customHeight="1" x14ac:dyDescent="0.2">
      <c r="A8" s="23">
        <f t="shared" si="0"/>
        <v>6</v>
      </c>
      <c r="B8" s="20">
        <f>30/365</f>
        <v>8.2191780821917804E-2</v>
      </c>
      <c r="C8" s="20">
        <f>SUM(B$3:B8)</f>
        <v>0.49589041095890407</v>
      </c>
      <c r="D8" s="20">
        <f t="shared" si="3"/>
        <v>0.50410958904109593</v>
      </c>
      <c r="E8" s="20">
        <f t="shared" si="1"/>
        <v>4.1433664852692814E-2</v>
      </c>
      <c r="G8" s="20">
        <f>30/366</f>
        <v>8.1967213114754092E-2</v>
      </c>
      <c r="H8" s="20">
        <f>SUM(G$3:G8)</f>
        <v>0.49726775956284147</v>
      </c>
      <c r="I8" s="20">
        <f t="shared" si="4"/>
        <v>0.50273224043715858</v>
      </c>
      <c r="J8" s="20">
        <f t="shared" si="2"/>
        <v>4.1207560691570375E-2</v>
      </c>
    </row>
    <row r="9" spans="1:32" ht="12" customHeight="1" x14ac:dyDescent="0.2">
      <c r="A9" s="23">
        <f t="shared" si="0"/>
        <v>7</v>
      </c>
      <c r="B9" s="20">
        <f>31/365</f>
        <v>8.4931506849315067E-2</v>
      </c>
      <c r="C9" s="20">
        <f>SUM(B$3:B9)</f>
        <v>0.58082191780821912</v>
      </c>
      <c r="D9" s="20">
        <f t="shared" si="3"/>
        <v>0.41917808219178088</v>
      </c>
      <c r="E9" s="20">
        <f t="shared" si="1"/>
        <v>3.5601426158753995E-2</v>
      </c>
      <c r="G9" s="20">
        <f>31/366</f>
        <v>8.4699453551912565E-2</v>
      </c>
      <c r="H9" s="20">
        <f>SUM(G$3:G9)</f>
        <v>0.58196721311475408</v>
      </c>
      <c r="I9" s="20">
        <f t="shared" si="4"/>
        <v>0.41803278688524592</v>
      </c>
      <c r="J9" s="20">
        <f t="shared" si="2"/>
        <v>3.5407148615963453E-2</v>
      </c>
    </row>
    <row r="10" spans="1:32" ht="12" customHeight="1" x14ac:dyDescent="0.2">
      <c r="A10" s="23">
        <f t="shared" si="0"/>
        <v>8</v>
      </c>
      <c r="B10" s="20">
        <f>31/365</f>
        <v>8.4931506849315067E-2</v>
      </c>
      <c r="C10" s="20">
        <f>SUM(B$3:B10)</f>
        <v>0.66575342465753418</v>
      </c>
      <c r="D10" s="20">
        <f t="shared" si="3"/>
        <v>0.33424657534246582</v>
      </c>
      <c r="E10" s="20">
        <f t="shared" si="1"/>
        <v>2.8388065303058742E-2</v>
      </c>
      <c r="G10" s="20">
        <f>31/366</f>
        <v>8.4699453551912565E-2</v>
      </c>
      <c r="H10" s="20">
        <f>SUM(G$3:G10)</f>
        <v>0.66666666666666663</v>
      </c>
      <c r="I10" s="20">
        <f t="shared" si="4"/>
        <v>0.33333333333333337</v>
      </c>
      <c r="J10" s="20">
        <f t="shared" si="2"/>
        <v>2.8233151183970857E-2</v>
      </c>
    </row>
    <row r="11" spans="1:32" ht="12" customHeight="1" x14ac:dyDescent="0.2">
      <c r="A11" s="23">
        <f t="shared" si="0"/>
        <v>9</v>
      </c>
      <c r="B11" s="20">
        <f>30/365</f>
        <v>8.2191780821917804E-2</v>
      </c>
      <c r="C11" s="20">
        <f>SUM(B$3:B11)</f>
        <v>0.74794520547945198</v>
      </c>
      <c r="D11" s="20">
        <f t="shared" si="3"/>
        <v>0.25205479452054802</v>
      </c>
      <c r="E11" s="20">
        <f t="shared" si="1"/>
        <v>2.0716832426346411E-2</v>
      </c>
      <c r="G11" s="20">
        <f>30/366</f>
        <v>8.1967213114754092E-2</v>
      </c>
      <c r="H11" s="20">
        <f>SUM(G$3:G11)</f>
        <v>0.74863387978142071</v>
      </c>
      <c r="I11" s="20">
        <f t="shared" si="4"/>
        <v>0.25136612021857929</v>
      </c>
      <c r="J11" s="20">
        <f t="shared" si="2"/>
        <v>2.0603780345785187E-2</v>
      </c>
    </row>
    <row r="12" spans="1:32" ht="12" customHeight="1" x14ac:dyDescent="0.2">
      <c r="A12" s="23">
        <f t="shared" si="0"/>
        <v>10</v>
      </c>
      <c r="B12" s="20">
        <f>31/365</f>
        <v>8.4931506849315067E-2</v>
      </c>
      <c r="C12" s="20">
        <f>SUM(B$3:B12)</f>
        <v>0.83287671232876703</v>
      </c>
      <c r="D12" s="20">
        <f t="shared" si="3"/>
        <v>0.16712328767123297</v>
      </c>
      <c r="E12" s="20">
        <f t="shared" si="1"/>
        <v>1.4194032651529374E-2</v>
      </c>
      <c r="G12" s="20">
        <f>31/366</f>
        <v>8.4699453551912565E-2</v>
      </c>
      <c r="H12" s="20">
        <f>SUM(G$3:G12)</f>
        <v>0.83333333333333326</v>
      </c>
      <c r="I12" s="20">
        <f t="shared" si="4"/>
        <v>0.16666666666666674</v>
      </c>
      <c r="J12" s="20">
        <f t="shared" si="2"/>
        <v>1.4116575591985434E-2</v>
      </c>
    </row>
    <row r="13" spans="1:32" ht="12" customHeight="1" x14ac:dyDescent="0.2">
      <c r="A13" s="23">
        <f t="shared" si="0"/>
        <v>11</v>
      </c>
      <c r="B13" s="20">
        <f>30/365</f>
        <v>8.2191780821917804E-2</v>
      </c>
      <c r="C13" s="20">
        <f>SUM(B$3:B13)</f>
        <v>0.91506849315068484</v>
      </c>
      <c r="D13" s="20">
        <f t="shared" si="3"/>
        <v>8.4931506849315164E-2</v>
      </c>
      <c r="E13" s="20">
        <f t="shared" si="1"/>
        <v>6.9806717958341225E-3</v>
      </c>
      <c r="G13" s="20">
        <f>30/366</f>
        <v>8.1967213114754092E-2</v>
      </c>
      <c r="H13" s="20">
        <f>SUM(G$3:G13)</f>
        <v>0.91530054644808734</v>
      </c>
      <c r="I13" s="20">
        <f t="shared" si="4"/>
        <v>8.4699453551912662E-2</v>
      </c>
      <c r="J13" s="20">
        <f t="shared" si="2"/>
        <v>6.9425781599928406E-3</v>
      </c>
    </row>
    <row r="14" spans="1:32" ht="12" customHeight="1" x14ac:dyDescent="0.2">
      <c r="A14" s="23">
        <f t="shared" si="0"/>
        <v>12</v>
      </c>
      <c r="B14" s="20">
        <f>31/365</f>
        <v>8.4931506849315067E-2</v>
      </c>
      <c r="C14" s="20">
        <f>SUM(B$3:B14)</f>
        <v>0.99999999999999989</v>
      </c>
      <c r="D14" s="20">
        <f t="shared" si="3"/>
        <v>0</v>
      </c>
      <c r="E14" s="20">
        <f t="shared" si="1"/>
        <v>0</v>
      </c>
      <c r="G14" s="20">
        <f>31/366</f>
        <v>8.4699453551912565E-2</v>
      </c>
      <c r="H14" s="20">
        <f>SUM(G$3:G14)</f>
        <v>0.99999999999999989</v>
      </c>
      <c r="I14" s="20">
        <f t="shared" si="4"/>
        <v>0</v>
      </c>
      <c r="J14" s="20">
        <f t="shared" si="2"/>
        <v>0</v>
      </c>
    </row>
    <row r="15" spans="1:32" ht="12" customHeight="1" x14ac:dyDescent="0.2">
      <c r="G15" s="19" t="s">
        <v>45</v>
      </c>
      <c r="I15" s="19">
        <f>366/365</f>
        <v>1.0027397260273974</v>
      </c>
    </row>
    <row r="16" spans="1:32" ht="12" customHeight="1" x14ac:dyDescent="0.25">
      <c r="G16" s="35"/>
      <c r="H16" s="35"/>
      <c r="I16" s="35"/>
    </row>
    <row r="17" spans="1:48" ht="12" customHeight="1" x14ac:dyDescent="0.2">
      <c r="A17" s="24" t="s">
        <v>46</v>
      </c>
      <c r="B17" s="24">
        <v>2019</v>
      </c>
      <c r="C17" s="24">
        <f>B17+1</f>
        <v>2020</v>
      </c>
      <c r="D17" s="24">
        <f t="shared" ref="D17:AG17" si="5">C17+1</f>
        <v>2021</v>
      </c>
      <c r="E17" s="24">
        <f t="shared" si="5"/>
        <v>2022</v>
      </c>
      <c r="F17" s="24">
        <f t="shared" si="5"/>
        <v>2023</v>
      </c>
      <c r="G17" s="24">
        <f t="shared" si="5"/>
        <v>2024</v>
      </c>
      <c r="H17" s="24">
        <f t="shared" si="5"/>
        <v>2025</v>
      </c>
      <c r="I17" s="24">
        <f t="shared" si="5"/>
        <v>2026</v>
      </c>
      <c r="J17" s="24">
        <f t="shared" si="5"/>
        <v>2027</v>
      </c>
      <c r="K17" s="24">
        <f t="shared" si="5"/>
        <v>2028</v>
      </c>
      <c r="L17" s="24">
        <f t="shared" si="5"/>
        <v>2029</v>
      </c>
      <c r="M17" s="24">
        <f t="shared" si="5"/>
        <v>2030</v>
      </c>
      <c r="N17" s="24">
        <f t="shared" si="5"/>
        <v>2031</v>
      </c>
      <c r="O17" s="24">
        <f t="shared" si="5"/>
        <v>2032</v>
      </c>
      <c r="P17" s="24">
        <f t="shared" si="5"/>
        <v>2033</v>
      </c>
      <c r="Q17" s="24">
        <f t="shared" si="5"/>
        <v>2034</v>
      </c>
      <c r="R17" s="24">
        <f t="shared" si="5"/>
        <v>2035</v>
      </c>
      <c r="S17" s="24">
        <f t="shared" si="5"/>
        <v>2036</v>
      </c>
      <c r="T17" s="24">
        <f t="shared" si="5"/>
        <v>2037</v>
      </c>
      <c r="U17" s="24">
        <f t="shared" si="5"/>
        <v>2038</v>
      </c>
      <c r="V17" s="24">
        <f t="shared" si="5"/>
        <v>2039</v>
      </c>
      <c r="W17" s="24">
        <f t="shared" si="5"/>
        <v>2040</v>
      </c>
      <c r="X17" s="24">
        <f t="shared" si="5"/>
        <v>2041</v>
      </c>
      <c r="Y17" s="24">
        <f t="shared" si="5"/>
        <v>2042</v>
      </c>
      <c r="Z17" s="24">
        <f t="shared" si="5"/>
        <v>2043</v>
      </c>
      <c r="AA17" s="24">
        <f t="shared" si="5"/>
        <v>2044</v>
      </c>
      <c r="AB17" s="24">
        <f t="shared" si="5"/>
        <v>2045</v>
      </c>
      <c r="AC17" s="24">
        <f t="shared" si="5"/>
        <v>2046</v>
      </c>
      <c r="AD17" s="24">
        <f t="shared" si="5"/>
        <v>2047</v>
      </c>
      <c r="AE17" s="24">
        <f t="shared" si="5"/>
        <v>2048</v>
      </c>
      <c r="AF17" s="24">
        <f t="shared" si="5"/>
        <v>2049</v>
      </c>
      <c r="AG17" s="24">
        <f t="shared" si="5"/>
        <v>2050</v>
      </c>
    </row>
    <row r="19" spans="1:48" ht="11.25" customHeight="1" x14ac:dyDescent="0.2">
      <c r="A19" s="28" t="s">
        <v>48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48" ht="11.25" customHeight="1" x14ac:dyDescent="0.2">
      <c r="A20" s="28" t="s">
        <v>50</v>
      </c>
      <c r="B20" s="25">
        <v>5872</v>
      </c>
      <c r="C20" s="25">
        <f>'Extended Potential Incremental'!D8</f>
        <v>4900.1022765775469</v>
      </c>
      <c r="D20" s="25">
        <f>'Extended Potential Incremental'!E8</f>
        <v>5203.7252121140764</v>
      </c>
      <c r="E20" s="25">
        <f>'Extended Potential Incremental'!F8</f>
        <v>4770.6323794944246</v>
      </c>
      <c r="F20" s="25">
        <f>'Extended Potential Incremental'!G8</f>
        <v>4471.9212001349697</v>
      </c>
      <c r="G20" s="25">
        <f>'Extended Potential Incremental'!H8</f>
        <v>5070.5571700645005</v>
      </c>
      <c r="H20" s="25">
        <f>'Extended Potential Incremental'!I8</f>
        <v>5565.9176604458562</v>
      </c>
      <c r="I20" s="25">
        <f>'Extended Potential Incremental'!J8</f>
        <v>5728.2241623688224</v>
      </c>
      <c r="J20" s="25">
        <f>'Extended Potential Incremental'!K8</f>
        <v>6006.3523415912632</v>
      </c>
      <c r="K20" s="25">
        <f>'Extended Potential Incremental'!L8</f>
        <v>6323.0025535007271</v>
      </c>
      <c r="L20" s="25">
        <f>'Extended Potential Incremental'!M8</f>
        <v>5542.2756168396872</v>
      </c>
      <c r="M20" s="25">
        <f>'Extended Potential Incremental'!N8</f>
        <v>5655.2383920408183</v>
      </c>
      <c r="N20" s="25">
        <f>'Extended Potential Incremental'!O8</f>
        <v>5826.9901846268413</v>
      </c>
      <c r="O20" s="25">
        <f>'Extended Potential Incremental'!P8</f>
        <v>5757.4343727969308</v>
      </c>
      <c r="P20" s="25">
        <f>'Extended Potential Incremental'!Q8</f>
        <v>5725.5856303930523</v>
      </c>
      <c r="Q20" s="25">
        <f>'Extended Potential Incremental'!R8</f>
        <v>3962.689847321496</v>
      </c>
      <c r="R20" s="25">
        <f>'Extended Potential Incremental'!S8</f>
        <v>3752.4617414140148</v>
      </c>
      <c r="S20" s="25">
        <f>'Extended Potential Incremental'!T8</f>
        <v>3557.3780947186233</v>
      </c>
      <c r="T20" s="25">
        <f>'Extended Potential Incremental'!U8</f>
        <v>3621.8090730862486</v>
      </c>
      <c r="U20" s="25">
        <f>'Extended Potential Incremental'!V8</f>
        <v>3373.7257412969916</v>
      </c>
      <c r="V20" s="25">
        <f>'Extended Potential Incremental'!W8</f>
        <v>3734.0600045152046</v>
      </c>
      <c r="W20" s="25">
        <f>'Extended Potential Incremental'!X8</f>
        <v>3887.6615785170688</v>
      </c>
      <c r="X20" s="25">
        <f>'Extended Potential Incremental'!Y8</f>
        <v>2745.9066071749307</v>
      </c>
      <c r="Y20" s="25">
        <f>'Extended Potential Incremental'!Z8</f>
        <v>2576.8383972045222</v>
      </c>
      <c r="Z20" s="25">
        <f>'Extended Potential Incremental'!AA8</f>
        <v>2737.0100465096571</v>
      </c>
      <c r="AA20" s="25">
        <f>'Extended Potential Incremental'!AB8</f>
        <v>2651.2440906942152</v>
      </c>
      <c r="AB20" s="25">
        <f>'Extended Potential Incremental'!AC8</f>
        <v>2474.7208951842008</v>
      </c>
      <c r="AC20" s="25">
        <f>'Extended Potential Incremental'!AD8</f>
        <v>2343.5763195214618</v>
      </c>
      <c r="AD20" s="25">
        <f>'Extended Potential Incremental'!AE8</f>
        <v>2212.431743858745</v>
      </c>
      <c r="AE20" s="25">
        <f>'Extended Potential Incremental'!AF8</f>
        <v>2081.2871681960055</v>
      </c>
      <c r="AF20" s="25">
        <f>'Extended Potential Incremental'!AG8</f>
        <v>1950.1425925332887</v>
      </c>
      <c r="AG20" s="25">
        <f>'Extended Potential Incremental'!AH8</f>
        <v>1818.9980168705492</v>
      </c>
    </row>
    <row r="21" spans="1:48" ht="11.25" customHeight="1" x14ac:dyDescent="0.2">
      <c r="A21" s="26" t="s">
        <v>49</v>
      </c>
      <c r="B21" s="25"/>
      <c r="C21" s="25">
        <f>SUM($B20:B20)*$I$15</f>
        <v>5888.0876712328773</v>
      </c>
      <c r="D21" s="25">
        <f>SUM($B20:C20)</f>
        <v>10772.102276577547</v>
      </c>
      <c r="E21" s="25">
        <f>SUM($B20:D20)</f>
        <v>15975.827488691622</v>
      </c>
      <c r="F21" s="25">
        <f>SUM($B20:E20)</f>
        <v>20746.459868186048</v>
      </c>
      <c r="G21" s="25">
        <f>SUM($B20:F20)*$I$15</f>
        <v>25287.47252330272</v>
      </c>
      <c r="H21" s="25">
        <f>SUM($B20:G20)</f>
        <v>30288.938238385519</v>
      </c>
      <c r="I21" s="25">
        <f>SUM($B20:H20)</f>
        <v>35854.855898831374</v>
      </c>
      <c r="J21" s="25">
        <f>SUM($B20:I20)</f>
        <v>41583.080061200199</v>
      </c>
      <c r="K21" s="25">
        <f>SUM($B20:J20)*$I$15</f>
        <v>47719.814409374456</v>
      </c>
      <c r="L21" s="25">
        <f>SUM($B20:K20)</f>
        <v>53912.434956292193</v>
      </c>
      <c r="M21" s="25">
        <f>SUM($B20:L20)</f>
        <v>59454.710573131881</v>
      </c>
      <c r="N21" s="25">
        <f>SUM($B20:M20)</f>
        <v>65109.948965172698</v>
      </c>
      <c r="O21" s="25">
        <f>SUM($B20:N20)*$I$15</f>
        <v>71131.286928292146</v>
      </c>
      <c r="P21" s="25">
        <f>SUM($B20:O20)</f>
        <v>76694.373522596463</v>
      </c>
      <c r="Q21" s="25">
        <f>SUM($B20:P20)</f>
        <v>82419.959152989511</v>
      </c>
      <c r="R21" s="25">
        <f>SUM($B20:Q20)</f>
        <v>86382.649000311008</v>
      </c>
      <c r="S21" s="25">
        <f>SUM($B20:R20)*$I$15</f>
        <v>90382.05625060646</v>
      </c>
      <c r="T21" s="25">
        <f>SUM($B20:S20)</f>
        <v>93692.488836443634</v>
      </c>
      <c r="U21" s="25">
        <f>SUM($B20:T20)</f>
        <v>97314.29790952988</v>
      </c>
      <c r="V21" s="25">
        <f>SUM($B20:U20)</f>
        <v>100688.02365082687</v>
      </c>
      <c r="W21" s="25">
        <f>SUM($B20:V20)*$I$15</f>
        <v>104708.17155576768</v>
      </c>
      <c r="X21" s="25">
        <f>SUM($B20:W20)</f>
        <v>108309.74523385915</v>
      </c>
      <c r="Y21" s="25">
        <f>SUM($B20:X20)</f>
        <v>111055.65184103408</v>
      </c>
      <c r="Z21" s="25">
        <f>SUM($B20:Y20)</f>
        <v>113632.49023823861</v>
      </c>
      <c r="AA21" s="25">
        <f>SUM($B20:Z20)*$I$15</f>
        <v>116688.32083347361</v>
      </c>
      <c r="AB21" s="25">
        <f>SUM($B20:AA20)</f>
        <v>119020.74437544249</v>
      </c>
      <c r="AC21" s="25">
        <f>SUM($B20:AB20)</f>
        <v>121495.46527062669</v>
      </c>
      <c r="AD21" s="25">
        <f>SUM($B20:AC20)</f>
        <v>123839.04159014816</v>
      </c>
      <c r="AE21" s="25">
        <f>SUM($B20:AD20)*$I$15</f>
        <v>126396.81983629186</v>
      </c>
      <c r="AF21" s="25">
        <f>SUM($B20:AE20)</f>
        <v>128132.76050220292</v>
      </c>
      <c r="AG21" s="25">
        <f>SUM($B20:AF20)</f>
        <v>130082.9030947362</v>
      </c>
    </row>
    <row r="22" spans="1:48" x14ac:dyDescent="0.2">
      <c r="A22" s="23" t="s">
        <v>47</v>
      </c>
      <c r="B22" s="19"/>
      <c r="C22" s="19"/>
      <c r="AI22" s="29"/>
      <c r="AK22" s="29"/>
    </row>
    <row r="23" spans="1:48" x14ac:dyDescent="0.2">
      <c r="A23" s="27">
        <v>1</v>
      </c>
      <c r="B23" s="25"/>
      <c r="C23" s="25">
        <f>$G$3*(C21+C20*$H$3)</f>
        <v>533.87112936784649</v>
      </c>
      <c r="D23" s="25">
        <f t="shared" ref="D23:F34" si="6">$B3*(D$21+D$20*$C3)</f>
        <v>952.42722603352649</v>
      </c>
      <c r="E23" s="25">
        <f t="shared" si="6"/>
        <v>1391.2633946424457</v>
      </c>
      <c r="F23" s="25">
        <f t="shared" si="6"/>
        <v>1794.2856797286909</v>
      </c>
      <c r="G23" s="25">
        <f>$G$3*(G21+G20*$H$3)</f>
        <v>2178.2112685495586</v>
      </c>
      <c r="H23" s="25">
        <f t="shared" ref="H23:J34" si="7">$B3*(H$21+H$20*$C3)</f>
        <v>2612.6341380298036</v>
      </c>
      <c r="I23" s="25">
        <f t="shared" si="7"/>
        <v>3086.5266872982802</v>
      </c>
      <c r="J23" s="25">
        <f t="shared" si="7"/>
        <v>3575.0396358997891</v>
      </c>
      <c r="K23" s="25">
        <f>$G$3*(K21+K20*$H$3)</f>
        <v>4087.2034081539964</v>
      </c>
      <c r="L23" s="25">
        <f t="shared" ref="L23:N34" si="8">$B3*(L$21+L$20*$C3)</f>
        <v>4618.8427727395692</v>
      </c>
      <c r="M23" s="25">
        <f t="shared" si="8"/>
        <v>5090.371433512767</v>
      </c>
      <c r="N23" s="25">
        <f t="shared" si="8"/>
        <v>5571.9182593984269</v>
      </c>
      <c r="O23" s="25">
        <f>$G$3*(O21+O20*$H$3)</f>
        <v>6066.0849526759566</v>
      </c>
      <c r="P23" s="25">
        <f t="shared" ref="P23:R34" si="9">$B3*(P$21+P$20*$C3)</f>
        <v>6555.0694254005384</v>
      </c>
      <c r="Q23" s="25">
        <f t="shared" si="9"/>
        <v>7028.6356371503271</v>
      </c>
      <c r="R23" s="25">
        <f t="shared" si="9"/>
        <v>7363.6764058699027</v>
      </c>
      <c r="S23" s="25">
        <f>$G$3*(S21+S20*$H$3)</f>
        <v>7680.8313966407286</v>
      </c>
      <c r="T23" s="25">
        <f t="shared" ref="T23:V34" si="10">$B3*(T$21+T$20*$C3)</f>
        <v>7983.5696731363896</v>
      </c>
      <c r="U23" s="25">
        <f t="shared" si="10"/>
        <v>8289.3858606396461</v>
      </c>
      <c r="V23" s="25">
        <f t="shared" si="10"/>
        <v>8578.520692613587</v>
      </c>
      <c r="W23" s="25">
        <f>$G$3*(W21+W20*$H$3)</f>
        <v>8896.6149873741761</v>
      </c>
      <c r="X23" s="25">
        <f t="shared" ref="X23:Z34" si="11">$B3*(X$21+X$20*$C3)</f>
        <v>9218.7170844106695</v>
      </c>
      <c r="Y23" s="25">
        <f t="shared" si="11"/>
        <v>9450.7115202177829</v>
      </c>
      <c r="Z23" s="25">
        <f t="shared" si="11"/>
        <v>9670.7216641048271</v>
      </c>
      <c r="AA23" s="25">
        <f>$G$3*(AA21+AA20*$H$3)</f>
        <v>9902.4570287836941</v>
      </c>
      <c r="AB23" s="25">
        <f t="shared" ref="AB23:AD34" si="12">$B3*(AB$21+AB$20*$C3)</f>
        <v>10126.462220967564</v>
      </c>
      <c r="AC23" s="25">
        <f t="shared" si="12"/>
        <v>10335.698002478523</v>
      </c>
      <c r="AD23" s="25">
        <f t="shared" si="12"/>
        <v>10533.79547756333</v>
      </c>
      <c r="AE23" s="25">
        <f>$G$3*(AE21+AE20*$H$3)</f>
        <v>10720.672719633341</v>
      </c>
      <c r="AF23" s="25">
        <f t="shared" ref="AF23:AG34" si="13">$B3*(AF$21+AF$20*$C3)</f>
        <v>10896.575508454498</v>
      </c>
      <c r="AG23" s="25">
        <f t="shared" si="13"/>
        <v>11061.258064260857</v>
      </c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1:48" x14ac:dyDescent="0.2">
      <c r="A24" s="27">
        <f t="shared" ref="A24:A34" si="14">A23+1</f>
        <v>2</v>
      </c>
      <c r="B24" s="25"/>
      <c r="C24" s="25">
        <f>$G$4*(C21+C20*$H$4)</f>
        <v>530.19155919638308</v>
      </c>
      <c r="D24" s="25">
        <f t="shared" si="6"/>
        <v>890.87963458085937</v>
      </c>
      <c r="E24" s="25">
        <f t="shared" si="6"/>
        <v>1284.6991302334636</v>
      </c>
      <c r="F24" s="25">
        <f t="shared" si="6"/>
        <v>1646.9614087107104</v>
      </c>
      <c r="G24" s="25">
        <f>$G$4*(G21+G20*$H$4)</f>
        <v>2069.5153844415131</v>
      </c>
      <c r="H24" s="25">
        <f t="shared" si="7"/>
        <v>2392.5527849229243</v>
      </c>
      <c r="I24" s="25">
        <f t="shared" si="7"/>
        <v>2821.5399031885154</v>
      </c>
      <c r="J24" s="25">
        <f t="shared" si="7"/>
        <v>3264.4141286828662</v>
      </c>
      <c r="K24" s="25">
        <f>$G$4*(K21+K20*$H$4)</f>
        <v>3863.2098195242597</v>
      </c>
      <c r="L24" s="25">
        <f t="shared" si="8"/>
        <v>4204.4730686607272</v>
      </c>
      <c r="M24" s="25">
        <f t="shared" si="8"/>
        <v>4631.0346847893361</v>
      </c>
      <c r="N24" s="25">
        <f t="shared" si="8"/>
        <v>5066.9909266959548</v>
      </c>
      <c r="O24" s="25">
        <f>$G$4*(O21+O20*$H$4)</f>
        <v>5710.8708476332486</v>
      </c>
      <c r="P24" s="25">
        <f t="shared" si="9"/>
        <v>5954.4016878389575</v>
      </c>
      <c r="Q24" s="25">
        <f t="shared" si="9"/>
        <v>6371.7646550672016</v>
      </c>
      <c r="R24" s="25">
        <f t="shared" si="9"/>
        <v>6673.1449771438884</v>
      </c>
      <c r="S24" s="25">
        <f>$G$4*(S21+S20*$H$4)</f>
        <v>7207.6277503713709</v>
      </c>
      <c r="T24" s="25">
        <f t="shared" si="10"/>
        <v>7232.2797109941257</v>
      </c>
      <c r="U24" s="25">
        <f t="shared" si="10"/>
        <v>7507.0408674049013</v>
      </c>
      <c r="V24" s="25">
        <f t="shared" si="10"/>
        <v>7770.3153975523346</v>
      </c>
      <c r="W24" s="25">
        <f>$G$4*(W21+W20*$H$4)</f>
        <v>8347.0472695477474</v>
      </c>
      <c r="X24" s="25">
        <f t="shared" si="11"/>
        <v>8342.7422331025973</v>
      </c>
      <c r="Y24" s="25">
        <f t="shared" si="11"/>
        <v>8551.2906650219575</v>
      </c>
      <c r="Z24" s="25">
        <f t="shared" si="11"/>
        <v>8750.9520798020822</v>
      </c>
      <c r="AA24" s="25">
        <f>$G$4*(AA21+AA20*$H$4)</f>
        <v>9280.2338233770552</v>
      </c>
      <c r="AB24" s="25">
        <f t="shared" si="12"/>
        <v>9161.0451974919615</v>
      </c>
      <c r="AC24" s="25">
        <f t="shared" si="12"/>
        <v>9349.2605978281426</v>
      </c>
      <c r="AD24" s="25">
        <f t="shared" si="12"/>
        <v>9527.4155923600592</v>
      </c>
      <c r="AE24" s="25">
        <f>$G$4*(AE21+AE20*$H$4)</f>
        <v>10042.083112477701</v>
      </c>
      <c r="AF24" s="25">
        <f t="shared" si="13"/>
        <v>9853.5443640111007</v>
      </c>
      <c r="AG24" s="25">
        <f t="shared" si="13"/>
        <v>10001.518141130226</v>
      </c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1:48" x14ac:dyDescent="0.2">
      <c r="A25" s="27">
        <f t="shared" si="14"/>
        <v>3</v>
      </c>
      <c r="B25" s="25"/>
      <c r="C25" s="25">
        <f>$G$5*(C21+C20*$H$5)</f>
        <v>601.9098154620433</v>
      </c>
      <c r="D25" s="25">
        <f t="shared" si="6"/>
        <v>1023.8673717490952</v>
      </c>
      <c r="E25" s="25">
        <f t="shared" si="6"/>
        <v>1456.7577584787775</v>
      </c>
      <c r="F25" s="25">
        <f t="shared" si="6"/>
        <v>1855.6791409788079</v>
      </c>
      <c r="G25" s="25">
        <f>$G$5*(G21+G20*$H$5)</f>
        <v>2248.6167474853282</v>
      </c>
      <c r="H25" s="25">
        <f t="shared" si="7"/>
        <v>2689.0466987425489</v>
      </c>
      <c r="I25" s="25">
        <f t="shared" si="7"/>
        <v>3165.1674979041923</v>
      </c>
      <c r="J25" s="25">
        <f t="shared" si="7"/>
        <v>3657.4987721938064</v>
      </c>
      <c r="K25" s="25">
        <f>$G$5*(K21+K20*$H$5)</f>
        <v>4174.9992870210226</v>
      </c>
      <c r="L25" s="25">
        <f t="shared" si="8"/>
        <v>4694.9307600032189</v>
      </c>
      <c r="M25" s="25">
        <f t="shared" si="8"/>
        <v>5168.0102476921074</v>
      </c>
      <c r="N25" s="25">
        <f t="shared" si="8"/>
        <v>5651.9149946033995</v>
      </c>
      <c r="O25" s="25">
        <f>$G$5*(O21+O20*$H$5)</f>
        <v>6146.0278289443013</v>
      </c>
      <c r="P25" s="25">
        <f t="shared" si="9"/>
        <v>6633.6740125124834</v>
      </c>
      <c r="Q25" s="25">
        <f t="shared" si="9"/>
        <v>7083.0380370809035</v>
      </c>
      <c r="R25" s="25">
        <f t="shared" si="9"/>
        <v>7415.1926567615992</v>
      </c>
      <c r="S25" s="25">
        <f>$G$5*(S21+S20*$H$5)</f>
        <v>7730.2261475751902</v>
      </c>
      <c r="T25" s="25">
        <f t="shared" si="10"/>
        <v>8033.292238680956</v>
      </c>
      <c r="U25" s="25">
        <f t="shared" si="10"/>
        <v>8335.7025758269792</v>
      </c>
      <c r="V25" s="25">
        <f t="shared" si="10"/>
        <v>8629.7843124166138</v>
      </c>
      <c r="W25" s="25">
        <f>$G$5*(W21+W20*$H$5)</f>
        <v>8950.5957761110858</v>
      </c>
      <c r="X25" s="25">
        <f t="shared" si="11"/>
        <v>9256.4146875971801</v>
      </c>
      <c r="Y25" s="25">
        <f t="shared" si="11"/>
        <v>9486.0880443572987</v>
      </c>
      <c r="Z25" s="25">
        <f t="shared" si="11"/>
        <v>9708.2971294834424</v>
      </c>
      <c r="AA25" s="25">
        <f>$G$5*(AA21+AA20*$H$5)</f>
        <v>9939.2699674254236</v>
      </c>
      <c r="AB25" s="25">
        <f t="shared" si="12"/>
        <v>10160.436809200193</v>
      </c>
      <c r="AC25" s="25">
        <f t="shared" si="12"/>
        <v>10367.872152138156</v>
      </c>
      <c r="AD25" s="25">
        <f t="shared" si="12"/>
        <v>10564.16918864997</v>
      </c>
      <c r="AE25" s="25">
        <f>$G$5*(AE21+AE20*$H$5)</f>
        <v>10749.571717310522</v>
      </c>
      <c r="AF25" s="25">
        <f t="shared" si="13"/>
        <v>10923.348342395149</v>
      </c>
      <c r="AG25" s="25">
        <f t="shared" si="13"/>
        <v>11086.230459628516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1:48" x14ac:dyDescent="0.2">
      <c r="A26" s="27">
        <f t="shared" si="14"/>
        <v>4</v>
      </c>
      <c r="B26" s="25"/>
      <c r="C26" s="25">
        <f>$G$6*(C21+C20*$H$6)</f>
        <v>615.41531468626624</v>
      </c>
      <c r="D26" s="25">
        <f t="shared" si="6"/>
        <v>1025.9930995844234</v>
      </c>
      <c r="E26" s="25">
        <f t="shared" si="6"/>
        <v>1441.9935264954265</v>
      </c>
      <c r="F26" s="25">
        <f t="shared" si="6"/>
        <v>1826.028537264951</v>
      </c>
      <c r="G26" s="25">
        <f>$G$6*(G21+G20*$H$6)</f>
        <v>2210.1478905998833</v>
      </c>
      <c r="H26" s="25">
        <f t="shared" si="7"/>
        <v>2639.903751457508</v>
      </c>
      <c r="I26" s="25">
        <f t="shared" si="7"/>
        <v>3101.7622749238603</v>
      </c>
      <c r="J26" s="25">
        <f t="shared" si="7"/>
        <v>3580.0907870134783</v>
      </c>
      <c r="K26" s="25">
        <f>$G$6*(K21+K20*$H$6)</f>
        <v>4082.8037675366472</v>
      </c>
      <c r="L26" s="25">
        <f t="shared" si="8"/>
        <v>4580.922161696546</v>
      </c>
      <c r="M26" s="25">
        <f t="shared" si="8"/>
        <v>5039.5041395169146</v>
      </c>
      <c r="N26" s="25">
        <f t="shared" si="8"/>
        <v>5508.9593231998324</v>
      </c>
      <c r="O26" s="25">
        <f>$G$6*(O21+O20*$H$6)</f>
        <v>5986.4509036243289</v>
      </c>
      <c r="P26" s="25">
        <f t="shared" si="9"/>
        <v>6458.3636580360007</v>
      </c>
      <c r="Q26" s="25">
        <f t="shared" si="9"/>
        <v>6881.3228461294239</v>
      </c>
      <c r="R26" s="25">
        <f t="shared" si="9"/>
        <v>7201.3426070369369</v>
      </c>
      <c r="S26" s="25">
        <f>$G$6*(S21+S20*$H$6)</f>
        <v>7504.7646997184711</v>
      </c>
      <c r="T26" s="25">
        <f t="shared" si="10"/>
        <v>7798.6208701232372</v>
      </c>
      <c r="U26" s="25">
        <f t="shared" si="10"/>
        <v>8089.6001109252866</v>
      </c>
      <c r="V26" s="25">
        <f t="shared" si="10"/>
        <v>8376.6295739749221</v>
      </c>
      <c r="W26" s="25">
        <f>$G$6*(W21+W20*$H$6)</f>
        <v>8687.9866165931053</v>
      </c>
      <c r="X26" s="25">
        <f t="shared" si="11"/>
        <v>8976.3706068424653</v>
      </c>
      <c r="Y26" s="25">
        <f t="shared" si="11"/>
        <v>9197.4930072378247</v>
      </c>
      <c r="Z26" s="25">
        <f t="shared" si="11"/>
        <v>9413.6160951484144</v>
      </c>
      <c r="AA26" s="25">
        <f>$G$6*(AA21+AA20*$H$6)</f>
        <v>9636.4610678189874</v>
      </c>
      <c r="AB26" s="25">
        <f t="shared" si="12"/>
        <v>9849.3987324733207</v>
      </c>
      <c r="AC26" s="25">
        <f t="shared" si="12"/>
        <v>10049.256667019248</v>
      </c>
      <c r="AD26" s="25">
        <f t="shared" si="12"/>
        <v>10238.335595346321</v>
      </c>
      <c r="AE26" s="25">
        <f>$G$6*(AE21+AE20*$H$6)</f>
        <v>10416.794725305594</v>
      </c>
      <c r="AF26" s="25">
        <f t="shared" si="13"/>
        <v>10584.156433343904</v>
      </c>
      <c r="AG26" s="25">
        <f t="shared" si="13"/>
        <v>10740.898343014414</v>
      </c>
      <c r="AI26" s="29"/>
      <c r="AJ26" s="29"/>
      <c r="AK26" s="29"/>
      <c r="AL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48" x14ac:dyDescent="0.2">
      <c r="A27" s="27">
        <f t="shared" si="14"/>
        <v>5</v>
      </c>
      <c r="B27" s="25"/>
      <c r="C27" s="25">
        <f>$G$7*(C21+C20*$H$7)</f>
        <v>671.08247965781027</v>
      </c>
      <c r="D27" s="25">
        <f t="shared" si="6"/>
        <v>1097.7292173194289</v>
      </c>
      <c r="E27" s="25">
        <f t="shared" si="6"/>
        <v>1524.4722702417648</v>
      </c>
      <c r="F27" s="25">
        <f t="shared" si="6"/>
        <v>1919.1537365085901</v>
      </c>
      <c r="G27" s="25">
        <f>$G$7*(G21+G20*$H$7)</f>
        <v>2320.1956510700275</v>
      </c>
      <c r="H27" s="25">
        <f t="shared" si="7"/>
        <v>2768.0495157506416</v>
      </c>
      <c r="I27" s="25">
        <f t="shared" si="7"/>
        <v>3246.4740987001346</v>
      </c>
      <c r="J27" s="25">
        <f t="shared" si="7"/>
        <v>3742.7531334469427</v>
      </c>
      <c r="K27" s="25">
        <f>$G$7*(K21+K20*$H$7)</f>
        <v>4264.2584305358323</v>
      </c>
      <c r="L27" s="25">
        <f t="shared" si="8"/>
        <v>4773.598001072417</v>
      </c>
      <c r="M27" s="25">
        <f t="shared" si="8"/>
        <v>5248.2808860809173</v>
      </c>
      <c r="N27" s="25">
        <f t="shared" si="8"/>
        <v>5734.6234835441346</v>
      </c>
      <c r="O27" s="25">
        <f>$G$7*(O21+O20*$H$7)</f>
        <v>6227.3030864837838</v>
      </c>
      <c r="P27" s="25">
        <f t="shared" si="9"/>
        <v>6714.9431618994095</v>
      </c>
      <c r="Q27" s="25">
        <f t="shared" si="9"/>
        <v>7139.2845861616679</v>
      </c>
      <c r="R27" s="25">
        <f t="shared" si="9"/>
        <v>7468.4552212428443</v>
      </c>
      <c r="S27" s="25">
        <f>$G$7*(S21+S20*$H$7)</f>
        <v>7780.4441443585583</v>
      </c>
      <c r="T27" s="25">
        <f t="shared" si="10"/>
        <v>8084.7003149219472</v>
      </c>
      <c r="U27" s="25">
        <f t="shared" si="10"/>
        <v>8383.5893491562529</v>
      </c>
      <c r="V27" s="25">
        <f t="shared" si="10"/>
        <v>8682.7856820434736</v>
      </c>
      <c r="W27" s="25">
        <f>$G$7*(W21+W20*$H$7)</f>
        <v>9005.4762446602799</v>
      </c>
      <c r="X27" s="25">
        <f t="shared" si="11"/>
        <v>9295.3901756374726</v>
      </c>
      <c r="Y27" s="25">
        <f t="shared" si="11"/>
        <v>9522.6637727049347</v>
      </c>
      <c r="Z27" s="25">
        <f t="shared" si="11"/>
        <v>9747.1463394511647</v>
      </c>
      <c r="AA27" s="25">
        <f>$G$7*(AA21+AA20*$H$7)</f>
        <v>9976.6964550445118</v>
      </c>
      <c r="AB27" s="25">
        <f t="shared" si="12"/>
        <v>10195.56307838986</v>
      </c>
      <c r="AC27" s="25">
        <f t="shared" si="12"/>
        <v>10401.136950938795</v>
      </c>
      <c r="AD27" s="25">
        <f t="shared" si="12"/>
        <v>10595.572517061581</v>
      </c>
      <c r="AE27" s="25">
        <f>$G$7*(AE21+AE20*$H$7)</f>
        <v>10778.952364948991</v>
      </c>
      <c r="AF27" s="25">
        <f t="shared" si="13"/>
        <v>10951.028730028705</v>
      </c>
      <c r="AG27" s="25">
        <f t="shared" si="13"/>
        <v>11112.049376873043</v>
      </c>
      <c r="AH27" s="29"/>
      <c r="AI27" s="29"/>
      <c r="AJ27" s="29"/>
      <c r="AK27" s="29"/>
      <c r="AL27" s="29"/>
      <c r="AO27" s="29"/>
      <c r="AP27" s="29"/>
    </row>
    <row r="28" spans="1:48" x14ac:dyDescent="0.2">
      <c r="A28" s="27">
        <f t="shared" si="14"/>
        <v>6</v>
      </c>
      <c r="B28" s="25"/>
      <c r="C28" s="25">
        <f>$G$8*(C21+C20*$H$8)</f>
        <v>682.35660261765349</v>
      </c>
      <c r="D28" s="25">
        <f t="shared" si="6"/>
        <v>1097.4723049750689</v>
      </c>
      <c r="E28" s="25">
        <f t="shared" si="6"/>
        <v>1507.5236991692848</v>
      </c>
      <c r="F28" s="25">
        <f t="shared" si="6"/>
        <v>1887.4555651969984</v>
      </c>
      <c r="G28" s="25">
        <f>$G$8*(G21+G20*$H$8)</f>
        <v>2279.4177972947537</v>
      </c>
      <c r="H28" s="25">
        <f t="shared" si="7"/>
        <v>2716.3580904975975</v>
      </c>
      <c r="I28" s="25">
        <f t="shared" si="7"/>
        <v>3180.4460821457401</v>
      </c>
      <c r="J28" s="25">
        <f t="shared" si="7"/>
        <v>3662.5950075810301</v>
      </c>
      <c r="K28" s="25">
        <f>$G$8*(K21+K20*$H$8)</f>
        <v>4169.1835838413026</v>
      </c>
      <c r="L28" s="25">
        <f t="shared" si="8"/>
        <v>4657.0517498280278</v>
      </c>
      <c r="M28" s="25">
        <f t="shared" si="8"/>
        <v>5117.1854024738277</v>
      </c>
      <c r="N28" s="25">
        <f t="shared" si="8"/>
        <v>5588.9997963682845</v>
      </c>
      <c r="O28" s="25">
        <f>$G$8*(O21+O20*$H$8)</f>
        <v>6065.1043786625378</v>
      </c>
      <c r="P28" s="25">
        <f t="shared" si="9"/>
        <v>6537.0112219588327</v>
      </c>
      <c r="Q28" s="25">
        <f t="shared" si="9"/>
        <v>6935.7549904011321</v>
      </c>
      <c r="R28" s="25">
        <f t="shared" si="9"/>
        <v>7252.8870242768517</v>
      </c>
      <c r="S28" s="25">
        <f>$G$8*(S21+S20*$H$8)</f>
        <v>7553.3627611217307</v>
      </c>
      <c r="T28" s="25">
        <f t="shared" si="10"/>
        <v>7848.3706213241958</v>
      </c>
      <c r="U28" s="25">
        <f t="shared" si="10"/>
        <v>8135.942149631036</v>
      </c>
      <c r="V28" s="25">
        <f t="shared" si="10"/>
        <v>8427.921222000914</v>
      </c>
      <c r="W28" s="25">
        <f>$G$8*(W21+W20*$H$8)</f>
        <v>8741.0967474471636</v>
      </c>
      <c r="X28" s="25">
        <f t="shared" si="11"/>
        <v>9014.0888210750054</v>
      </c>
      <c r="Y28" s="25">
        <f t="shared" si="11"/>
        <v>9232.8888733806998</v>
      </c>
      <c r="Z28" s="25">
        <f t="shared" si="11"/>
        <v>9451.2121047945966</v>
      </c>
      <c r="AA28" s="25">
        <f>$G$8*(AA21+AA20*$H$8)</f>
        <v>9672.6802493858468</v>
      </c>
      <c r="AB28" s="25">
        <f t="shared" si="12"/>
        <v>9883.3918962052576</v>
      </c>
      <c r="AC28" s="25">
        <f t="shared" si="12"/>
        <v>10081.44840779406</v>
      </c>
      <c r="AD28" s="25">
        <f t="shared" si="12"/>
        <v>10268.725913164011</v>
      </c>
      <c r="AE28" s="25">
        <f>$G$8*(AE21+AE20*$H$8)</f>
        <v>10445.227610117014</v>
      </c>
      <c r="AF28" s="25">
        <f t="shared" si="13"/>
        <v>10610.943905247346</v>
      </c>
      <c r="AG28" s="25">
        <f t="shared" si="13"/>
        <v>10765.884391960732</v>
      </c>
      <c r="AH28" s="29"/>
      <c r="AI28" s="29"/>
      <c r="AJ28" s="29"/>
      <c r="AK28" s="29"/>
      <c r="AL28" s="29"/>
      <c r="AP28" s="29"/>
      <c r="AQ28" s="29"/>
    </row>
    <row r="29" spans="1:48" x14ac:dyDescent="0.2">
      <c r="A29" s="27">
        <f t="shared" si="14"/>
        <v>7</v>
      </c>
      <c r="B29" s="25"/>
      <c r="C29" s="25">
        <f>$G$9*(C21+C20*$H$9)</f>
        <v>740.25514385357701</v>
      </c>
      <c r="D29" s="25">
        <f t="shared" si="6"/>
        <v>1171.5910628897627</v>
      </c>
      <c r="E29" s="25">
        <f t="shared" si="6"/>
        <v>1592.1867820047516</v>
      </c>
      <c r="F29" s="25">
        <f t="shared" si="6"/>
        <v>1982.6283320383723</v>
      </c>
      <c r="G29" s="25">
        <f>$G$9*(G21+G20*$H$9)</f>
        <v>2391.7745546547267</v>
      </c>
      <c r="H29" s="25">
        <f t="shared" si="7"/>
        <v>2847.0523327587339</v>
      </c>
      <c r="I29" s="25">
        <f t="shared" si="7"/>
        <v>3327.780699496077</v>
      </c>
      <c r="J29" s="25">
        <f t="shared" si="7"/>
        <v>3828.007494700079</v>
      </c>
      <c r="K29" s="25">
        <f>$G$9*(K21+K20*$H$9)</f>
        <v>4353.5175740506429</v>
      </c>
      <c r="L29" s="25">
        <f t="shared" si="8"/>
        <v>4852.2652421416142</v>
      </c>
      <c r="M29" s="25">
        <f t="shared" si="8"/>
        <v>5328.5515244697272</v>
      </c>
      <c r="N29" s="25">
        <f t="shared" si="8"/>
        <v>5817.3319724848689</v>
      </c>
      <c r="O29" s="25">
        <f>$G$9*(O21+O20*$H$9)</f>
        <v>6308.5783440232663</v>
      </c>
      <c r="P29" s="25">
        <f t="shared" si="9"/>
        <v>6796.2123112863364</v>
      </c>
      <c r="Q29" s="25">
        <f t="shared" si="9"/>
        <v>7195.5311352424342</v>
      </c>
      <c r="R29" s="25">
        <f t="shared" si="9"/>
        <v>7521.7177857240904</v>
      </c>
      <c r="S29" s="25">
        <f>$G$9*(S21+S20*$H$9)</f>
        <v>7830.6621411419264</v>
      </c>
      <c r="T29" s="25">
        <f t="shared" si="10"/>
        <v>8136.1083911629394</v>
      </c>
      <c r="U29" s="25">
        <f t="shared" si="10"/>
        <v>8431.4761224855283</v>
      </c>
      <c r="V29" s="25">
        <f t="shared" si="10"/>
        <v>8735.7870516703315</v>
      </c>
      <c r="W29" s="25">
        <f>$G$9*(W21+W20*$H$9)</f>
        <v>9060.356713209474</v>
      </c>
      <c r="X29" s="25">
        <f t="shared" si="11"/>
        <v>9334.3656636777632</v>
      </c>
      <c r="Y29" s="25">
        <f t="shared" si="11"/>
        <v>9559.2395010525706</v>
      </c>
      <c r="Z29" s="25">
        <f t="shared" si="11"/>
        <v>9785.9955494188871</v>
      </c>
      <c r="AA29" s="25">
        <f>$G$9*(AA21+AA20*$H$9)</f>
        <v>10014.122942663602</v>
      </c>
      <c r="AB29" s="25">
        <f t="shared" si="12"/>
        <v>10230.689347579526</v>
      </c>
      <c r="AC29" s="25">
        <f t="shared" si="12"/>
        <v>10434.401749739432</v>
      </c>
      <c r="AD29" s="25">
        <f t="shared" si="12"/>
        <v>10626.975845473193</v>
      </c>
      <c r="AE29" s="25">
        <f>$G$9*(AE21+AE20*$H$9)</f>
        <v>10808.333012587458</v>
      </c>
      <c r="AF29" s="25">
        <f t="shared" si="13"/>
        <v>10978.709117662262</v>
      </c>
      <c r="AG29" s="25">
        <f t="shared" si="13"/>
        <v>11137.86829411757</v>
      </c>
      <c r="AI29" s="29"/>
      <c r="AJ29" s="29"/>
      <c r="AK29" s="29"/>
      <c r="AL29" s="29"/>
      <c r="AQ29" s="29"/>
    </row>
    <row r="30" spans="1:48" x14ac:dyDescent="0.2">
      <c r="A30" s="27">
        <f t="shared" si="14"/>
        <v>8</v>
      </c>
      <c r="B30" s="25"/>
      <c r="C30" s="25">
        <f>$G$10*(C21+C20*$H$10)</f>
        <v>775.40846500224552</v>
      </c>
      <c r="D30" s="25">
        <f t="shared" si="6"/>
        <v>1209.1274106386211</v>
      </c>
      <c r="E30" s="25">
        <f t="shared" si="6"/>
        <v>1626.5990748679092</v>
      </c>
      <c r="F30" s="25">
        <f t="shared" si="6"/>
        <v>2014.8859133731796</v>
      </c>
      <c r="G30" s="25">
        <f>$G$10*(G21+G20*$H$10)</f>
        <v>2428.1507187715406</v>
      </c>
      <c r="H30" s="25">
        <f t="shared" si="7"/>
        <v>2887.2013053366172</v>
      </c>
      <c r="I30" s="25">
        <f t="shared" si="7"/>
        <v>3369.1004474415563</v>
      </c>
      <c r="J30" s="25">
        <f t="shared" si="7"/>
        <v>3871.3334815664271</v>
      </c>
      <c r="K30" s="25">
        <f>$G$10*(K21+K20*$H$10)</f>
        <v>4398.8787781319388</v>
      </c>
      <c r="L30" s="25">
        <f t="shared" si="8"/>
        <v>4892.2436761275994</v>
      </c>
      <c r="M30" s="25">
        <f t="shared" si="8"/>
        <v>5369.3447997165003</v>
      </c>
      <c r="N30" s="25">
        <f t="shared" si="8"/>
        <v>5859.3641553891766</v>
      </c>
      <c r="O30" s="25">
        <f>$G$10*(O21+O20*$H$10)</f>
        <v>6349.8821634285787</v>
      </c>
      <c r="P30" s="25">
        <f t="shared" si="9"/>
        <v>6837.513026548545</v>
      </c>
      <c r="Q30" s="25">
        <f t="shared" si="9"/>
        <v>7224.1154470703632</v>
      </c>
      <c r="R30" s="25">
        <f t="shared" si="9"/>
        <v>7548.7856463621001</v>
      </c>
      <c r="S30" s="25">
        <f>$G$10*(S21+S20*$H$10)</f>
        <v>7856.1827624580656</v>
      </c>
      <c r="T30" s="25">
        <f t="shared" si="10"/>
        <v>8162.2338069575408</v>
      </c>
      <c r="U30" s="25">
        <f t="shared" si="10"/>
        <v>8455.8120236856503</v>
      </c>
      <c r="V30" s="25">
        <f t="shared" si="10"/>
        <v>8762.7221739397191</v>
      </c>
      <c r="W30" s="25">
        <f>$G$10*(W21+W20*$H$10)</f>
        <v>9088.2467873902115</v>
      </c>
      <c r="X30" s="25">
        <f t="shared" si="11"/>
        <v>9354.1728789113531</v>
      </c>
      <c r="Y30" s="25">
        <f t="shared" si="11"/>
        <v>9577.8271662784173</v>
      </c>
      <c r="Z30" s="25">
        <f t="shared" si="11"/>
        <v>9805.738590550025</v>
      </c>
      <c r="AA30" s="25">
        <f>$G$10*(AA21+AA20*$H$10)</f>
        <v>10033.142960961828</v>
      </c>
      <c r="AB30" s="25">
        <f t="shared" si="12"/>
        <v>10248.540402413619</v>
      </c>
      <c r="AC30" s="25">
        <f t="shared" si="12"/>
        <v>10451.306811425004</v>
      </c>
      <c r="AD30" s="25">
        <f t="shared" si="12"/>
        <v>10642.93491401024</v>
      </c>
      <c r="AE30" s="25">
        <f>$G$10*(AE21+AE20*$H$10)</f>
        <v>10823.264161387337</v>
      </c>
      <c r="AF30" s="25">
        <f t="shared" si="13"/>
        <v>10992.776199902264</v>
      </c>
      <c r="AG30" s="25">
        <f t="shared" si="13"/>
        <v>11150.989383209051</v>
      </c>
      <c r="AI30" s="29"/>
      <c r="AJ30" s="29"/>
      <c r="AK30" s="29"/>
      <c r="AL30" s="29"/>
      <c r="AR30" s="29"/>
    </row>
    <row r="31" spans="1:48" x14ac:dyDescent="0.2">
      <c r="A31" s="27">
        <f t="shared" si="14"/>
        <v>9</v>
      </c>
      <c r="B31" s="25"/>
      <c r="C31" s="25">
        <f>$G$11*(C21+C20*$H$11)</f>
        <v>783.3172335961392</v>
      </c>
      <c r="D31" s="25">
        <f t="shared" si="6"/>
        <v>1205.2770081871902</v>
      </c>
      <c r="E31" s="25">
        <f t="shared" si="6"/>
        <v>1606.356090742973</v>
      </c>
      <c r="F31" s="25">
        <f t="shared" si="6"/>
        <v>1980.0996073240203</v>
      </c>
      <c r="G31" s="25">
        <f>$G$11*(G21+G20*$H$11)</f>
        <v>2383.8904434575088</v>
      </c>
      <c r="H31" s="25">
        <f t="shared" si="7"/>
        <v>2831.6662739678959</v>
      </c>
      <c r="I31" s="25">
        <f t="shared" si="7"/>
        <v>3299.1167422180833</v>
      </c>
      <c r="J31" s="25">
        <f t="shared" si="7"/>
        <v>3787.0276025353692</v>
      </c>
      <c r="K31" s="25">
        <f>$G$11*(K21+K20*$H$11)</f>
        <v>4299.4613395794695</v>
      </c>
      <c r="L31" s="25">
        <f t="shared" si="8"/>
        <v>4771.8701450427207</v>
      </c>
      <c r="M31" s="25">
        <f t="shared" si="8"/>
        <v>5234.3440285727784</v>
      </c>
      <c r="N31" s="25">
        <f t="shared" si="8"/>
        <v>5709.7165755731639</v>
      </c>
      <c r="O31" s="25">
        <f>$G$11*(O21+O20*$H$11)</f>
        <v>6183.7292918349194</v>
      </c>
      <c r="P31" s="25">
        <f t="shared" si="9"/>
        <v>6655.6272200063831</v>
      </c>
      <c r="Q31" s="25">
        <f t="shared" si="9"/>
        <v>7017.8493719256758</v>
      </c>
      <c r="R31" s="25">
        <f t="shared" si="9"/>
        <v>7330.6261453600018</v>
      </c>
      <c r="S31" s="25">
        <f>$G$11*(S21+S20*$H$11)</f>
        <v>7626.6581979922212</v>
      </c>
      <c r="T31" s="25">
        <f t="shared" si="10"/>
        <v>7923.4030329715451</v>
      </c>
      <c r="U31" s="25">
        <f t="shared" si="10"/>
        <v>8205.8350604659372</v>
      </c>
      <c r="V31" s="25">
        <f t="shared" si="10"/>
        <v>8505.279117384378</v>
      </c>
      <c r="W31" s="25">
        <f>$G$11*(W21+W20*$H$11)</f>
        <v>8821.1972726696767</v>
      </c>
      <c r="X31" s="25">
        <f t="shared" si="11"/>
        <v>9070.9753081142462</v>
      </c>
      <c r="Y31" s="25">
        <f t="shared" si="11"/>
        <v>9286.2728026453606</v>
      </c>
      <c r="Z31" s="25">
        <f t="shared" si="11"/>
        <v>9507.9142832773632</v>
      </c>
      <c r="AA31" s="25">
        <f>$G$11*(AA21+AA20*$H$11)</f>
        <v>9727.3059002735718</v>
      </c>
      <c r="AB31" s="25">
        <f t="shared" si="12"/>
        <v>9934.6602742927662</v>
      </c>
      <c r="AC31" s="25">
        <f t="shared" si="12"/>
        <v>10129.999885683939</v>
      </c>
      <c r="AD31" s="25">
        <f t="shared" si="12"/>
        <v>10314.560490856262</v>
      </c>
      <c r="AE31" s="25">
        <f>$G$11*(AE21+AE20*$H$11)</f>
        <v>10488.109993767026</v>
      </c>
      <c r="AF31" s="25">
        <f t="shared" si="13"/>
        <v>10651.344682544339</v>
      </c>
      <c r="AG31" s="25">
        <f t="shared" si="13"/>
        <v>10803.568269060095</v>
      </c>
      <c r="AH31" s="29"/>
      <c r="AI31" s="29"/>
      <c r="AJ31" s="29"/>
      <c r="AK31" s="29"/>
      <c r="AL31" s="29"/>
      <c r="AS31" s="29"/>
    </row>
    <row r="32" spans="1:48" x14ac:dyDescent="0.2">
      <c r="A32" s="27">
        <f t="shared" si="14"/>
        <v>10</v>
      </c>
      <c r="B32" s="25"/>
      <c r="C32" s="25">
        <f>$G$12*(C21+C20*$H$12)</f>
        <v>844.58112919801226</v>
      </c>
      <c r="D32" s="25">
        <f t="shared" si="6"/>
        <v>1282.9892562089547</v>
      </c>
      <c r="E32" s="25">
        <f t="shared" si="6"/>
        <v>1694.3135866308962</v>
      </c>
      <c r="F32" s="25">
        <f t="shared" si="6"/>
        <v>2078.3605089029616</v>
      </c>
      <c r="G32" s="25">
        <f>$G$12*(G21+G20*$H$12)</f>
        <v>2499.7296223562403</v>
      </c>
      <c r="H32" s="25">
        <f t="shared" si="7"/>
        <v>2966.2041223447095</v>
      </c>
      <c r="I32" s="25">
        <f t="shared" si="7"/>
        <v>3450.4070482374987</v>
      </c>
      <c r="J32" s="25">
        <f t="shared" si="7"/>
        <v>3956.5878428195629</v>
      </c>
      <c r="K32" s="25">
        <f>$G$12*(K21+K20*$H$12)</f>
        <v>4488.1379216467485</v>
      </c>
      <c r="L32" s="25">
        <f t="shared" si="8"/>
        <v>4970.9109171967975</v>
      </c>
      <c r="M32" s="25">
        <f t="shared" si="8"/>
        <v>5449.6154381053093</v>
      </c>
      <c r="N32" s="25">
        <f t="shared" si="8"/>
        <v>5942.0726443299109</v>
      </c>
      <c r="O32" s="25">
        <f>$G$12*(O21+O20*$H$12)</f>
        <v>6431.1574209680612</v>
      </c>
      <c r="P32" s="25">
        <f t="shared" si="9"/>
        <v>6918.7821759354701</v>
      </c>
      <c r="Q32" s="25">
        <f t="shared" si="9"/>
        <v>7280.3619961511276</v>
      </c>
      <c r="R32" s="25">
        <f t="shared" si="9"/>
        <v>7602.0482108433453</v>
      </c>
      <c r="S32" s="25">
        <f>$G$12*(S21+S20*$H$12)</f>
        <v>7906.4007592414337</v>
      </c>
      <c r="T32" s="25">
        <f t="shared" si="10"/>
        <v>8213.6418831985338</v>
      </c>
      <c r="U32" s="25">
        <f t="shared" si="10"/>
        <v>8503.6987970149257</v>
      </c>
      <c r="V32" s="25">
        <f t="shared" si="10"/>
        <v>8815.7235435665771</v>
      </c>
      <c r="W32" s="25">
        <f>$G$12*(W21+W20*$H$12)</f>
        <v>9143.1272559394056</v>
      </c>
      <c r="X32" s="25">
        <f t="shared" si="11"/>
        <v>9393.1483669516456</v>
      </c>
      <c r="Y32" s="25">
        <f t="shared" si="11"/>
        <v>9614.4028946260532</v>
      </c>
      <c r="Z32" s="25">
        <f t="shared" si="11"/>
        <v>9844.5878005177456</v>
      </c>
      <c r="AA32" s="25">
        <f>$G$12*(AA21+AA20*$H$12)</f>
        <v>10070.569448580916</v>
      </c>
      <c r="AB32" s="25">
        <f t="shared" si="12"/>
        <v>10283.666671603285</v>
      </c>
      <c r="AC32" s="25">
        <f t="shared" si="12"/>
        <v>10484.571610225643</v>
      </c>
      <c r="AD32" s="25">
        <f t="shared" si="12"/>
        <v>10674.338242421853</v>
      </c>
      <c r="AE32" s="25">
        <f>$G$12*(AE21+AE20*$H$12)</f>
        <v>10852.644809025804</v>
      </c>
      <c r="AF32" s="25">
        <f t="shared" si="13"/>
        <v>11020.45658753582</v>
      </c>
      <c r="AG32" s="25">
        <f t="shared" si="13"/>
        <v>11176.80830045358</v>
      </c>
      <c r="AH32" s="29"/>
      <c r="AI32" s="29"/>
      <c r="AJ32" s="29"/>
      <c r="AK32" s="29"/>
      <c r="AL32" s="29"/>
      <c r="AT32" s="29"/>
    </row>
    <row r="33" spans="1:48" x14ac:dyDescent="0.2">
      <c r="A33" s="27">
        <f t="shared" si="14"/>
        <v>11</v>
      </c>
      <c r="B33" s="25">
        <f>$B13*(B$21+B$20*$C13)</f>
        <v>441.63963220116341</v>
      </c>
      <c r="C33" s="25">
        <f>$G$13*(C21+C20*$H$13)</f>
        <v>850.25852152752634</v>
      </c>
      <c r="D33" s="25">
        <f t="shared" si="6"/>
        <v>1276.7562135778358</v>
      </c>
      <c r="E33" s="25">
        <f t="shared" si="6"/>
        <v>1671.8862634168313</v>
      </c>
      <c r="F33" s="25">
        <f t="shared" si="6"/>
        <v>2041.5266352560677</v>
      </c>
      <c r="G33" s="25">
        <f>$G$13*(G21+G20*$H$13)</f>
        <v>2453.1603501523787</v>
      </c>
      <c r="H33" s="25">
        <f t="shared" si="7"/>
        <v>2908.1206130079859</v>
      </c>
      <c r="I33" s="25">
        <f t="shared" si="7"/>
        <v>3377.8005494399631</v>
      </c>
      <c r="J33" s="25">
        <f t="shared" si="7"/>
        <v>3869.531823102921</v>
      </c>
      <c r="K33" s="25">
        <f>$G$13*(K21+K20*$H$13)</f>
        <v>4385.8411558841244</v>
      </c>
      <c r="L33" s="25">
        <f t="shared" si="8"/>
        <v>4847.9997331742024</v>
      </c>
      <c r="M33" s="25">
        <f t="shared" si="8"/>
        <v>5312.0252915296905</v>
      </c>
      <c r="N33" s="25">
        <f t="shared" si="8"/>
        <v>5789.7570487416169</v>
      </c>
      <c r="O33" s="25">
        <f>$G$13*(O21+O20*$H$13)</f>
        <v>6262.3827668731292</v>
      </c>
      <c r="P33" s="25">
        <f t="shared" si="9"/>
        <v>6734.2747839292142</v>
      </c>
      <c r="Q33" s="25">
        <f t="shared" si="9"/>
        <v>7072.2815161973831</v>
      </c>
      <c r="R33" s="25">
        <f t="shared" si="9"/>
        <v>7382.1705625999166</v>
      </c>
      <c r="S33" s="25">
        <f>$G$13*(S21+S20*$H$13)</f>
        <v>7675.2562593954808</v>
      </c>
      <c r="T33" s="25">
        <f t="shared" si="10"/>
        <v>7973.1527841725047</v>
      </c>
      <c r="U33" s="25">
        <f t="shared" si="10"/>
        <v>8252.1770991716876</v>
      </c>
      <c r="V33" s="25">
        <f t="shared" si="10"/>
        <v>8556.5707654103699</v>
      </c>
      <c r="W33" s="25">
        <f>$G$13*(W21+W20*$H$13)</f>
        <v>8874.307403523735</v>
      </c>
      <c r="X33" s="25">
        <f t="shared" si="11"/>
        <v>9108.6935223467844</v>
      </c>
      <c r="Y33" s="25">
        <f t="shared" si="11"/>
        <v>9321.6686687882338</v>
      </c>
      <c r="Z33" s="25">
        <f t="shared" si="11"/>
        <v>9545.5102929235454</v>
      </c>
      <c r="AA33" s="25">
        <f>$G$13*(AA21+AA20*$H$13)</f>
        <v>9763.5250818404329</v>
      </c>
      <c r="AB33" s="25">
        <f t="shared" si="12"/>
        <v>9968.6534380247012</v>
      </c>
      <c r="AC33" s="25">
        <f t="shared" si="12"/>
        <v>10162.191626458753</v>
      </c>
      <c r="AD33" s="25">
        <f t="shared" si="12"/>
        <v>10344.95080867395</v>
      </c>
      <c r="AE33" s="25">
        <f>$G$13*(AE21+AE20*$H$13)</f>
        <v>10516.542878578446</v>
      </c>
      <c r="AF33" s="25">
        <f t="shared" si="13"/>
        <v>10678.13215444778</v>
      </c>
      <c r="AG33" s="25">
        <f t="shared" si="13"/>
        <v>10828.554318006411</v>
      </c>
      <c r="AH33" s="29"/>
      <c r="AI33" s="29"/>
      <c r="AJ33" s="29"/>
      <c r="AK33" s="29"/>
      <c r="AL33" s="29"/>
      <c r="AU33" s="29"/>
    </row>
    <row r="34" spans="1:48" x14ac:dyDescent="0.2">
      <c r="A34" s="27">
        <f t="shared" si="14"/>
        <v>12</v>
      </c>
      <c r="B34" s="25">
        <f>$B14*(B$21+B$20*$C14)</f>
        <v>498.71780821917798</v>
      </c>
      <c r="C34" s="25">
        <f>$G$14*(C21+C20*$H$14)</f>
        <v>913.75379339377912</v>
      </c>
      <c r="D34" s="25">
        <f t="shared" si="6"/>
        <v>1356.8511017792885</v>
      </c>
      <c r="E34" s="25">
        <f t="shared" si="6"/>
        <v>1762.0280983938833</v>
      </c>
      <c r="F34" s="25">
        <f t="shared" si="6"/>
        <v>2141.8351044327437</v>
      </c>
      <c r="G34" s="25">
        <f>$G$14*(G21+G20*$H$14)</f>
        <v>2571.3085259409395</v>
      </c>
      <c r="H34" s="25">
        <f t="shared" si="7"/>
        <v>3045.2069393528018</v>
      </c>
      <c r="I34" s="25">
        <f t="shared" si="7"/>
        <v>3531.7136490334415</v>
      </c>
      <c r="J34" s="25">
        <f t="shared" si="7"/>
        <v>4041.8422040726996</v>
      </c>
      <c r="K34" s="25">
        <f>$G$14*(K21+K20*$H$14)</f>
        <v>4577.3970651615591</v>
      </c>
      <c r="L34" s="25">
        <f t="shared" si="8"/>
        <v>5049.5781582659956</v>
      </c>
      <c r="M34" s="25">
        <f t="shared" si="8"/>
        <v>5529.8860764941192</v>
      </c>
      <c r="N34" s="25">
        <f t="shared" si="8"/>
        <v>6024.781133270646</v>
      </c>
      <c r="O34" s="25">
        <f>$G$14*(O21+O20*$H$14)</f>
        <v>6512.4326785075436</v>
      </c>
      <c r="P34" s="25">
        <f t="shared" si="9"/>
        <v>7000.0513253223971</v>
      </c>
      <c r="Q34" s="25">
        <f t="shared" si="9"/>
        <v>7336.6085452318939</v>
      </c>
      <c r="R34" s="25">
        <f t="shared" si="9"/>
        <v>7655.3107753245904</v>
      </c>
      <c r="S34" s="25">
        <f>$G$14*(S21+S20*$H$14)</f>
        <v>7956.6187560248009</v>
      </c>
      <c r="T34" s="25">
        <f t="shared" si="10"/>
        <v>8265.0499594395242</v>
      </c>
      <c r="U34" s="25">
        <f t="shared" si="10"/>
        <v>8551.5855703441994</v>
      </c>
      <c r="V34" s="25">
        <f t="shared" si="10"/>
        <v>8868.7249131934368</v>
      </c>
      <c r="W34" s="25">
        <f>$G$14*(W21+W20*$H$14)</f>
        <v>9198.0077244885997</v>
      </c>
      <c r="X34" s="25">
        <f t="shared" si="11"/>
        <v>9432.1238549919344</v>
      </c>
      <c r="Y34" s="25">
        <f t="shared" si="11"/>
        <v>9650.9786229736892</v>
      </c>
      <c r="Z34" s="25">
        <f t="shared" si="11"/>
        <v>9883.4370104854697</v>
      </c>
      <c r="AA34" s="25">
        <f>$G$14*(AA21+AA20*$H$14)</f>
        <v>10107.995936200008</v>
      </c>
      <c r="AB34" s="25">
        <f t="shared" si="12"/>
        <v>10318.792940792951</v>
      </c>
      <c r="AC34" s="25">
        <f t="shared" si="12"/>
        <v>10517.836409026282</v>
      </c>
      <c r="AD34" s="25">
        <f t="shared" si="12"/>
        <v>10705.741570833463</v>
      </c>
      <c r="AE34" s="25">
        <f>$G$14*(AE21+AE20*$H$14)</f>
        <v>10882.025456664272</v>
      </c>
      <c r="AF34" s="25">
        <f t="shared" si="13"/>
        <v>11048.136975169376</v>
      </c>
      <c r="AG34" s="25">
        <f t="shared" si="13"/>
        <v>11202.627217698107</v>
      </c>
      <c r="AH34" s="29"/>
      <c r="AI34" s="29"/>
      <c r="AJ34" s="29"/>
      <c r="AK34" s="29"/>
      <c r="AL34" s="29"/>
      <c r="AV34" s="29"/>
    </row>
    <row r="35" spans="1:48" x14ac:dyDescent="0.2">
      <c r="A35" s="27" t="s">
        <v>11</v>
      </c>
      <c r="B35" s="25">
        <f>SUM(B23:B34)</f>
        <v>940.35744042034139</v>
      </c>
      <c r="C35" s="25">
        <f>SUM(C23:C34)</f>
        <v>8542.4011875592823</v>
      </c>
      <c r="D35" s="25">
        <f t="shared" ref="D35:AG35" si="15">SUM(D23:D34)</f>
        <v>13590.960907524055</v>
      </c>
      <c r="E35" s="25">
        <f t="shared" si="15"/>
        <v>18560.079675318408</v>
      </c>
      <c r="F35" s="25">
        <f t="shared" si="15"/>
        <v>23168.900169716093</v>
      </c>
      <c r="G35" s="25">
        <f t="shared" si="15"/>
        <v>28034.118954774396</v>
      </c>
      <c r="H35" s="25">
        <f t="shared" si="15"/>
        <v>33303.996566169764</v>
      </c>
      <c r="I35" s="25">
        <f t="shared" si="15"/>
        <v>38957.835680027347</v>
      </c>
      <c r="J35" s="25">
        <f t="shared" si="15"/>
        <v>44836.72191361498</v>
      </c>
      <c r="K35" s="25">
        <f t="shared" si="15"/>
        <v>51144.892131067536</v>
      </c>
      <c r="L35" s="25">
        <f t="shared" si="15"/>
        <v>56914.686385949433</v>
      </c>
      <c r="M35" s="25">
        <f t="shared" si="15"/>
        <v>62518.153952953988</v>
      </c>
      <c r="N35" s="25">
        <f t="shared" si="15"/>
        <v>68266.430313599412</v>
      </c>
      <c r="O35" s="25">
        <f t="shared" si="15"/>
        <v>74250.004663659653</v>
      </c>
      <c r="P35" s="25">
        <f t="shared" si="15"/>
        <v>79795.924010674556</v>
      </c>
      <c r="Q35" s="25">
        <f t="shared" si="15"/>
        <v>84566.548763809522</v>
      </c>
      <c r="R35" s="25">
        <f t="shared" si="15"/>
        <v>88415.35801854606</v>
      </c>
      <c r="S35" s="25">
        <f t="shared" si="15"/>
        <v>92309.035776039978</v>
      </c>
      <c r="T35" s="25">
        <f t="shared" si="15"/>
        <v>95654.423287083438</v>
      </c>
      <c r="U35" s="25">
        <f t="shared" si="15"/>
        <v>99141.845586752024</v>
      </c>
      <c r="V35" s="25">
        <f t="shared" si="15"/>
        <v>102710.76444576666</v>
      </c>
      <c r="W35" s="25">
        <f t="shared" si="15"/>
        <v>106814.06079895467</v>
      </c>
      <c r="X35" s="25">
        <f t="shared" si="15"/>
        <v>109797.20320365913</v>
      </c>
      <c r="Y35" s="25">
        <f t="shared" si="15"/>
        <v>112451.52553928482</v>
      </c>
      <c r="Z35" s="25">
        <f t="shared" si="15"/>
        <v>115115.12893995758</v>
      </c>
      <c r="AA35" s="25">
        <f t="shared" si="15"/>
        <v>118124.46086235587</v>
      </c>
      <c r="AB35" s="25">
        <f t="shared" si="15"/>
        <v>120361.30100943502</v>
      </c>
      <c r="AC35" s="25">
        <f t="shared" si="15"/>
        <v>122764.98087075597</v>
      </c>
      <c r="AD35" s="25">
        <f t="shared" si="15"/>
        <v>125037.51615641425</v>
      </c>
      <c r="AE35" s="25">
        <f t="shared" si="15"/>
        <v>127524.2225618035</v>
      </c>
      <c r="AF35" s="25">
        <f t="shared" si="15"/>
        <v>129189.15300074255</v>
      </c>
      <c r="AG35" s="25">
        <f t="shared" si="15"/>
        <v>131068.2545594126</v>
      </c>
      <c r="AL35" s="29"/>
    </row>
    <row r="36" spans="1:48" x14ac:dyDescent="0.2">
      <c r="B36" s="30"/>
      <c r="C36" s="30"/>
      <c r="D36" s="30"/>
      <c r="E36" s="31"/>
      <c r="F36" s="32"/>
    </row>
    <row r="37" spans="1:48" x14ac:dyDescent="0.2">
      <c r="A37" s="28" t="s">
        <v>51</v>
      </c>
      <c r="B37" s="25">
        <v>9621</v>
      </c>
      <c r="C37" s="25">
        <f>'Extended Potential Incremental'!D9</f>
        <v>9668.7685963789936</v>
      </c>
      <c r="D37" s="25">
        <f>'Extended Potential Incremental'!E9</f>
        <v>8982.9186151505382</v>
      </c>
      <c r="E37" s="25">
        <f>'Extended Potential Incremental'!F9</f>
        <v>5979.1132556160237</v>
      </c>
      <c r="F37" s="25">
        <f>'Extended Potential Incremental'!G9</f>
        <v>5110.0869794792825</v>
      </c>
      <c r="G37" s="25">
        <f>'Extended Potential Incremental'!H9</f>
        <v>5331.9763696648379</v>
      </c>
      <c r="H37" s="25">
        <f>'Extended Potential Incremental'!I9</f>
        <v>4591.503293431515</v>
      </c>
      <c r="I37" s="25">
        <f>'Extended Potential Incremental'!J9</f>
        <v>5260.7463627002135</v>
      </c>
      <c r="J37" s="25">
        <f>'Extended Potential Incremental'!K9</f>
        <v>5043.5780304329282</v>
      </c>
      <c r="K37" s="25">
        <f>'Extended Potential Incremental'!L9</f>
        <v>5094.0876675219915</v>
      </c>
      <c r="L37" s="25">
        <f>'Extended Potential Incremental'!M9</f>
        <v>5122.6279054865536</v>
      </c>
      <c r="M37" s="25">
        <f>'Extended Potential Incremental'!N9</f>
        <v>4227.8025610165087</v>
      </c>
      <c r="N37" s="25">
        <f>'Extended Potential Incremental'!O9</f>
        <v>5262.6653239725238</v>
      </c>
      <c r="O37" s="25">
        <f>'Extended Potential Incremental'!P9</f>
        <v>4807.1531479880623</v>
      </c>
      <c r="P37" s="25">
        <f>'Extended Potential Incremental'!Q9</f>
        <v>4607.347370618525</v>
      </c>
      <c r="Q37" s="25">
        <f>'Extended Potential Incremental'!R9</f>
        <v>4276.916593616801</v>
      </c>
      <c r="R37" s="25">
        <f>'Extended Potential Incremental'!S9</f>
        <v>3630.3200305189853</v>
      </c>
      <c r="S37" s="25">
        <f>'Extended Potential Incremental'!T9</f>
        <v>3680.0047088328329</v>
      </c>
      <c r="T37" s="25">
        <f>'Extended Potential Incremental'!U9</f>
        <v>3026.3369033397139</v>
      </c>
      <c r="U37" s="25">
        <f>'Extended Potential Incremental'!V9</f>
        <v>2966.7660888481391</v>
      </c>
      <c r="V37" s="25">
        <f>'Extended Potential Incremental'!W9</f>
        <v>3195.7502968327481</v>
      </c>
      <c r="W37" s="25">
        <f>'Extended Potential Incremental'!X9</f>
        <v>2625.4566899263236</v>
      </c>
      <c r="X37" s="25">
        <f>'Extended Potential Incremental'!Y9</f>
        <v>2538.3762169991387</v>
      </c>
      <c r="Y37" s="25">
        <f>'Extended Potential Incremental'!Z9</f>
        <v>2590.3069755486158</v>
      </c>
      <c r="Z37" s="25">
        <f>'Extended Potential Incremental'!AA9</f>
        <v>2581.6611593827338</v>
      </c>
      <c r="AA37" s="25">
        <f>'Extended Potential Incremental'!AB9</f>
        <v>1969.9810379154494</v>
      </c>
      <c r="AB37" s="25">
        <f>'Extended Potential Incremental'!AC9</f>
        <v>2120.2740482424701</v>
      </c>
      <c r="AC37" s="25">
        <f>'Extended Potential Incremental'!AD9</f>
        <v>1889.5804926723383</v>
      </c>
      <c r="AD37" s="25">
        <f>'Extended Potential Incremental'!AE9</f>
        <v>1658.8869371021838</v>
      </c>
      <c r="AE37" s="25">
        <f>'Extended Potential Incremental'!AF9</f>
        <v>1428.1933815320522</v>
      </c>
      <c r="AF37" s="25">
        <f>'Extended Potential Incremental'!AG9</f>
        <v>1197.4998259619204</v>
      </c>
      <c r="AG37" s="25">
        <f>'Extended Potential Incremental'!AH9</f>
        <v>966.80627039178864</v>
      </c>
    </row>
    <row r="38" spans="1:48" x14ac:dyDescent="0.2">
      <c r="A38" s="26" t="s">
        <v>49</v>
      </c>
      <c r="B38" s="25"/>
      <c r="C38" s="25">
        <f>SUM($B37:B37)*$I$15</f>
        <v>9647.3589041095893</v>
      </c>
      <c r="D38" s="25">
        <f>SUM($B37:C37)</f>
        <v>19289.768596378992</v>
      </c>
      <c r="E38" s="25">
        <f>SUM($B37:D37)</f>
        <v>28272.68721152953</v>
      </c>
      <c r="F38" s="25">
        <f>SUM($B37:E37)</f>
        <v>34251.800467145556</v>
      </c>
      <c r="G38" s="25">
        <f>SUM($B37:F37)*$I$15</f>
        <v>39469.728234149843</v>
      </c>
      <c r="H38" s="25">
        <f>SUM($B37:G37)</f>
        <v>44693.863816289675</v>
      </c>
      <c r="I38" s="25">
        <f>SUM($B37:H37)</f>
        <v>49285.367109721192</v>
      </c>
      <c r="J38" s="25">
        <f>SUM($B37:I37)</f>
        <v>54546.113472421406</v>
      </c>
      <c r="K38" s="25">
        <f>SUM($B37:J37)*$I$15</f>
        <v>59752.95093162929</v>
      </c>
      <c r="L38" s="25">
        <f>SUM($B37:K37)</f>
        <v>64683.779170376329</v>
      </c>
      <c r="M38" s="25">
        <f>SUM($B37:L37)</f>
        <v>69806.40707586288</v>
      </c>
      <c r="N38" s="25">
        <f>SUM($B37:M37)</f>
        <v>74034.209636879386</v>
      </c>
      <c r="O38" s="25">
        <f>SUM($B37:N37)*$I$15</f>
        <v>79514.126673073435</v>
      </c>
      <c r="P38" s="25">
        <f>SUM($B37:O37)</f>
        <v>84104.028108839979</v>
      </c>
      <c r="Q38" s="25">
        <f>SUM($B37:P37)</f>
        <v>88711.375479458511</v>
      </c>
      <c r="R38" s="25">
        <f>SUM($B37:Q37)</f>
        <v>92988.29207307531</v>
      </c>
      <c r="S38" s="25">
        <f>SUM($B37:R37)*$I$15</f>
        <v>96883.320629905516</v>
      </c>
      <c r="T38" s="25">
        <f>SUM($B37:S37)</f>
        <v>100298.61681242712</v>
      </c>
      <c r="U38" s="25">
        <f>SUM($B37:T37)</f>
        <v>103324.95371576684</v>
      </c>
      <c r="V38" s="25">
        <f>SUM($B37:U37)</f>
        <v>106291.71980461497</v>
      </c>
      <c r="W38" s="25">
        <f>SUM($B37:V37)*$I$15</f>
        <v>109787.43577295855</v>
      </c>
      <c r="X38" s="25">
        <f>SUM($B37:W37)</f>
        <v>112112.92679137405</v>
      </c>
      <c r="Y38" s="25">
        <f>SUM($B37:X37)</f>
        <v>114651.30300837319</v>
      </c>
      <c r="Z38" s="25">
        <f>SUM($B37:Y37)</f>
        <v>117241.60998392181</v>
      </c>
      <c r="AA38" s="25">
        <f>SUM($B37:Z37)*$I$15</f>
        <v>120151.55407794374</v>
      </c>
      <c r="AB38" s="25">
        <f>SUM($B37:AA37)</f>
        <v>121793.25218122</v>
      </c>
      <c r="AC38" s="25">
        <f>SUM($B37:AB37)</f>
        <v>123913.52622946247</v>
      </c>
      <c r="AD38" s="25">
        <f>SUM($B37:AC37)</f>
        <v>125803.10672213481</v>
      </c>
      <c r="AE38" s="25">
        <f>SUM($B37:AD37)*$I$15</f>
        <v>127811.20460076917</v>
      </c>
      <c r="AF38" s="25">
        <f>SUM($B37:AE37)</f>
        <v>128890.18704076904</v>
      </c>
      <c r="AG38" s="25">
        <f>SUM($B37:AF37)</f>
        <v>130087.68686673096</v>
      </c>
    </row>
    <row r="39" spans="1:48" x14ac:dyDescent="0.2">
      <c r="A39" s="23" t="s">
        <v>47</v>
      </c>
    </row>
    <row r="40" spans="1:48" x14ac:dyDescent="0.2">
      <c r="A40" s="27">
        <v>1</v>
      </c>
      <c r="B40" s="25"/>
      <c r="C40" s="25">
        <f>$G$3*(C38+C37*$H$3)</f>
        <v>886.48974847821376</v>
      </c>
      <c r="D40" s="25">
        <f t="shared" ref="D40:F51" si="16">$B3*(D$38+D$37*$C3)</f>
        <v>1703.1061471734879</v>
      </c>
      <c r="E40" s="25">
        <f t="shared" si="16"/>
        <v>2444.371429064392</v>
      </c>
      <c r="F40" s="25">
        <f t="shared" si="16"/>
        <v>2945.9179273637196</v>
      </c>
      <c r="G40" s="25">
        <f>$G$3*(G38+G37*$H$3)</f>
        <v>3381.3159980584069</v>
      </c>
      <c r="H40" s="25">
        <f t="shared" ref="H40:J51" si="17">$B3*(H$38+H$37*$C3)</f>
        <v>3829.0373709611958</v>
      </c>
      <c r="I40" s="25">
        <f t="shared" si="17"/>
        <v>4223.8281561347358</v>
      </c>
      <c r="J40" s="25">
        <f t="shared" si="17"/>
        <v>4669.0647583238451</v>
      </c>
      <c r="K40" s="25">
        <f>$G$3*(K38+K37*$H$3)</f>
        <v>5097.5872638683941</v>
      </c>
      <c r="L40" s="25">
        <f t="shared" ref="L40:N51" si="18">$B3*(L$38+L$37*$C3)</f>
        <v>5530.6421972601293</v>
      </c>
      <c r="M40" s="25">
        <f t="shared" si="18"/>
        <v>5959.2600061889689</v>
      </c>
      <c r="N40" s="25">
        <f t="shared" si="18"/>
        <v>6325.7984869028169</v>
      </c>
      <c r="O40" s="25">
        <f>$G$3*(O38+O37*$H$3)</f>
        <v>6769.2895832057366</v>
      </c>
      <c r="P40" s="25">
        <f t="shared" ref="P40:R51" si="19">$B3*(P$38+P$37*$C3)</f>
        <v>7176.3162985527397</v>
      </c>
      <c r="Q40" s="25">
        <f t="shared" si="19"/>
        <v>7565.2417368852603</v>
      </c>
      <c r="R40" s="25">
        <f t="shared" si="19"/>
        <v>7923.8225735122978</v>
      </c>
      <c r="S40" s="25">
        <f>$G$3*(S38+S37*$H$3)</f>
        <v>8232.3646599786225</v>
      </c>
      <c r="T40" s="25">
        <f t="shared" ref="T40:V51" si="20">$B3*(T$38+T$37*$C3)</f>
        <v>8540.342720936178</v>
      </c>
      <c r="U40" s="25">
        <f t="shared" si="20"/>
        <v>8796.9443685891147</v>
      </c>
      <c r="V40" s="25">
        <f t="shared" si="20"/>
        <v>9050.5680287068844</v>
      </c>
      <c r="W40" s="25">
        <f>$G$3*(W38+W37*$H$3)</f>
        <v>9317.7708363866259</v>
      </c>
      <c r="X40" s="25">
        <f t="shared" ref="X40:Z51" si="21">$B3*(X$38+X$37*$C3)</f>
        <v>9540.2300333190742</v>
      </c>
      <c r="Y40" s="25">
        <f t="shared" si="21"/>
        <v>9756.1927456802005</v>
      </c>
      <c r="Z40" s="25">
        <f t="shared" si="21"/>
        <v>9976.1290549239402</v>
      </c>
      <c r="AA40" s="25">
        <f>$G$3*(AA38+AA37*$H$3)</f>
        <v>10190.903612721986</v>
      </c>
      <c r="AB40" s="25">
        <f t="shared" ref="AB40:AD51" si="22">$B3*(AB$38+AB$37*$C3)</f>
        <v>10359.378733652582</v>
      </c>
      <c r="AC40" s="25">
        <f t="shared" si="22"/>
        <v>10537.792727639902</v>
      </c>
      <c r="AD40" s="25">
        <f t="shared" si="22"/>
        <v>10696.613570332223</v>
      </c>
      <c r="AE40" s="25">
        <f>$G$3*(AE38+AE37*$H$3)</f>
        <v>10835.785043148342</v>
      </c>
      <c r="AF40" s="25">
        <f t="shared" ref="AF40:AG51" si="23">$B3*(AF$38+AF$37*$C3)</f>
        <v>10955.475801831872</v>
      </c>
      <c r="AG40" s="25">
        <f t="shared" si="23"/>
        <v>11055.517190639199</v>
      </c>
    </row>
    <row r="41" spans="1:48" x14ac:dyDescent="0.2">
      <c r="A41" s="27">
        <f t="shared" ref="A41:A51" si="24">A40+1</f>
        <v>2</v>
      </c>
      <c r="B41" s="25"/>
      <c r="C41" s="25">
        <f>$G$4*(C38+C37*$H$4)</f>
        <v>889.99913976170262</v>
      </c>
      <c r="D41" s="25">
        <f t="shared" si="16"/>
        <v>1591.1519355017599</v>
      </c>
      <c r="E41" s="25">
        <f t="shared" si="16"/>
        <v>2243.005129668677</v>
      </c>
      <c r="F41" s="25">
        <f t="shared" si="16"/>
        <v>2690.9008404152928</v>
      </c>
      <c r="G41" s="25">
        <f>$G$4*(G38+G37*$H$4)</f>
        <v>3196.6416910066232</v>
      </c>
      <c r="H41" s="25">
        <f t="shared" si="17"/>
        <v>3485.5053604295695</v>
      </c>
      <c r="I41" s="25">
        <f t="shared" si="17"/>
        <v>3846.0289349035947</v>
      </c>
      <c r="J41" s="25">
        <f t="shared" si="17"/>
        <v>4246.9001358185178</v>
      </c>
      <c r="K41" s="25">
        <f>$G$4*(K38+K37*$H$4)</f>
        <v>4800.6922700722744</v>
      </c>
      <c r="L41" s="25">
        <f t="shared" si="18"/>
        <v>5025.5643041554504</v>
      </c>
      <c r="M41" s="25">
        <f t="shared" si="18"/>
        <v>5407.4371187548732</v>
      </c>
      <c r="N41" s="25">
        <f t="shared" si="18"/>
        <v>5744.5940747165323</v>
      </c>
      <c r="O41" s="25">
        <f>$G$4*(O38+O37*$H$4)</f>
        <v>6362.741400053008</v>
      </c>
      <c r="P41" s="25">
        <f t="shared" si="19"/>
        <v>6508.947308152422</v>
      </c>
      <c r="Q41" s="25">
        <f t="shared" si="19"/>
        <v>6858.2902879543708</v>
      </c>
      <c r="R41" s="25">
        <f t="shared" si="19"/>
        <v>7178.3646738768775</v>
      </c>
      <c r="S41" s="25">
        <f>$G$4*(S38+S37*$H$4)</f>
        <v>7724.3480945921519</v>
      </c>
      <c r="T41" s="25">
        <f t="shared" si="20"/>
        <v>7731.6672725638764</v>
      </c>
      <c r="U41" s="25">
        <f t="shared" si="20"/>
        <v>7963.0859414818106</v>
      </c>
      <c r="V41" s="25">
        <f t="shared" si="20"/>
        <v>8193.5128984314706</v>
      </c>
      <c r="W41" s="25">
        <f>$G$4*(W38+W37*$H$4)</f>
        <v>8733.1074228452162</v>
      </c>
      <c r="X41" s="25">
        <f t="shared" si="21"/>
        <v>8631.9197546881242</v>
      </c>
      <c r="Y41" s="25">
        <f t="shared" si="21"/>
        <v>8827.2884508851967</v>
      </c>
      <c r="Z41" s="25">
        <f t="shared" si="21"/>
        <v>9025.8897224318353</v>
      </c>
      <c r="AA41" s="25">
        <f>$G$4*(AA38+AA37*$H$4)</f>
        <v>9545.7938576044962</v>
      </c>
      <c r="AB41" s="25">
        <f t="shared" si="22"/>
        <v>9369.3355602909742</v>
      </c>
      <c r="AC41" s="25">
        <f t="shared" si="22"/>
        <v>9529.1261027509954</v>
      </c>
      <c r="AD41" s="25">
        <f t="shared" si="22"/>
        <v>9671.219605331662</v>
      </c>
      <c r="AE41" s="25">
        <f>$G$4*(AE38+AE37*$H$4)</f>
        <v>10145.668593541384</v>
      </c>
      <c r="AF41" s="25">
        <f t="shared" si="23"/>
        <v>9902.315490854935</v>
      </c>
      <c r="AG41" s="25">
        <f t="shared" si="23"/>
        <v>9991.3178737975431</v>
      </c>
    </row>
    <row r="42" spans="1:48" x14ac:dyDescent="0.2">
      <c r="A42" s="27">
        <f t="shared" si="24"/>
        <v>3</v>
      </c>
      <c r="B42" s="25"/>
      <c r="C42" s="25">
        <f>$G$5*(C38+C37*$H$5)</f>
        <v>1020.7421118607045</v>
      </c>
      <c r="D42" s="25">
        <f t="shared" si="16"/>
        <v>1826.4295335282288</v>
      </c>
      <c r="E42" s="25">
        <f t="shared" si="16"/>
        <v>2526.456609357293</v>
      </c>
      <c r="F42" s="25">
        <f t="shared" si="16"/>
        <v>3016.0725461324764</v>
      </c>
      <c r="G42" s="25">
        <f>$G$5*(G38+G37*$H$5)</f>
        <v>3455.3513234456732</v>
      </c>
      <c r="H42" s="25">
        <f t="shared" si="17"/>
        <v>3892.0725334583722</v>
      </c>
      <c r="I42" s="25">
        <f t="shared" si="17"/>
        <v>4296.0511255277079</v>
      </c>
      <c r="J42" s="25">
        <f t="shared" si="17"/>
        <v>4738.3062987078711</v>
      </c>
      <c r="K42" s="25">
        <f>$G$5*(K38+K37*$H$5)</f>
        <v>5168.3194674396473</v>
      </c>
      <c r="L42" s="25">
        <f t="shared" si="18"/>
        <v>5600.9689860695489</v>
      </c>
      <c r="M42" s="25">
        <f t="shared" si="18"/>
        <v>6017.3020469778539</v>
      </c>
      <c r="N42" s="25">
        <f t="shared" si="18"/>
        <v>6398.0478010521565</v>
      </c>
      <c r="O42" s="25">
        <f>$G$5*(O38+O37*$H$5)</f>
        <v>6836.0376561196617</v>
      </c>
      <c r="P42" s="25">
        <f t="shared" si="19"/>
        <v>7239.5689789119906</v>
      </c>
      <c r="Q42" s="25">
        <f t="shared" si="19"/>
        <v>7623.9580472603793</v>
      </c>
      <c r="R42" s="25">
        <f t="shared" si="19"/>
        <v>7973.6619830511918</v>
      </c>
      <c r="S42" s="25">
        <f>$G$5*(S38+S37*$H$5)</f>
        <v>8283.46210061905</v>
      </c>
      <c r="T42" s="25">
        <f t="shared" si="20"/>
        <v>8581.8902547789876</v>
      </c>
      <c r="U42" s="25">
        <f t="shared" si="20"/>
        <v>8837.674075299592</v>
      </c>
      <c r="V42" s="25">
        <f t="shared" si="20"/>
        <v>9094.4413805020213</v>
      </c>
      <c r="W42" s="25">
        <f>$G$5*(W38+W37*$H$5)</f>
        <v>9354.2257129376048</v>
      </c>
      <c r="X42" s="25">
        <f t="shared" si="21"/>
        <v>9575.0785234740106</v>
      </c>
      <c r="Y42" s="25">
        <f t="shared" si="21"/>
        <v>9791.7541752788384</v>
      </c>
      <c r="Z42" s="25">
        <f t="shared" si="21"/>
        <v>10011.571789099291</v>
      </c>
      <c r="AA42" s="25">
        <f>$G$5*(AA38+AA37*$H$5)</f>
        <v>10218.25710738085</v>
      </c>
      <c r="AB42" s="25">
        <f t="shared" si="22"/>
        <v>10388.487243573658</v>
      </c>
      <c r="AC42" s="25">
        <f t="shared" si="22"/>
        <v>10563.734125433843</v>
      </c>
      <c r="AD42" s="25">
        <f t="shared" si="22"/>
        <v>10719.387855999028</v>
      </c>
      <c r="AE42" s="25">
        <f>$G$5*(AE38+AE37*$H$5)</f>
        <v>10855.615731506083</v>
      </c>
      <c r="AF42" s="25">
        <f t="shared" si="23"/>
        <v>10971.915863244401</v>
      </c>
      <c r="AG42" s="25">
        <f t="shared" si="23"/>
        <v>11068.790139924593</v>
      </c>
    </row>
    <row r="43" spans="1:48" x14ac:dyDescent="0.2">
      <c r="A43" s="27">
        <f t="shared" si="24"/>
        <v>4</v>
      </c>
      <c r="B43" s="25"/>
      <c r="C43" s="25">
        <f>$G$6*(C38+C37*$H$6)</f>
        <v>1052.7757679534998</v>
      </c>
      <c r="D43" s="25">
        <f t="shared" si="16"/>
        <v>1828.196458208984</v>
      </c>
      <c r="E43" s="25">
        <f t="shared" si="16"/>
        <v>2485.3498418950348</v>
      </c>
      <c r="F43" s="25">
        <f t="shared" si="16"/>
        <v>2953.3010188881158</v>
      </c>
      <c r="G43" s="25">
        <f>$G$6*(G38+G37*$H$6)</f>
        <v>3379.7119220702966</v>
      </c>
      <c r="H43" s="25">
        <f t="shared" si="17"/>
        <v>3797.5396558057823</v>
      </c>
      <c r="I43" s="25">
        <f t="shared" si="17"/>
        <v>4193.0077444711415</v>
      </c>
      <c r="J43" s="25">
        <f t="shared" si="17"/>
        <v>4619.5295434983891</v>
      </c>
      <c r="K43" s="25">
        <f>$G$6*(K38+K37*$H$6)</f>
        <v>5035.8247444115559</v>
      </c>
      <c r="L43" s="25">
        <f t="shared" si="18"/>
        <v>5454.8984227838046</v>
      </c>
      <c r="M43" s="25">
        <f t="shared" si="18"/>
        <v>5851.7564023295781</v>
      </c>
      <c r="N43" s="25">
        <f t="shared" si="18"/>
        <v>6227.2110391452834</v>
      </c>
      <c r="O43" s="25">
        <f>$G$6*(O38+O37*$H$6)</f>
        <v>6647.8177670096366</v>
      </c>
      <c r="P43" s="25">
        <f t="shared" si="19"/>
        <v>7037.1593794409791</v>
      </c>
      <c r="Q43" s="25">
        <f t="shared" si="19"/>
        <v>7406.91657899862</v>
      </c>
      <c r="R43" s="25">
        <f t="shared" si="19"/>
        <v>7740.9716668046012</v>
      </c>
      <c r="S43" s="25">
        <f>$G$6*(S38+S37*$H$6)</f>
        <v>8040.97821381219</v>
      </c>
      <c r="T43" s="25">
        <f t="shared" si="20"/>
        <v>8325.4994704304736</v>
      </c>
      <c r="U43" s="25">
        <f t="shared" si="20"/>
        <v>8572.6297699943716</v>
      </c>
      <c r="V43" s="25">
        <f t="shared" si="20"/>
        <v>8822.661159160305</v>
      </c>
      <c r="W43" s="25">
        <f>$G$6*(W38+W37*$H$6)</f>
        <v>9070.1159527868658</v>
      </c>
      <c r="X43" s="25">
        <f t="shared" si="21"/>
        <v>9283.3529949089334</v>
      </c>
      <c r="Y43" s="25">
        <f t="shared" si="21"/>
        <v>9493.3899272183244</v>
      </c>
      <c r="Z43" s="25">
        <f t="shared" si="21"/>
        <v>9706.0582435558008</v>
      </c>
      <c r="AA43" s="25">
        <f>$G$6*(AA38+AA37*$H$6)</f>
        <v>9901.8714723002722</v>
      </c>
      <c r="AB43" s="25">
        <f t="shared" si="22"/>
        <v>10067.698239504836</v>
      </c>
      <c r="AC43" s="25">
        <f t="shared" si="22"/>
        <v>10235.733548404836</v>
      </c>
      <c r="AD43" s="25">
        <f t="shared" si="22"/>
        <v>10384.807743148387</v>
      </c>
      <c r="AE43" s="25">
        <f>$G$6*(AE38+AE37*$H$6)</f>
        <v>10515.030073243504</v>
      </c>
      <c r="AF43" s="25">
        <f t="shared" si="23"/>
        <v>10626.072790166139</v>
      </c>
      <c r="AG43" s="25">
        <f t="shared" si="23"/>
        <v>10718.263642440341</v>
      </c>
    </row>
    <row r="44" spans="1:48" x14ac:dyDescent="0.2">
      <c r="A44" s="27">
        <f t="shared" si="24"/>
        <v>5</v>
      </c>
      <c r="B44" s="25"/>
      <c r="C44" s="25">
        <f>$G$7*(C38+C37*$H$7)</f>
        <v>1157.2320146329034</v>
      </c>
      <c r="D44" s="25">
        <f t="shared" si="16"/>
        <v>1953.9333736577064</v>
      </c>
      <c r="E44" s="25">
        <f t="shared" si="16"/>
        <v>2611.3243381346988</v>
      </c>
      <c r="F44" s="25">
        <f t="shared" si="16"/>
        <v>3088.6052875713599</v>
      </c>
      <c r="G44" s="25">
        <f>$G$7*(G38+G37*$H$7)</f>
        <v>3530.620570922727</v>
      </c>
      <c r="H44" s="25">
        <f t="shared" si="17"/>
        <v>3957.2444811249429</v>
      </c>
      <c r="I44" s="25">
        <f t="shared" si="17"/>
        <v>4370.7223311712887</v>
      </c>
      <c r="J44" s="25">
        <f t="shared" si="17"/>
        <v>4809.8950099523718</v>
      </c>
      <c r="K44" s="25">
        <f>$G$7*(K38+K37*$H$7)</f>
        <v>5240.2305410704221</v>
      </c>
      <c r="L44" s="25">
        <f t="shared" si="18"/>
        <v>5673.6797338216611</v>
      </c>
      <c r="M44" s="25">
        <f t="shared" si="18"/>
        <v>6077.311614573141</v>
      </c>
      <c r="N44" s="25">
        <f t="shared" si="18"/>
        <v>6472.7462444946932</v>
      </c>
      <c r="O44" s="25">
        <f>$G$7*(O38+O37*$H$7)</f>
        <v>6903.8981969154866</v>
      </c>
      <c r="P44" s="25">
        <f t="shared" si="19"/>
        <v>7304.9658179274884</v>
      </c>
      <c r="Q44" s="25">
        <f t="shared" si="19"/>
        <v>7684.6647410380428</v>
      </c>
      <c r="R44" s="25">
        <f t="shared" si="19"/>
        <v>8025.190864099879</v>
      </c>
      <c r="S44" s="25">
        <f>$G$7*(S38+S37*$H$7)</f>
        <v>8335.4111652701504</v>
      </c>
      <c r="T44" s="25">
        <f t="shared" si="20"/>
        <v>8624.8461795995208</v>
      </c>
      <c r="U44" s="25">
        <f t="shared" si="20"/>
        <v>8879.7844500341525</v>
      </c>
      <c r="V44" s="25">
        <f t="shared" si="20"/>
        <v>9139.8019645614004</v>
      </c>
      <c r="W44" s="25">
        <f>$G$7*(W38+W37*$H$7)</f>
        <v>9391.2881707644337</v>
      </c>
      <c r="X44" s="25">
        <f t="shared" si="21"/>
        <v>9611.1083183799601</v>
      </c>
      <c r="Y44" s="25">
        <f t="shared" si="21"/>
        <v>9828.5210770672602</v>
      </c>
      <c r="Z44" s="25">
        <f t="shared" si="21"/>
        <v>10048.215971890755</v>
      </c>
      <c r="AA44" s="25">
        <f>$G$7*(AA38+AA37*$H$7)</f>
        <v>10246.066493617362</v>
      </c>
      <c r="AB44" s="25">
        <f t="shared" si="22"/>
        <v>10418.582482644602</v>
      </c>
      <c r="AC44" s="25">
        <f t="shared" si="22"/>
        <v>10590.554892644526</v>
      </c>
      <c r="AD44" s="25">
        <f t="shared" si="22"/>
        <v>10742.934151349451</v>
      </c>
      <c r="AE44" s="25">
        <f>$G$7*(AE38+AE37*$H$7)</f>
        <v>10875.776931336453</v>
      </c>
      <c r="AF44" s="25">
        <f t="shared" si="23"/>
        <v>10988.913214874307</v>
      </c>
      <c r="AG44" s="25">
        <f t="shared" si="23"/>
        <v>11082.513019694237</v>
      </c>
    </row>
    <row r="45" spans="1:48" x14ac:dyDescent="0.2">
      <c r="A45" s="27">
        <f t="shared" si="24"/>
        <v>6</v>
      </c>
      <c r="B45" s="25"/>
      <c r="C45" s="25">
        <f>$G$8*(C38+C37*$H$8)</f>
        <v>1184.8627706362729</v>
      </c>
      <c r="D45" s="25">
        <f t="shared" si="16"/>
        <v>1951.5872712375105</v>
      </c>
      <c r="E45" s="25">
        <f t="shared" si="16"/>
        <v>2567.4799020022019</v>
      </c>
      <c r="F45" s="25">
        <f t="shared" si="16"/>
        <v>3023.4939944741327</v>
      </c>
      <c r="G45" s="25">
        <f>$G$8*(G38+G37*$H$8)</f>
        <v>3452.5531293061549</v>
      </c>
      <c r="H45" s="25">
        <f t="shared" si="17"/>
        <v>3860.6092825798842</v>
      </c>
      <c r="I45" s="25">
        <f t="shared" si="17"/>
        <v>4265.2702015455743</v>
      </c>
      <c r="J45" s="25">
        <f t="shared" si="17"/>
        <v>4688.8089414769383</v>
      </c>
      <c r="K45" s="25">
        <f>$G$8*(K38+K37*$H$8)</f>
        <v>5105.4161059897251</v>
      </c>
      <c r="L45" s="25">
        <f t="shared" si="18"/>
        <v>5525.2636625439127</v>
      </c>
      <c r="M45" s="25">
        <f t="shared" si="18"/>
        <v>5909.8301774217907</v>
      </c>
      <c r="N45" s="25">
        <f t="shared" si="18"/>
        <v>6299.4998553799969</v>
      </c>
      <c r="O45" s="25">
        <f>$G$8*(O38+O37*$H$8)</f>
        <v>6713.4892581023696</v>
      </c>
      <c r="P45" s="25">
        <f t="shared" si="19"/>
        <v>7100.4466430043631</v>
      </c>
      <c r="Q45" s="25">
        <f t="shared" si="19"/>
        <v>7465.6649923318437</v>
      </c>
      <c r="R45" s="25">
        <f t="shared" si="19"/>
        <v>7790.8383258839758</v>
      </c>
      <c r="S45" s="25">
        <f>$G$8*(S38+S37*$H$8)</f>
        <v>8091.2515021842228</v>
      </c>
      <c r="T45" s="25">
        <f t="shared" si="20"/>
        <v>8367.0697202567953</v>
      </c>
      <c r="U45" s="25">
        <f t="shared" si="20"/>
        <v>8613.3817455439457</v>
      </c>
      <c r="V45" s="25">
        <f t="shared" si="20"/>
        <v>8866.5584985726073</v>
      </c>
      <c r="W45" s="25">
        <f>$G$8*(W38+W37*$H$8)</f>
        <v>9105.9828474579899</v>
      </c>
      <c r="X45" s="25">
        <f t="shared" si="21"/>
        <v>9318.2205383663058</v>
      </c>
      <c r="Y45" s="25">
        <f t="shared" si="21"/>
        <v>9528.9707999167968</v>
      </c>
      <c r="Z45" s="25">
        <f t="shared" si="21"/>
        <v>9741.5203559346373</v>
      </c>
      <c r="AA45" s="25">
        <f>$G$8*(AA38+AA37*$H$8)</f>
        <v>9928.7837815614112</v>
      </c>
      <c r="AB45" s="25">
        <f t="shared" si="22"/>
        <v>10096.822664412201</v>
      </c>
      <c r="AC45" s="25">
        <f t="shared" si="22"/>
        <v>10261.689129576467</v>
      </c>
      <c r="AD45" s="25">
        <f t="shared" si="22"/>
        <v>10407.594480584281</v>
      </c>
      <c r="AE45" s="25">
        <f>$G$8*(AE38+AE37*$H$8)</f>
        <v>10534.540911789023</v>
      </c>
      <c r="AF45" s="25">
        <f t="shared" si="23"/>
        <v>10642.521840130563</v>
      </c>
      <c r="AG45" s="25">
        <f t="shared" si="23"/>
        <v>10731.543848669029</v>
      </c>
    </row>
    <row r="46" spans="1:48" x14ac:dyDescent="0.2">
      <c r="A46" s="27">
        <f t="shared" si="24"/>
        <v>7</v>
      </c>
      <c r="B46" s="25"/>
      <c r="C46" s="25">
        <f>$G$9*(C38+C37*$H$9)</f>
        <v>1293.7219174051024</v>
      </c>
      <c r="D46" s="25">
        <f t="shared" si="16"/>
        <v>2081.4372137871842</v>
      </c>
      <c r="E46" s="25">
        <f t="shared" si="16"/>
        <v>2696.1920669121046</v>
      </c>
      <c r="F46" s="25">
        <f t="shared" si="16"/>
        <v>3161.1380290102443</v>
      </c>
      <c r="G46" s="25">
        <f>$G$9*(G38+G37*$H$9)</f>
        <v>3605.8898183997803</v>
      </c>
      <c r="H46" s="25">
        <f t="shared" si="17"/>
        <v>4022.416428791515</v>
      </c>
      <c r="I46" s="25">
        <f t="shared" si="17"/>
        <v>4445.3935368148705</v>
      </c>
      <c r="J46" s="25">
        <f t="shared" si="17"/>
        <v>4881.4837211968734</v>
      </c>
      <c r="K46" s="25">
        <f>$G$9*(K38+K37*$H$9)</f>
        <v>5312.1416147011978</v>
      </c>
      <c r="L46" s="25">
        <f t="shared" si="18"/>
        <v>5746.3904815737715</v>
      </c>
      <c r="M46" s="25">
        <f t="shared" si="18"/>
        <v>6137.321182168429</v>
      </c>
      <c r="N46" s="25">
        <f t="shared" si="18"/>
        <v>6547.4446879372308</v>
      </c>
      <c r="O46" s="25">
        <f>$G$9*(O38+O37*$H$9)</f>
        <v>6971.7587377113105</v>
      </c>
      <c r="P46" s="25">
        <f t="shared" si="19"/>
        <v>7370.3626569429862</v>
      </c>
      <c r="Q46" s="25">
        <f t="shared" si="19"/>
        <v>7745.3714348157073</v>
      </c>
      <c r="R46" s="25">
        <f t="shared" si="19"/>
        <v>8076.7197451485672</v>
      </c>
      <c r="S46" s="25">
        <f>$G$9*(S38+S37*$H$9)</f>
        <v>8387.3602299212507</v>
      </c>
      <c r="T46" s="25">
        <f t="shared" si="20"/>
        <v>8667.8021044200523</v>
      </c>
      <c r="U46" s="25">
        <f t="shared" si="20"/>
        <v>8921.8948247687113</v>
      </c>
      <c r="V46" s="25">
        <f t="shared" si="20"/>
        <v>9185.1625486207795</v>
      </c>
      <c r="W46" s="25">
        <f>$G$9*(W38+W37*$H$9)</f>
        <v>9428.3506285912626</v>
      </c>
      <c r="X46" s="25">
        <f t="shared" si="21"/>
        <v>9647.1381132859133</v>
      </c>
      <c r="Y46" s="25">
        <f t="shared" si="21"/>
        <v>9865.287978855682</v>
      </c>
      <c r="Z46" s="25">
        <f t="shared" si="21"/>
        <v>10084.860154682219</v>
      </c>
      <c r="AA46" s="25">
        <f>$G$9*(AA38+AA37*$H$9)</f>
        <v>10273.875879853873</v>
      </c>
      <c r="AB46" s="25">
        <f t="shared" si="22"/>
        <v>10448.677721715547</v>
      </c>
      <c r="AC46" s="25">
        <f t="shared" si="22"/>
        <v>10617.37565985521</v>
      </c>
      <c r="AD46" s="25">
        <f t="shared" si="22"/>
        <v>10766.480446699876</v>
      </c>
      <c r="AE46" s="25">
        <f>$G$9*(AE38+AE37*$H$9)</f>
        <v>10895.938131166824</v>
      </c>
      <c r="AF46" s="25">
        <f t="shared" si="23"/>
        <v>11005.91056650421</v>
      </c>
      <c r="AG46" s="25">
        <f t="shared" si="23"/>
        <v>11096.235899463882</v>
      </c>
    </row>
    <row r="47" spans="1:48" x14ac:dyDescent="0.2">
      <c r="A47" s="27">
        <f t="shared" si="24"/>
        <v>8</v>
      </c>
      <c r="B47" s="25"/>
      <c r="C47" s="25">
        <f>$G$10*(C38+C37*$H$10)</f>
        <v>1363.0856384860558</v>
      </c>
      <c r="D47" s="25">
        <f t="shared" si="16"/>
        <v>2146.2342472956075</v>
      </c>
      <c r="E47" s="25">
        <f t="shared" si="16"/>
        <v>2739.3215684219335</v>
      </c>
      <c r="F47" s="25">
        <f t="shared" si="16"/>
        <v>3197.9989303972179</v>
      </c>
      <c r="G47" s="25">
        <f>$G$10*(G38+G37*$H$10)</f>
        <v>3644.1414031832014</v>
      </c>
      <c r="H47" s="25">
        <f t="shared" si="17"/>
        <v>4055.5365989171496</v>
      </c>
      <c r="I47" s="25">
        <f t="shared" si="17"/>
        <v>4483.3411986993133</v>
      </c>
      <c r="J47" s="25">
        <f t="shared" si="17"/>
        <v>4917.8648695342426</v>
      </c>
      <c r="K47" s="25">
        <f>$G$10*(K38+K37*$H$10)</f>
        <v>5348.686586546346</v>
      </c>
      <c r="L47" s="25">
        <f t="shared" si="18"/>
        <v>5783.3418451855014</v>
      </c>
      <c r="M47" s="25">
        <f t="shared" si="18"/>
        <v>6167.817847667674</v>
      </c>
      <c r="N47" s="25">
        <f t="shared" si="18"/>
        <v>6585.4061919817996</v>
      </c>
      <c r="O47" s="25">
        <f>$G$10*(O38+O37*$H$10)</f>
        <v>7006.2452420501731</v>
      </c>
      <c r="P47" s="25">
        <f t="shared" si="19"/>
        <v>7403.5971161147963</v>
      </c>
      <c r="Q47" s="25">
        <f t="shared" si="19"/>
        <v>7776.2223775551765</v>
      </c>
      <c r="R47" s="25">
        <f t="shared" si="19"/>
        <v>8102.9065535503596</v>
      </c>
      <c r="S47" s="25">
        <f>$G$10*(S38+S37*$H$10)</f>
        <v>8413.7605742521391</v>
      </c>
      <c r="T47" s="25">
        <f t="shared" si="20"/>
        <v>8689.6321645747485</v>
      </c>
      <c r="U47" s="25">
        <f t="shared" si="20"/>
        <v>8943.2951791420128</v>
      </c>
      <c r="V47" s="25">
        <f t="shared" si="20"/>
        <v>9208.2146487165282</v>
      </c>
      <c r="W47" s="25">
        <f>$G$10*(W38+W37*$H$10)</f>
        <v>9447.1856481426021</v>
      </c>
      <c r="X47" s="25">
        <f t="shared" si="21"/>
        <v>9665.4483369266418</v>
      </c>
      <c r="Y47" s="25">
        <f t="shared" si="21"/>
        <v>9883.972797797338</v>
      </c>
      <c r="Z47" s="25">
        <f t="shared" si="21"/>
        <v>10103.48260823198</v>
      </c>
      <c r="AA47" s="25">
        <f>$G$10*(AA38+AA37*$H$10)</f>
        <v>10288.008518760953</v>
      </c>
      <c r="AB47" s="25">
        <f t="shared" si="22"/>
        <v>10463.972023538485</v>
      </c>
      <c r="AC47" s="25">
        <f t="shared" si="22"/>
        <v>10631.005885814739</v>
      </c>
      <c r="AD47" s="25">
        <f t="shared" si="22"/>
        <v>10778.446596795993</v>
      </c>
      <c r="AE47" s="25">
        <f>$G$10*(AE38+AE37*$H$10)</f>
        <v>10906.183986818323</v>
      </c>
      <c r="AF47" s="25">
        <f t="shared" si="23"/>
        <v>11014.548564873507</v>
      </c>
      <c r="AG47" s="25">
        <f t="shared" si="23"/>
        <v>11103.209821969767</v>
      </c>
    </row>
    <row r="48" spans="1:48" x14ac:dyDescent="0.2">
      <c r="A48" s="27">
        <f t="shared" si="24"/>
        <v>9</v>
      </c>
      <c r="B48" s="25"/>
      <c r="C48" s="25">
        <f>$G$11*(C38+C37*$H$11)</f>
        <v>1384.0759550102916</v>
      </c>
      <c r="D48" s="25">
        <f t="shared" si="16"/>
        <v>2137.684890887092</v>
      </c>
      <c r="E48" s="25">
        <f t="shared" si="16"/>
        <v>2691.3481893769454</v>
      </c>
      <c r="F48" s="25">
        <f t="shared" si="16"/>
        <v>3129.3588101120595</v>
      </c>
      <c r="G48" s="25">
        <f>$G$11*(G38+G37*$H$11)</f>
        <v>3562.4119992356459</v>
      </c>
      <c r="H48" s="25">
        <f t="shared" si="17"/>
        <v>3955.7306868949222</v>
      </c>
      <c r="I48" s="25">
        <f t="shared" si="17"/>
        <v>4374.2562023791461</v>
      </c>
      <c r="J48" s="25">
        <f t="shared" si="17"/>
        <v>4793.2959023626199</v>
      </c>
      <c r="K48" s="25">
        <f>$G$11*(K38+K37*$H$11)</f>
        <v>5210.3735693535209</v>
      </c>
      <c r="L48" s="25">
        <f t="shared" si="18"/>
        <v>5631.3882864444031</v>
      </c>
      <c r="M48" s="25">
        <f t="shared" si="18"/>
        <v>5997.4168546100491</v>
      </c>
      <c r="N48" s="25">
        <f t="shared" si="18"/>
        <v>6408.5256110126793</v>
      </c>
      <c r="O48" s="25">
        <f>$G$11*(O38+O37*$H$11)</f>
        <v>6812.5347856520666</v>
      </c>
      <c r="P48" s="25">
        <f t="shared" si="19"/>
        <v>7195.8962864114346</v>
      </c>
      <c r="Q48" s="25">
        <f t="shared" si="19"/>
        <v>7554.2691567032625</v>
      </c>
      <c r="R48" s="25">
        <f t="shared" si="19"/>
        <v>7866.0470576102462</v>
      </c>
      <c r="S48" s="25">
        <f>$G$11*(S38+S37*$H$11)</f>
        <v>8167.0735108764702</v>
      </c>
      <c r="T48" s="25">
        <f t="shared" si="20"/>
        <v>8429.7658347489523</v>
      </c>
      <c r="U48" s="25">
        <f t="shared" si="20"/>
        <v>8674.8437414547807</v>
      </c>
      <c r="V48" s="25">
        <f t="shared" si="20"/>
        <v>8932.7643219485399</v>
      </c>
      <c r="W48" s="25">
        <f>$G$11*(W38+W37*$H$11)</f>
        <v>9160.0771804046035</v>
      </c>
      <c r="X48" s="25">
        <f t="shared" si="21"/>
        <v>9370.8076530888993</v>
      </c>
      <c r="Y48" s="25">
        <f t="shared" si="21"/>
        <v>9582.6337554620332</v>
      </c>
      <c r="Z48" s="25">
        <f t="shared" si="21"/>
        <v>9795.0041975551758</v>
      </c>
      <c r="AA48" s="25">
        <f>$G$11*(AA38+AA37*$H$11)</f>
        <v>9969.372838151985</v>
      </c>
      <c r="AB48" s="25">
        <f t="shared" si="22"/>
        <v>10140.748026567571</v>
      </c>
      <c r="AC48" s="25">
        <f t="shared" si="22"/>
        <v>10300.835251999253</v>
      </c>
      <c r="AD48" s="25">
        <f t="shared" si="22"/>
        <v>10441.961363274482</v>
      </c>
      <c r="AE48" s="25">
        <f>$G$11*(AE38+AE37*$H$11)</f>
        <v>10563.967094513413</v>
      </c>
      <c r="AF48" s="25">
        <f t="shared" si="23"/>
        <v>10667.330243355595</v>
      </c>
      <c r="AG48" s="25">
        <f t="shared" si="23"/>
        <v>10751.573012161476</v>
      </c>
    </row>
    <row r="49" spans="1:33" x14ac:dyDescent="0.2">
      <c r="A49" s="27">
        <f t="shared" si="24"/>
        <v>10</v>
      </c>
      <c r="B49" s="25"/>
      <c r="C49" s="25">
        <f>$G$12*(C38+C37*$H$12)</f>
        <v>1499.5755412582546</v>
      </c>
      <c r="D49" s="25">
        <f t="shared" si="16"/>
        <v>2273.7380874250848</v>
      </c>
      <c r="E49" s="25">
        <f t="shared" si="16"/>
        <v>2824.1892971993398</v>
      </c>
      <c r="F49" s="25">
        <f t="shared" si="16"/>
        <v>3270.5316718361023</v>
      </c>
      <c r="G49" s="25">
        <f>$G$12*(G38+G37*$H$12)</f>
        <v>3719.4106506602552</v>
      </c>
      <c r="H49" s="25">
        <f t="shared" si="17"/>
        <v>4120.7085465837208</v>
      </c>
      <c r="I49" s="25">
        <f t="shared" si="17"/>
        <v>4558.0124043428941</v>
      </c>
      <c r="J49" s="25">
        <f t="shared" si="17"/>
        <v>4989.4535807787433</v>
      </c>
      <c r="K49" s="25">
        <f>$G$12*(K38+K37*$H$12)</f>
        <v>5420.5976601771199</v>
      </c>
      <c r="L49" s="25">
        <f t="shared" si="18"/>
        <v>5856.0525929376117</v>
      </c>
      <c r="M49" s="25">
        <f t="shared" si="18"/>
        <v>6227.8274152629619</v>
      </c>
      <c r="N49" s="25">
        <f t="shared" si="18"/>
        <v>6660.1046354243372</v>
      </c>
      <c r="O49" s="25">
        <f>$G$12*(O38+O37*$H$12)</f>
        <v>7074.1057828459971</v>
      </c>
      <c r="P49" s="25">
        <f t="shared" si="19"/>
        <v>7468.9939551302932</v>
      </c>
      <c r="Q49" s="25">
        <f t="shared" si="19"/>
        <v>7836.929071332841</v>
      </c>
      <c r="R49" s="25">
        <f t="shared" si="19"/>
        <v>8154.4354345990469</v>
      </c>
      <c r="S49" s="25">
        <f>$G$12*(S38+S37*$H$12)</f>
        <v>8465.7096389032395</v>
      </c>
      <c r="T49" s="25">
        <f t="shared" si="20"/>
        <v>8732.5880893952817</v>
      </c>
      <c r="U49" s="25">
        <f t="shared" si="20"/>
        <v>8985.4055538765751</v>
      </c>
      <c r="V49" s="25">
        <f t="shared" si="20"/>
        <v>9253.5752327759074</v>
      </c>
      <c r="W49" s="25">
        <f>$G$12*(W38+W37*$H$12)</f>
        <v>9484.248105969431</v>
      </c>
      <c r="X49" s="25">
        <f t="shared" si="21"/>
        <v>9701.4781318325931</v>
      </c>
      <c r="Y49" s="25">
        <f t="shared" si="21"/>
        <v>9920.7396995857598</v>
      </c>
      <c r="Z49" s="25">
        <f t="shared" si="21"/>
        <v>10140.126791023442</v>
      </c>
      <c r="AA49" s="25">
        <f>$G$12*(AA38+AA37*$H$12)</f>
        <v>10315.817904997464</v>
      </c>
      <c r="AB49" s="25">
        <f t="shared" si="22"/>
        <v>10494.067262609429</v>
      </c>
      <c r="AC49" s="25">
        <f t="shared" si="22"/>
        <v>10657.826653025422</v>
      </c>
      <c r="AD49" s="25">
        <f t="shared" si="22"/>
        <v>10801.992892146416</v>
      </c>
      <c r="AE49" s="25">
        <f>$G$12*(AE38+AE37*$H$12)</f>
        <v>10926.345186648694</v>
      </c>
      <c r="AF49" s="25">
        <f t="shared" si="23"/>
        <v>11031.54591650341</v>
      </c>
      <c r="AG49" s="25">
        <f t="shared" si="23"/>
        <v>11116.93270173941</v>
      </c>
    </row>
    <row r="50" spans="1:33" x14ac:dyDescent="0.2">
      <c r="A50" s="27">
        <f t="shared" si="24"/>
        <v>11</v>
      </c>
      <c r="B50" s="25">
        <f>$B13*(B$38+B$37*$C13)</f>
        <v>723.60607993995097</v>
      </c>
      <c r="C50" s="25">
        <f>$G$13*(C38+C37*$H$13)</f>
        <v>1516.1629576930645</v>
      </c>
      <c r="D50" s="25">
        <f t="shared" si="16"/>
        <v>2261.0757039156192</v>
      </c>
      <c r="E50" s="25">
        <f t="shared" si="16"/>
        <v>2773.4782494841124</v>
      </c>
      <c r="F50" s="25">
        <f t="shared" si="16"/>
        <v>3199.5517856980764</v>
      </c>
      <c r="G50" s="25">
        <f>$G$13*(G38+G37*$H$13)</f>
        <v>3635.2532064715047</v>
      </c>
      <c r="H50" s="25">
        <f t="shared" si="17"/>
        <v>4018.8003136690236</v>
      </c>
      <c r="I50" s="25">
        <f t="shared" si="17"/>
        <v>4446.5186594535799</v>
      </c>
      <c r="J50" s="25">
        <f t="shared" si="17"/>
        <v>4862.5753003411692</v>
      </c>
      <c r="K50" s="25">
        <f>$G$13*(K38+K37*$H$13)</f>
        <v>5279.964930931691</v>
      </c>
      <c r="L50" s="25">
        <f t="shared" si="18"/>
        <v>5701.7535262045121</v>
      </c>
      <c r="M50" s="25">
        <f t="shared" si="18"/>
        <v>6055.4906297022617</v>
      </c>
      <c r="N50" s="25">
        <f t="shared" si="18"/>
        <v>6480.8144272473928</v>
      </c>
      <c r="O50" s="25">
        <f>$G$13*(O38+O37*$H$13)</f>
        <v>6878.2062767447997</v>
      </c>
      <c r="P50" s="25">
        <f t="shared" si="19"/>
        <v>7259.1835499748195</v>
      </c>
      <c r="Q50" s="25">
        <f t="shared" si="19"/>
        <v>7613.0175700364862</v>
      </c>
      <c r="R50" s="25">
        <f t="shared" si="19"/>
        <v>7915.9137166896207</v>
      </c>
      <c r="S50" s="25">
        <f>$G$13*(S38+S37*$H$13)</f>
        <v>8217.3467992485039</v>
      </c>
      <c r="T50" s="25">
        <f t="shared" si="20"/>
        <v>8471.3360845752741</v>
      </c>
      <c r="U50" s="25">
        <f t="shared" si="20"/>
        <v>8715.5957170043548</v>
      </c>
      <c r="V50" s="25">
        <f t="shared" si="20"/>
        <v>8976.6616613608403</v>
      </c>
      <c r="W50" s="25">
        <f>$G$13*(W38+W37*$H$13)</f>
        <v>9195.9440750757276</v>
      </c>
      <c r="X50" s="25">
        <f t="shared" si="21"/>
        <v>9405.6751965462718</v>
      </c>
      <c r="Y50" s="25">
        <f t="shared" si="21"/>
        <v>9618.2146281605055</v>
      </c>
      <c r="Z50" s="25">
        <f t="shared" si="21"/>
        <v>9830.4663099340105</v>
      </c>
      <c r="AA50" s="25">
        <f>$G$13*(AA38+AA37*$H$13)</f>
        <v>9996.2851474131239</v>
      </c>
      <c r="AB50" s="25">
        <f t="shared" si="22"/>
        <v>10169.872451474937</v>
      </c>
      <c r="AC50" s="25">
        <f t="shared" si="22"/>
        <v>10326.790833170882</v>
      </c>
      <c r="AD50" s="25">
        <f t="shared" si="22"/>
        <v>10464.748100710376</v>
      </c>
      <c r="AE50" s="25">
        <f>$G$13*(AE38+AE37*$H$13)</f>
        <v>10583.477933058934</v>
      </c>
      <c r="AF50" s="25">
        <f t="shared" si="23"/>
        <v>10683.779293320018</v>
      </c>
      <c r="AG50" s="25">
        <f t="shared" si="23"/>
        <v>10764.853218390164</v>
      </c>
    </row>
    <row r="51" spans="1:33" x14ac:dyDescent="0.2">
      <c r="A51" s="27">
        <f t="shared" si="24"/>
        <v>12</v>
      </c>
      <c r="B51" s="25">
        <f>$B14*(B$38+B$37*$C14)</f>
        <v>817.12602739726015</v>
      </c>
      <c r="C51" s="25">
        <f>$G$14*(C38+C37*$H$14)</f>
        <v>1636.0654440304536</v>
      </c>
      <c r="D51" s="25">
        <f t="shared" si="16"/>
        <v>2401.2419275545626</v>
      </c>
      <c r="E51" s="25">
        <f t="shared" si="16"/>
        <v>2909.057025976746</v>
      </c>
      <c r="F51" s="25">
        <f t="shared" si="16"/>
        <v>3343.0644132749862</v>
      </c>
      <c r="G51" s="25">
        <f>$G$14*(G38+G37*$H$14)</f>
        <v>3794.679898137309</v>
      </c>
      <c r="H51" s="25">
        <f t="shared" si="17"/>
        <v>4185.8804942502929</v>
      </c>
      <c r="I51" s="25">
        <f t="shared" si="17"/>
        <v>4632.6836099864759</v>
      </c>
      <c r="J51" s="25">
        <f t="shared" si="17"/>
        <v>5061.042292023244</v>
      </c>
      <c r="K51" s="25">
        <f>$G$14*(K38+K37*$H$14)</f>
        <v>5492.5087338078956</v>
      </c>
      <c r="L51" s="25">
        <f t="shared" si="18"/>
        <v>5928.7633406897239</v>
      </c>
      <c r="M51" s="25">
        <f t="shared" si="18"/>
        <v>6287.836982858249</v>
      </c>
      <c r="N51" s="25">
        <f t="shared" si="18"/>
        <v>6734.8030788668748</v>
      </c>
      <c r="O51" s="25">
        <f>$G$14*(O38+O37*$H$14)</f>
        <v>7141.966323641821</v>
      </c>
      <c r="P51" s="25">
        <f t="shared" si="19"/>
        <v>7534.3907941457901</v>
      </c>
      <c r="Q51" s="25">
        <f t="shared" si="19"/>
        <v>7897.6357651105054</v>
      </c>
      <c r="R51" s="25">
        <f t="shared" si="19"/>
        <v>8205.9643156477341</v>
      </c>
      <c r="S51" s="25">
        <f>$G$14*(S38+S37*$H$14)</f>
        <v>8517.6587035543398</v>
      </c>
      <c r="T51" s="25">
        <f t="shared" si="20"/>
        <v>8775.5440142158131</v>
      </c>
      <c r="U51" s="25">
        <f t="shared" si="20"/>
        <v>9027.5159286111339</v>
      </c>
      <c r="V51" s="25">
        <f t="shared" si="20"/>
        <v>9298.9358168352846</v>
      </c>
      <c r="W51" s="25">
        <f>$G$14*(W38+W37*$H$14)</f>
        <v>9521.3105637962599</v>
      </c>
      <c r="X51" s="25">
        <f t="shared" si="21"/>
        <v>9737.5079267385445</v>
      </c>
      <c r="Y51" s="25">
        <f t="shared" si="21"/>
        <v>9957.5066013741798</v>
      </c>
      <c r="Z51" s="25">
        <f t="shared" si="21"/>
        <v>10176.770973814906</v>
      </c>
      <c r="AA51" s="25">
        <f>$G$14*(AA38+AA37*$H$14)</f>
        <v>10343.627291233975</v>
      </c>
      <c r="AB51" s="25">
        <f t="shared" si="22"/>
        <v>10524.162501680374</v>
      </c>
      <c r="AC51" s="25">
        <f t="shared" si="22"/>
        <v>10684.647420236106</v>
      </c>
      <c r="AD51" s="25">
        <f t="shared" si="22"/>
        <v>10825.539187496841</v>
      </c>
      <c r="AE51" s="25">
        <f>$G$14*(AE38+AE37*$H$14)</f>
        <v>10946.506386479065</v>
      </c>
      <c r="AF51" s="25">
        <f t="shared" si="23"/>
        <v>11048.543268133315</v>
      </c>
      <c r="AG51" s="25">
        <f t="shared" si="23"/>
        <v>11130.655581509054</v>
      </c>
    </row>
    <row r="52" spans="1:33" x14ac:dyDescent="0.2">
      <c r="A52" s="27" t="s">
        <v>11</v>
      </c>
      <c r="B52" s="25">
        <f t="shared" ref="B52:AG52" si="25">SUM(B40:B51)</f>
        <v>1540.7321073372111</v>
      </c>
      <c r="C52" s="25">
        <f t="shared" si="25"/>
        <v>14884.78900720652</v>
      </c>
      <c r="D52" s="25">
        <f t="shared" si="25"/>
        <v>24155.81679017283</v>
      </c>
      <c r="E52" s="25">
        <f t="shared" si="25"/>
        <v>31511.573647493478</v>
      </c>
      <c r="F52" s="25">
        <f t="shared" si="25"/>
        <v>37019.935255173783</v>
      </c>
      <c r="G52" s="25">
        <f t="shared" si="25"/>
        <v>42357.981610897579</v>
      </c>
      <c r="H52" s="25">
        <f t="shared" si="25"/>
        <v>47181.081753466373</v>
      </c>
      <c r="I52" s="25">
        <f t="shared" si="25"/>
        <v>52135.114105430315</v>
      </c>
      <c r="J52" s="25">
        <f t="shared" si="25"/>
        <v>57278.220354014826</v>
      </c>
      <c r="K52" s="25">
        <f t="shared" si="25"/>
        <v>62512.343488369785</v>
      </c>
      <c r="L52" s="25">
        <f t="shared" si="25"/>
        <v>67458.707379670028</v>
      </c>
      <c r="M52" s="25">
        <f t="shared" si="25"/>
        <v>72096.608278515836</v>
      </c>
      <c r="N52" s="25">
        <f t="shared" si="25"/>
        <v>76884.996134161789</v>
      </c>
      <c r="O52" s="25">
        <f t="shared" si="25"/>
        <v>82118.09101005207</v>
      </c>
      <c r="P52" s="25">
        <f t="shared" si="25"/>
        <v>86599.828784710087</v>
      </c>
      <c r="Q52" s="25">
        <f t="shared" si="25"/>
        <v>91028.181760022504</v>
      </c>
      <c r="R52" s="25">
        <f t="shared" si="25"/>
        <v>94954.836910474405</v>
      </c>
      <c r="S52" s="25">
        <f t="shared" si="25"/>
        <v>98876.725193212333</v>
      </c>
      <c r="T52" s="25">
        <f t="shared" si="25"/>
        <v>101937.98391049595</v>
      </c>
      <c r="U52" s="25">
        <f t="shared" si="25"/>
        <v>104932.05129580057</v>
      </c>
      <c r="V52" s="25">
        <f t="shared" si="25"/>
        <v>108022.85816019255</v>
      </c>
      <c r="W52" s="25">
        <f t="shared" si="25"/>
        <v>111209.60714515863</v>
      </c>
      <c r="X52" s="25">
        <f t="shared" si="25"/>
        <v>113487.96552155528</v>
      </c>
      <c r="Y52" s="25">
        <f t="shared" si="25"/>
        <v>116054.47263728212</v>
      </c>
      <c r="Z52" s="25">
        <f t="shared" si="25"/>
        <v>118640.096173078</v>
      </c>
      <c r="AA52" s="25">
        <f t="shared" si="25"/>
        <v>121218.66390559776</v>
      </c>
      <c r="AB52" s="25">
        <f t="shared" si="25"/>
        <v>122941.8049116652</v>
      </c>
      <c r="AC52" s="25">
        <f t="shared" si="25"/>
        <v>124937.11223055219</v>
      </c>
      <c r="AD52" s="25">
        <f t="shared" si="25"/>
        <v>126701.72599386904</v>
      </c>
      <c r="AE52" s="25">
        <f t="shared" si="25"/>
        <v>128584.83600325003</v>
      </c>
      <c r="AF52" s="25">
        <f t="shared" si="25"/>
        <v>129538.87285379229</v>
      </c>
      <c r="AG52" s="25">
        <f t="shared" si="25"/>
        <v>130611.40595039869</v>
      </c>
    </row>
    <row r="53" spans="1:33" ht="10.5" x14ac:dyDescent="0.25">
      <c r="C53" s="36"/>
      <c r="G53" s="35"/>
      <c r="K53" s="35"/>
      <c r="O53" s="35"/>
      <c r="S53" s="35"/>
      <c r="W53" s="35"/>
      <c r="AA53" s="35"/>
      <c r="AE53" s="35"/>
    </row>
    <row r="54" spans="1:33" ht="10.5" x14ac:dyDescent="0.25">
      <c r="B54" s="33"/>
      <c r="C54" s="37"/>
      <c r="D54" s="33"/>
      <c r="E54" s="33"/>
      <c r="F54" s="33"/>
      <c r="G54" s="37"/>
      <c r="K54" s="35"/>
      <c r="O54" s="35"/>
      <c r="S54" s="35"/>
      <c r="W54" s="35"/>
      <c r="AA54" s="35"/>
      <c r="AE54" s="35"/>
    </row>
    <row r="55" spans="1:33" x14ac:dyDescent="0.2">
      <c r="C55" s="38"/>
      <c r="G55" s="40"/>
      <c r="K55" s="40"/>
      <c r="O55" s="40"/>
      <c r="S55" s="40"/>
      <c r="W55" s="40"/>
      <c r="AA55" s="40"/>
      <c r="AE55" s="40"/>
    </row>
    <row r="56" spans="1:33" x14ac:dyDescent="0.2">
      <c r="C56" s="38"/>
      <c r="G56" s="40"/>
      <c r="K56" s="40"/>
      <c r="O56" s="40"/>
      <c r="S56" s="40"/>
      <c r="W56" s="40"/>
      <c r="AA56" s="40"/>
      <c r="AE56" s="40"/>
    </row>
    <row r="57" spans="1:33" x14ac:dyDescent="0.2">
      <c r="B57" s="34"/>
      <c r="C57" s="39"/>
      <c r="D57" s="34"/>
      <c r="E57" s="34"/>
      <c r="F57" s="34"/>
      <c r="G57" s="39"/>
      <c r="H57" s="34"/>
      <c r="I57" s="34"/>
      <c r="J57" s="34"/>
      <c r="K57" s="39"/>
      <c r="L57" s="34"/>
      <c r="M57" s="34"/>
      <c r="N57" s="34"/>
      <c r="O57" s="39"/>
      <c r="P57" s="34"/>
      <c r="Q57" s="34"/>
      <c r="R57" s="34"/>
      <c r="S57" s="39"/>
      <c r="T57" s="34"/>
      <c r="U57" s="34"/>
      <c r="V57" s="34"/>
      <c r="W57" s="39"/>
      <c r="X57" s="34"/>
      <c r="Y57" s="34"/>
      <c r="Z57" s="34"/>
      <c r="AA57" s="39"/>
      <c r="AB57" s="34"/>
      <c r="AC57" s="34"/>
      <c r="AD57" s="34"/>
      <c r="AE57" s="39"/>
      <c r="AF57" s="34"/>
    </row>
    <row r="58" spans="1:33" x14ac:dyDescent="0.2">
      <c r="A58" s="28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3" x14ac:dyDescent="0.2">
      <c r="A59" s="28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3" x14ac:dyDescent="0.2">
      <c r="A60" s="28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3" x14ac:dyDescent="0.2">
      <c r="A61" s="28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</sheetData>
  <printOptions horizontalCentered="1"/>
  <pageMargins left="0.75" right="0.5" top="0.75" bottom="0.5" header="0.5" footer="0.5"/>
  <pageSetup scale="57" fitToWidth="3" orientation="landscape" r:id="rId1"/>
  <headerFooter alignWithMargins="0"/>
  <colBreaks count="1" manualBreakCount="1">
    <brk id="16" min="16" max="51" man="1"/>
  </colBreaks>
  <ignoredErrors>
    <ignoredError sqref="B4:AV6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A4663-82BF-4389-9CFE-74884527BA06}">
  <sheetPr>
    <tabColor rgb="FF0070C0"/>
  </sheetPr>
  <dimension ref="A1:AV61"/>
  <sheetViews>
    <sheetView zoomScale="90" zoomScaleNormal="90" workbookViewId="0">
      <pane ySplit="17" topLeftCell="A18" activePane="bottomLeft" state="frozen"/>
      <selection pane="bottomLeft" activeCell="A18" sqref="A18"/>
    </sheetView>
  </sheetViews>
  <sheetFormatPr defaultColWidth="10" defaultRowHeight="10" x14ac:dyDescent="0.2"/>
  <cols>
    <col min="1" max="1" width="30.1796875" style="19" customWidth="1"/>
    <col min="2" max="4" width="10" style="20" customWidth="1"/>
    <col min="5" max="12" width="10.1796875" style="19" customWidth="1"/>
    <col min="13" max="32" width="11.1796875" style="19" customWidth="1"/>
    <col min="33" max="16384" width="10" style="19"/>
  </cols>
  <sheetData>
    <row r="1" spans="1:32" x14ac:dyDescent="0.2">
      <c r="B1" s="20" t="s">
        <v>39</v>
      </c>
      <c r="G1" s="19" t="s">
        <v>40</v>
      </c>
    </row>
    <row r="2" spans="1:32" ht="15" customHeight="1" x14ac:dyDescent="0.2">
      <c r="A2" s="21" t="s">
        <v>41</v>
      </c>
      <c r="B2" s="22" t="s">
        <v>42</v>
      </c>
      <c r="C2" s="22" t="s">
        <v>43</v>
      </c>
      <c r="D2" s="22" t="s">
        <v>44</v>
      </c>
      <c r="G2" s="22" t="s">
        <v>42</v>
      </c>
      <c r="H2" s="22" t="s">
        <v>43</v>
      </c>
      <c r="I2" s="22" t="s">
        <v>44</v>
      </c>
    </row>
    <row r="3" spans="1:32" ht="12" customHeight="1" x14ac:dyDescent="0.2">
      <c r="A3" s="23">
        <v>1</v>
      </c>
      <c r="B3" s="20">
        <f>31/365</f>
        <v>8.4931506849315067E-2</v>
      </c>
      <c r="C3" s="20">
        <f>SUM(B$3:B3)</f>
        <v>8.4931506849315067E-2</v>
      </c>
      <c r="D3" s="20">
        <f>1-C3</f>
        <v>0.91506849315068495</v>
      </c>
      <c r="E3" s="20">
        <f>B3*D3</f>
        <v>7.7718145993619814E-2</v>
      </c>
      <c r="F3" s="20"/>
      <c r="G3" s="20">
        <f>31/366</f>
        <v>8.4699453551912565E-2</v>
      </c>
      <c r="H3" s="20">
        <f>SUM(G$3:G3)</f>
        <v>8.4699453551912565E-2</v>
      </c>
      <c r="I3" s="20">
        <f>1-H3</f>
        <v>0.91530054644808745</v>
      </c>
      <c r="J3" s="20">
        <f>G3*I3</f>
        <v>7.7525456119919969E-2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2" customHeight="1" x14ac:dyDescent="0.2">
      <c r="A4" s="23">
        <f t="shared" ref="A4:A14" si="0">A3+1</f>
        <v>2</v>
      </c>
      <c r="B4" s="20">
        <f>28/365</f>
        <v>7.6712328767123292E-2</v>
      </c>
      <c r="C4" s="20">
        <f>SUM(B$3:B4)</f>
        <v>0.16164383561643836</v>
      </c>
      <c r="D4" s="20">
        <f>1-C4</f>
        <v>0.83835616438356164</v>
      </c>
      <c r="E4" s="20">
        <f t="shared" ref="E4:E14" si="1">B4*D4</f>
        <v>6.4312253706136233E-2</v>
      </c>
      <c r="G4" s="20">
        <f>29/366</f>
        <v>7.9234972677595633E-2</v>
      </c>
      <c r="H4" s="20">
        <f>SUM(G$3:G4)</f>
        <v>0.16393442622950821</v>
      </c>
      <c r="I4" s="20">
        <f>1-H4</f>
        <v>0.83606557377049184</v>
      </c>
      <c r="J4" s="20">
        <f t="shared" ref="J4:J14" si="2">G4*I4</f>
        <v>6.6245632894383233E-2</v>
      </c>
    </row>
    <row r="5" spans="1:32" ht="12" customHeight="1" x14ac:dyDescent="0.2">
      <c r="A5" s="23">
        <f t="shared" si="0"/>
        <v>3</v>
      </c>
      <c r="B5" s="20">
        <f>31/365</f>
        <v>8.4931506849315067E-2</v>
      </c>
      <c r="C5" s="20">
        <f>SUM(B$3:B5)</f>
        <v>0.24657534246575341</v>
      </c>
      <c r="D5" s="20">
        <f>1-C5</f>
        <v>0.75342465753424659</v>
      </c>
      <c r="E5" s="20">
        <f t="shared" si="1"/>
        <v>6.3989491461812723E-2</v>
      </c>
      <c r="G5" s="20">
        <f>31/366</f>
        <v>8.4699453551912565E-2</v>
      </c>
      <c r="H5" s="20">
        <f>SUM(G$3:G5)</f>
        <v>0.24863387978142076</v>
      </c>
      <c r="I5" s="20">
        <f>1-H5</f>
        <v>0.75136612021857929</v>
      </c>
      <c r="J5" s="20">
        <f t="shared" si="2"/>
        <v>6.3640299799934311E-2</v>
      </c>
    </row>
    <row r="6" spans="1:32" ht="12" customHeight="1" x14ac:dyDescent="0.2">
      <c r="A6" s="23">
        <f t="shared" si="0"/>
        <v>4</v>
      </c>
      <c r="B6" s="20">
        <f>30/365</f>
        <v>8.2191780821917804E-2</v>
      </c>
      <c r="C6" s="20">
        <f>SUM(B$3:B6)</f>
        <v>0.32876712328767121</v>
      </c>
      <c r="D6" s="20">
        <f>1-C6</f>
        <v>0.67123287671232879</v>
      </c>
      <c r="E6" s="20">
        <f t="shared" si="1"/>
        <v>5.51698254832051E-2</v>
      </c>
      <c r="G6" s="20">
        <f>30/366</f>
        <v>8.1967213114754092E-2</v>
      </c>
      <c r="H6" s="20">
        <f>SUM(G$3:G6)</f>
        <v>0.33060109289617484</v>
      </c>
      <c r="I6" s="20">
        <f>1-H6</f>
        <v>0.6693989071038251</v>
      </c>
      <c r="J6" s="20">
        <f t="shared" si="2"/>
        <v>5.4868762877362712E-2</v>
      </c>
    </row>
    <row r="7" spans="1:32" ht="12" customHeight="1" x14ac:dyDescent="0.2">
      <c r="A7" s="23">
        <f t="shared" si="0"/>
        <v>5</v>
      </c>
      <c r="B7" s="20">
        <f>31/365</f>
        <v>8.4931506849315067E-2</v>
      </c>
      <c r="C7" s="20">
        <f>SUM(B$3:B7)</f>
        <v>0.41369863013698627</v>
      </c>
      <c r="D7" s="20">
        <f t="shared" ref="D7:D14" si="3">1-C7</f>
        <v>0.58630136986301373</v>
      </c>
      <c r="E7" s="20">
        <f t="shared" si="1"/>
        <v>4.9795458810283355E-2</v>
      </c>
      <c r="G7" s="20">
        <f>31/366</f>
        <v>8.4699453551912565E-2</v>
      </c>
      <c r="H7" s="20">
        <f>SUM(G$3:G7)</f>
        <v>0.41530054644808739</v>
      </c>
      <c r="I7" s="20">
        <f t="shared" ref="I7:I14" si="4">1-H7</f>
        <v>0.58469945355191255</v>
      </c>
      <c r="J7" s="20">
        <f t="shared" si="2"/>
        <v>4.9523724207948878E-2</v>
      </c>
    </row>
    <row r="8" spans="1:32" ht="12" customHeight="1" x14ac:dyDescent="0.2">
      <c r="A8" s="23">
        <f t="shared" si="0"/>
        <v>6</v>
      </c>
      <c r="B8" s="20">
        <f>30/365</f>
        <v>8.2191780821917804E-2</v>
      </c>
      <c r="C8" s="20">
        <f>SUM(B$3:B8)</f>
        <v>0.49589041095890407</v>
      </c>
      <c r="D8" s="20">
        <f t="shared" si="3"/>
        <v>0.50410958904109593</v>
      </c>
      <c r="E8" s="20">
        <f t="shared" si="1"/>
        <v>4.1433664852692814E-2</v>
      </c>
      <c r="G8" s="20">
        <f>30/366</f>
        <v>8.1967213114754092E-2</v>
      </c>
      <c r="H8" s="20">
        <f>SUM(G$3:G8)</f>
        <v>0.49726775956284147</v>
      </c>
      <c r="I8" s="20">
        <f t="shared" si="4"/>
        <v>0.50273224043715858</v>
      </c>
      <c r="J8" s="20">
        <f t="shared" si="2"/>
        <v>4.1207560691570375E-2</v>
      </c>
    </row>
    <row r="9" spans="1:32" ht="12" customHeight="1" x14ac:dyDescent="0.2">
      <c r="A9" s="23">
        <f t="shared" si="0"/>
        <v>7</v>
      </c>
      <c r="B9" s="20">
        <f>31/365</f>
        <v>8.4931506849315067E-2</v>
      </c>
      <c r="C9" s="20">
        <f>SUM(B$3:B9)</f>
        <v>0.58082191780821912</v>
      </c>
      <c r="D9" s="20">
        <f t="shared" si="3"/>
        <v>0.41917808219178088</v>
      </c>
      <c r="E9" s="20">
        <f t="shared" si="1"/>
        <v>3.5601426158753995E-2</v>
      </c>
      <c r="G9" s="20">
        <f>31/366</f>
        <v>8.4699453551912565E-2</v>
      </c>
      <c r="H9" s="20">
        <f>SUM(G$3:G9)</f>
        <v>0.58196721311475408</v>
      </c>
      <c r="I9" s="20">
        <f t="shared" si="4"/>
        <v>0.41803278688524592</v>
      </c>
      <c r="J9" s="20">
        <f t="shared" si="2"/>
        <v>3.5407148615963453E-2</v>
      </c>
    </row>
    <row r="10" spans="1:32" ht="12" customHeight="1" x14ac:dyDescent="0.2">
      <c r="A10" s="23">
        <f t="shared" si="0"/>
        <v>8</v>
      </c>
      <c r="B10" s="20">
        <f>31/365</f>
        <v>8.4931506849315067E-2</v>
      </c>
      <c r="C10" s="20">
        <f>SUM(B$3:B10)</f>
        <v>0.66575342465753418</v>
      </c>
      <c r="D10" s="20">
        <f t="shared" si="3"/>
        <v>0.33424657534246582</v>
      </c>
      <c r="E10" s="20">
        <f t="shared" si="1"/>
        <v>2.8388065303058742E-2</v>
      </c>
      <c r="G10" s="20">
        <f>31/366</f>
        <v>8.4699453551912565E-2</v>
      </c>
      <c r="H10" s="20">
        <f>SUM(G$3:G10)</f>
        <v>0.66666666666666663</v>
      </c>
      <c r="I10" s="20">
        <f t="shared" si="4"/>
        <v>0.33333333333333337</v>
      </c>
      <c r="J10" s="20">
        <f t="shared" si="2"/>
        <v>2.8233151183970857E-2</v>
      </c>
    </row>
    <row r="11" spans="1:32" ht="12" customHeight="1" x14ac:dyDescent="0.2">
      <c r="A11" s="23">
        <f t="shared" si="0"/>
        <v>9</v>
      </c>
      <c r="B11" s="20">
        <f>30/365</f>
        <v>8.2191780821917804E-2</v>
      </c>
      <c r="C11" s="20">
        <f>SUM(B$3:B11)</f>
        <v>0.74794520547945198</v>
      </c>
      <c r="D11" s="20">
        <f t="shared" si="3"/>
        <v>0.25205479452054802</v>
      </c>
      <c r="E11" s="20">
        <f t="shared" si="1"/>
        <v>2.0716832426346411E-2</v>
      </c>
      <c r="G11" s="20">
        <f>30/366</f>
        <v>8.1967213114754092E-2</v>
      </c>
      <c r="H11" s="20">
        <f>SUM(G$3:G11)</f>
        <v>0.74863387978142071</v>
      </c>
      <c r="I11" s="20">
        <f t="shared" si="4"/>
        <v>0.25136612021857929</v>
      </c>
      <c r="J11" s="20">
        <f t="shared" si="2"/>
        <v>2.0603780345785187E-2</v>
      </c>
    </row>
    <row r="12" spans="1:32" ht="12" customHeight="1" x14ac:dyDescent="0.2">
      <c r="A12" s="23">
        <f t="shared" si="0"/>
        <v>10</v>
      </c>
      <c r="B12" s="20">
        <f>31/365</f>
        <v>8.4931506849315067E-2</v>
      </c>
      <c r="C12" s="20">
        <f>SUM(B$3:B12)</f>
        <v>0.83287671232876703</v>
      </c>
      <c r="D12" s="20">
        <f t="shared" si="3"/>
        <v>0.16712328767123297</v>
      </c>
      <c r="E12" s="20">
        <f t="shared" si="1"/>
        <v>1.4194032651529374E-2</v>
      </c>
      <c r="G12" s="20">
        <f>31/366</f>
        <v>8.4699453551912565E-2</v>
      </c>
      <c r="H12" s="20">
        <f>SUM(G$3:G12)</f>
        <v>0.83333333333333326</v>
      </c>
      <c r="I12" s="20">
        <f t="shared" si="4"/>
        <v>0.16666666666666674</v>
      </c>
      <c r="J12" s="20">
        <f t="shared" si="2"/>
        <v>1.4116575591985434E-2</v>
      </c>
    </row>
    <row r="13" spans="1:32" ht="12" customHeight="1" x14ac:dyDescent="0.2">
      <c r="A13" s="23">
        <f t="shared" si="0"/>
        <v>11</v>
      </c>
      <c r="B13" s="20">
        <f>30/365</f>
        <v>8.2191780821917804E-2</v>
      </c>
      <c r="C13" s="20">
        <f>SUM(B$3:B13)</f>
        <v>0.91506849315068484</v>
      </c>
      <c r="D13" s="20">
        <f t="shared" si="3"/>
        <v>8.4931506849315164E-2</v>
      </c>
      <c r="E13" s="20">
        <f t="shared" si="1"/>
        <v>6.9806717958341225E-3</v>
      </c>
      <c r="G13" s="20">
        <f>30/366</f>
        <v>8.1967213114754092E-2</v>
      </c>
      <c r="H13" s="20">
        <f>SUM(G$3:G13)</f>
        <v>0.91530054644808734</v>
      </c>
      <c r="I13" s="20">
        <f t="shared" si="4"/>
        <v>8.4699453551912662E-2</v>
      </c>
      <c r="J13" s="20">
        <f t="shared" si="2"/>
        <v>6.9425781599928406E-3</v>
      </c>
    </row>
    <row r="14" spans="1:32" ht="12" customHeight="1" x14ac:dyDescent="0.2">
      <c r="A14" s="23">
        <f t="shared" si="0"/>
        <v>12</v>
      </c>
      <c r="B14" s="20">
        <f>31/365</f>
        <v>8.4931506849315067E-2</v>
      </c>
      <c r="C14" s="20">
        <f>SUM(B$3:B14)</f>
        <v>0.99999999999999989</v>
      </c>
      <c r="D14" s="20">
        <f t="shared" si="3"/>
        <v>0</v>
      </c>
      <c r="E14" s="20">
        <f t="shared" si="1"/>
        <v>0</v>
      </c>
      <c r="G14" s="20">
        <f>31/366</f>
        <v>8.4699453551912565E-2</v>
      </c>
      <c r="H14" s="20">
        <f>SUM(G$3:G14)</f>
        <v>0.99999999999999989</v>
      </c>
      <c r="I14" s="20">
        <f t="shared" si="4"/>
        <v>0</v>
      </c>
      <c r="J14" s="20">
        <f t="shared" si="2"/>
        <v>0</v>
      </c>
    </row>
    <row r="15" spans="1:32" ht="12" customHeight="1" x14ac:dyDescent="0.2">
      <c r="G15" s="19" t="s">
        <v>45</v>
      </c>
      <c r="I15" s="19">
        <f>366/365</f>
        <v>1.0027397260273974</v>
      </c>
    </row>
    <row r="16" spans="1:32" ht="12" customHeight="1" x14ac:dyDescent="0.25">
      <c r="G16" s="35"/>
      <c r="H16" s="35"/>
      <c r="I16" s="35"/>
    </row>
    <row r="17" spans="1:48" ht="12" customHeight="1" x14ac:dyDescent="0.2">
      <c r="A17" s="24" t="s">
        <v>46</v>
      </c>
      <c r="B17" s="24">
        <v>2019</v>
      </c>
      <c r="C17" s="24">
        <f>B17+1</f>
        <v>2020</v>
      </c>
      <c r="D17" s="24">
        <f t="shared" ref="D17:AG17" si="5">C17+1</f>
        <v>2021</v>
      </c>
      <c r="E17" s="24">
        <f t="shared" si="5"/>
        <v>2022</v>
      </c>
      <c r="F17" s="24">
        <f t="shared" si="5"/>
        <v>2023</v>
      </c>
      <c r="G17" s="24">
        <f t="shared" si="5"/>
        <v>2024</v>
      </c>
      <c r="H17" s="24">
        <f t="shared" si="5"/>
        <v>2025</v>
      </c>
      <c r="I17" s="24">
        <f t="shared" si="5"/>
        <v>2026</v>
      </c>
      <c r="J17" s="24">
        <f t="shared" si="5"/>
        <v>2027</v>
      </c>
      <c r="K17" s="24">
        <f t="shared" si="5"/>
        <v>2028</v>
      </c>
      <c r="L17" s="24">
        <f t="shared" si="5"/>
        <v>2029</v>
      </c>
      <c r="M17" s="24">
        <f t="shared" si="5"/>
        <v>2030</v>
      </c>
      <c r="N17" s="24">
        <f t="shared" si="5"/>
        <v>2031</v>
      </c>
      <c r="O17" s="24">
        <f t="shared" si="5"/>
        <v>2032</v>
      </c>
      <c r="P17" s="24">
        <f t="shared" si="5"/>
        <v>2033</v>
      </c>
      <c r="Q17" s="24">
        <f t="shared" si="5"/>
        <v>2034</v>
      </c>
      <c r="R17" s="24">
        <f t="shared" si="5"/>
        <v>2035</v>
      </c>
      <c r="S17" s="24">
        <f t="shared" si="5"/>
        <v>2036</v>
      </c>
      <c r="T17" s="24">
        <f t="shared" si="5"/>
        <v>2037</v>
      </c>
      <c r="U17" s="24">
        <f t="shared" si="5"/>
        <v>2038</v>
      </c>
      <c r="V17" s="24">
        <f t="shared" si="5"/>
        <v>2039</v>
      </c>
      <c r="W17" s="24">
        <f t="shared" si="5"/>
        <v>2040</v>
      </c>
      <c r="X17" s="24">
        <f t="shared" si="5"/>
        <v>2041</v>
      </c>
      <c r="Y17" s="24">
        <f t="shared" si="5"/>
        <v>2042</v>
      </c>
      <c r="Z17" s="24">
        <f t="shared" si="5"/>
        <v>2043</v>
      </c>
      <c r="AA17" s="24">
        <f t="shared" si="5"/>
        <v>2044</v>
      </c>
      <c r="AB17" s="24">
        <f t="shared" si="5"/>
        <v>2045</v>
      </c>
      <c r="AC17" s="24">
        <f t="shared" si="5"/>
        <v>2046</v>
      </c>
      <c r="AD17" s="24">
        <f t="shared" si="5"/>
        <v>2047</v>
      </c>
      <c r="AE17" s="24">
        <f t="shared" si="5"/>
        <v>2048</v>
      </c>
      <c r="AF17" s="24">
        <f t="shared" si="5"/>
        <v>2049</v>
      </c>
      <c r="AG17" s="24">
        <f t="shared" si="5"/>
        <v>2050</v>
      </c>
    </row>
    <row r="19" spans="1:48" ht="11.25" customHeight="1" x14ac:dyDescent="0.2">
      <c r="A19" s="28" t="s">
        <v>48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48" ht="11.25" customHeight="1" x14ac:dyDescent="0.2">
      <c r="A20" s="28" t="s">
        <v>50</v>
      </c>
      <c r="B20" s="25">
        <v>68</v>
      </c>
      <c r="C20" s="25">
        <f>'Extended Potential Incremental'!D10</f>
        <v>47.111068022477653</v>
      </c>
      <c r="D20" s="25">
        <f>'Extended Potential Incremental'!E10</f>
        <v>40.477062738728549</v>
      </c>
      <c r="E20" s="25">
        <f>'Extended Potential Incremental'!F10</f>
        <v>39.390537058052765</v>
      </c>
      <c r="F20" s="25">
        <f>'Extended Potential Incremental'!G10</f>
        <v>35.519740356440764</v>
      </c>
      <c r="G20" s="25">
        <f>'Extended Potential Incremental'!H10</f>
        <v>38.874199663006756</v>
      </c>
      <c r="H20" s="25">
        <f>'Extended Potential Incremental'!I10</f>
        <v>42.073594233656799</v>
      </c>
      <c r="I20" s="25">
        <f>'Extended Potential Incremental'!J10</f>
        <v>41.627490208243728</v>
      </c>
      <c r="J20" s="25">
        <f>'Extended Potential Incremental'!K10</f>
        <v>42.37340941105554</v>
      </c>
      <c r="K20" s="25">
        <f>'Extended Potential Incremental'!L10</f>
        <v>36.414686109064945</v>
      </c>
      <c r="L20" s="25">
        <f>'Extended Potential Incremental'!M10</f>
        <v>35.494718694259852</v>
      </c>
      <c r="M20" s="25">
        <f>'Extended Potential Incremental'!N10</f>
        <v>36.901480716322183</v>
      </c>
      <c r="N20" s="25">
        <f>'Extended Potential Incremental'!O10</f>
        <v>37.488524081231873</v>
      </c>
      <c r="O20" s="25">
        <f>'Extended Potential Incremental'!P10</f>
        <v>36.76343128813329</v>
      </c>
      <c r="P20" s="25">
        <f>'Extended Potential Incremental'!Q10</f>
        <v>35.678718685340613</v>
      </c>
      <c r="Q20" s="25">
        <f>'Extended Potential Incremental'!R10</f>
        <v>23.842655319409555</v>
      </c>
      <c r="R20" s="25">
        <f>'Extended Potential Incremental'!S10</f>
        <v>22.883237496794646</v>
      </c>
      <c r="S20" s="25">
        <f>'Extended Potential Incremental'!T10</f>
        <v>20.898133625572552</v>
      </c>
      <c r="T20" s="25">
        <f>'Extended Potential Incremental'!U10</f>
        <v>22.663716482299847</v>
      </c>
      <c r="U20" s="25">
        <f>'Extended Potential Incremental'!V10</f>
        <v>20.285126982928048</v>
      </c>
      <c r="V20" s="25">
        <f>'Extended Potential Incremental'!W10</f>
        <v>22.241370480969469</v>
      </c>
      <c r="W20" s="25">
        <f>'Extended Potential Incremental'!X10</f>
        <v>23.694958854033175</v>
      </c>
      <c r="X20" s="25">
        <f>'Extended Potential Incremental'!Y10</f>
        <v>18.154666670330784</v>
      </c>
      <c r="Y20" s="25">
        <f>'Extended Potential Incremental'!Z10</f>
        <v>18.438062858534295</v>
      </c>
      <c r="Z20" s="25">
        <f>'Extended Potential Incremental'!AA10</f>
        <v>19.103107399890355</v>
      </c>
      <c r="AA20" s="25">
        <f>'Extended Potential Incremental'!AB10</f>
        <v>18.749007128194592</v>
      </c>
      <c r="AB20" s="25">
        <f>'Extended Potential Incremental'!AC10</f>
        <v>18.084377761647382</v>
      </c>
      <c r="AC20" s="25">
        <f>'Extended Potential Incremental'!AD10</f>
        <v>17.575012942525895</v>
      </c>
      <c r="AD20" s="25">
        <f>'Extended Potential Incremental'!AE10</f>
        <v>17.065648123404404</v>
      </c>
      <c r="AE20" s="25">
        <f>'Extended Potential Incremental'!AF10</f>
        <v>16.556283304282825</v>
      </c>
      <c r="AF20" s="25">
        <f>'Extended Potential Incremental'!AG10</f>
        <v>16.046918485161431</v>
      </c>
      <c r="AG20" s="25">
        <f>'Extended Potential Incremental'!AH10</f>
        <v>15.53755366603985</v>
      </c>
    </row>
    <row r="21" spans="1:48" ht="11.25" customHeight="1" x14ac:dyDescent="0.2">
      <c r="A21" s="26" t="s">
        <v>49</v>
      </c>
      <c r="B21" s="25"/>
      <c r="C21" s="25">
        <f>SUM($B20:B20)*$I$15</f>
        <v>68.186301369863017</v>
      </c>
      <c r="D21" s="25">
        <f>SUM($B20:C20)</f>
        <v>115.11106802247765</v>
      </c>
      <c r="E21" s="25">
        <f>SUM($B20:D20)</f>
        <v>155.5881307612062</v>
      </c>
      <c r="F21" s="25">
        <f>SUM($B20:E20)</f>
        <v>194.97866781925896</v>
      </c>
      <c r="G21" s="25">
        <f>SUM($B20:F20)*$I$15</f>
        <v>231.12991066385234</v>
      </c>
      <c r="H21" s="25">
        <f>SUM($B20:G20)</f>
        <v>269.37260783870647</v>
      </c>
      <c r="I21" s="25">
        <f>SUM($B20:H20)</f>
        <v>311.44620207236329</v>
      </c>
      <c r="J21" s="25">
        <f>SUM($B20:I20)</f>
        <v>353.07369228060702</v>
      </c>
      <c r="K21" s="25">
        <f>SUM($B20:J20)*$I$15</f>
        <v>396.53051840862605</v>
      </c>
      <c r="L21" s="25">
        <f>SUM($B20:K20)</f>
        <v>431.86178780072748</v>
      </c>
      <c r="M21" s="25">
        <f>SUM($B20:L20)</f>
        <v>467.35650649498734</v>
      </c>
      <c r="N21" s="25">
        <f>SUM($B20:M20)</f>
        <v>504.25798721130951</v>
      </c>
      <c r="O21" s="25">
        <f>SUM($B20:N20)*$I$15</f>
        <v>543.23074830978135</v>
      </c>
      <c r="P21" s="25">
        <f>SUM($B20:O20)</f>
        <v>578.50994258067476</v>
      </c>
      <c r="Q21" s="25">
        <f>SUM($B20:P20)</f>
        <v>614.1886612660154</v>
      </c>
      <c r="R21" s="25">
        <f>SUM($B20:Q20)</f>
        <v>638.03131658542497</v>
      </c>
      <c r="S21" s="25">
        <f>SUM($B20:R20)*$I$15</f>
        <v>662.72527888792445</v>
      </c>
      <c r="T21" s="25">
        <f>SUM($B20:S20)</f>
        <v>681.81268770779218</v>
      </c>
      <c r="U21" s="25">
        <f>SUM($B20:T20)</f>
        <v>704.47640419009201</v>
      </c>
      <c r="V21" s="25">
        <f>SUM($B20:U20)</f>
        <v>724.7615311730201</v>
      </c>
      <c r="W21" s="25">
        <f>SUM($B20:V20)*$I$15</f>
        <v>749.04948494619236</v>
      </c>
      <c r="X21" s="25">
        <f>SUM($B20:W20)</f>
        <v>770.69786050802281</v>
      </c>
      <c r="Y21" s="25">
        <f>SUM($B20:X20)</f>
        <v>788.85252717835363</v>
      </c>
      <c r="Z21" s="25">
        <f>SUM($B20:Y20)</f>
        <v>807.29059003688792</v>
      </c>
      <c r="AA21" s="25">
        <f>SUM($B20:Z20)*$I$15</f>
        <v>828.65778975852299</v>
      </c>
      <c r="AB21" s="25">
        <f>SUM($B20:AA20)</f>
        <v>845.14270456497297</v>
      </c>
      <c r="AC21" s="25">
        <f>SUM($B20:AB20)</f>
        <v>863.22708232662035</v>
      </c>
      <c r="AD21" s="25">
        <f>SUM($B20:AC20)</f>
        <v>880.80209526914621</v>
      </c>
      <c r="AE21" s="25">
        <f>SUM($B20:AD20)*$I$15</f>
        <v>900.32765501828374</v>
      </c>
      <c r="AF21" s="25">
        <f>SUM($B20:AE20)</f>
        <v>914.42402669683349</v>
      </c>
      <c r="AG21" s="25">
        <f>SUM($B20:AF20)</f>
        <v>930.47094518199492</v>
      </c>
    </row>
    <row r="22" spans="1:48" x14ac:dyDescent="0.2">
      <c r="A22" s="23" t="s">
        <v>47</v>
      </c>
      <c r="B22" s="19"/>
      <c r="C22" s="19"/>
      <c r="AI22" s="29"/>
      <c r="AK22" s="29"/>
    </row>
    <row r="23" spans="1:48" x14ac:dyDescent="0.2">
      <c r="A23" s="27">
        <v>1</v>
      </c>
      <c r="B23" s="25"/>
      <c r="C23" s="25">
        <f>$G$3*(C21+C20*$H$3)</f>
        <v>6.1133171467651071</v>
      </c>
      <c r="D23" s="25">
        <f t="shared" ref="D23:F34" si="6">$B3*(D$21+D$20*$C3)</f>
        <v>10.068532122096098</v>
      </c>
      <c r="E23" s="25">
        <f t="shared" si="6"/>
        <v>13.498472551516885</v>
      </c>
      <c r="F23" s="25">
        <f t="shared" si="6"/>
        <v>16.816048766053328</v>
      </c>
      <c r="G23" s="25">
        <f>$G$3*(G21+G20*$H$3)</f>
        <v>19.85546054128384</v>
      </c>
      <c r="H23" s="25">
        <f t="shared" ref="H23:J34" si="7">$B3*(H$21+H$20*$C3)</f>
        <v>23.181713505374425</v>
      </c>
      <c r="I23" s="25">
        <f t="shared" si="7"/>
        <v>26.751869352891074</v>
      </c>
      <c r="J23" s="25">
        <f t="shared" si="7"/>
        <v>30.292735407011392</v>
      </c>
      <c r="K23" s="25">
        <f>$G$3*(K21+K20*$H$3)</f>
        <v>33.847157090500481</v>
      </c>
      <c r="L23" s="25">
        <f t="shared" ref="L23:N34" si="8">$B3*(L$21+L$20*$C3)</f>
        <v>36.934708602968023</v>
      </c>
      <c r="M23" s="25">
        <f t="shared" si="8"/>
        <v>39.959476028967288</v>
      </c>
      <c r="N23" s="25">
        <f t="shared" si="8"/>
        <v>43.097808946804513</v>
      </c>
      <c r="O23" s="25">
        <f>$G$3*(O21+O20*$H$3)</f>
        <v>46.275088296087333</v>
      </c>
      <c r="P23" s="25">
        <f t="shared" ref="P23:R34" si="9">$B3*(P$21+P$20*$C3)</f>
        <v>49.391084623433642</v>
      </c>
      <c r="Q23" s="25">
        <f t="shared" si="9"/>
        <v>52.335954167663104</v>
      </c>
      <c r="R23" s="25">
        <f t="shared" si="9"/>
        <v>54.354026184263489</v>
      </c>
      <c r="S23" s="25">
        <f>$G$3*(S21+S20*$H$3)</f>
        <v>56.282392133809353</v>
      </c>
      <c r="T23" s="25">
        <f t="shared" ref="T23:V34" si="10">$B3*(T$21+T$20*$C3)</f>
        <v>58.070860521322267</v>
      </c>
      <c r="U23" s="25">
        <f t="shared" si="10"/>
        <v>59.978566488583105</v>
      </c>
      <c r="V23" s="25">
        <f t="shared" si="10"/>
        <v>61.715523980145875</v>
      </c>
      <c r="W23" s="25">
        <f>$G$3*(W21+W20*$H$3)</f>
        <v>63.614069632254058</v>
      </c>
      <c r="X23" s="25">
        <f t="shared" ref="X23:Z34" si="11">$B3*(X$21+X$20*$C3)</f>
        <v>65.587486780397569</v>
      </c>
      <c r="Y23" s="25">
        <f t="shared" si="11"/>
        <v>67.131434216026435</v>
      </c>
      <c r="Z23" s="25">
        <f t="shared" si="11"/>
        <v>68.70220388424606</v>
      </c>
      <c r="AA23" s="25">
        <f>$G$3*(AA21+AA20*$H$3)</f>
        <v>70.321367303072634</v>
      </c>
      <c r="AB23" s="25">
        <f t="shared" ref="AB23:AD34" si="12">$B3*(AB$21+AB$20*$C3)</f>
        <v>71.909692544054138</v>
      </c>
      <c r="AC23" s="25">
        <f t="shared" si="12"/>
        <v>73.441951765535563</v>
      </c>
      <c r="AD23" s="25">
        <f t="shared" si="12"/>
        <v>74.930949865392989</v>
      </c>
      <c r="AE23" s="25">
        <f>$G$3*(AE21+AE20*$H$3)</f>
        <v>76.376035131631753</v>
      </c>
      <c r="AF23" s="25">
        <f t="shared" ref="AF23:AG34" si="13">$B3*(AF$21+AF$20*$C3)</f>
        <v>77.779162700235773</v>
      </c>
      <c r="AG23" s="25">
        <f t="shared" si="13"/>
        <v>79.138377435221145</v>
      </c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1:48" x14ac:dyDescent="0.2">
      <c r="A24" s="27">
        <f t="shared" ref="A24:A34" si="14">A23+1</f>
        <v>2</v>
      </c>
      <c r="B24" s="25"/>
      <c r="C24" s="25">
        <f>$G$4*(C21+C20*$H$4)</f>
        <v>6.014681396121393</v>
      </c>
      <c r="D24" s="25">
        <f t="shared" si="6"/>
        <v>9.3323567110835146</v>
      </c>
      <c r="E24" s="25">
        <f t="shared" si="6"/>
        <v>12.423973455428264</v>
      </c>
      <c r="F24" s="25">
        <f t="shared" si="6"/>
        <v>15.397715114893352</v>
      </c>
      <c r="G24" s="25">
        <f>$G$4*(G21+G20*$H$4)</f>
        <v>18.818522344648695</v>
      </c>
      <c r="H24" s="25">
        <f t="shared" si="7"/>
        <v>21.185915779963079</v>
      </c>
      <c r="I24" s="25">
        <f t="shared" si="7"/>
        <v>24.407947449829773</v>
      </c>
      <c r="J24" s="25">
        <f t="shared" si="7"/>
        <v>27.610538618539067</v>
      </c>
      <c r="K24" s="25">
        <f>$G$4*(K21+K20*$H$4)</f>
        <v>31.892087522909989</v>
      </c>
      <c r="L24" s="25">
        <f t="shared" si="8"/>
        <v>33.569260623804482</v>
      </c>
      <c r="M24" s="25">
        <f t="shared" si="8"/>
        <v>36.309587108441619</v>
      </c>
      <c r="N24" s="25">
        <f t="shared" si="8"/>
        <v>39.147665010934723</v>
      </c>
      <c r="O24" s="25">
        <f>$G$4*(O21+O20*$H$4)</f>
        <v>43.520406200553701</v>
      </c>
      <c r="P24" s="25">
        <f t="shared" si="9"/>
        <v>44.821263700076408</v>
      </c>
      <c r="Q24" s="25">
        <f t="shared" si="9"/>
        <v>47.411493223691821</v>
      </c>
      <c r="R24" s="25">
        <f t="shared" si="9"/>
        <v>49.22862198422029</v>
      </c>
      <c r="S24" s="25">
        <f>$G$4*(S21+S20*$H$4)</f>
        <v>52.782472323934179</v>
      </c>
      <c r="T24" s="25">
        <f t="shared" si="10"/>
        <v>52.584470842577559</v>
      </c>
      <c r="U24" s="25">
        <f t="shared" si="10"/>
        <v>54.29356262412113</v>
      </c>
      <c r="V24" s="25">
        <f t="shared" si="10"/>
        <v>55.873939520531643</v>
      </c>
      <c r="W24" s="25">
        <f>$G$4*(W21+W20*$H$4)</f>
        <v>59.658697345582908</v>
      </c>
      <c r="X24" s="25">
        <f t="shared" si="11"/>
        <v>59.347146884829272</v>
      </c>
      <c r="Y24" s="25">
        <f t="shared" si="11"/>
        <v>60.743347777106941</v>
      </c>
      <c r="Z24" s="25">
        <f t="shared" si="11"/>
        <v>62.166021119171425</v>
      </c>
      <c r="AA24" s="25">
        <f>$G$4*(AA21+AA20*$H$4)</f>
        <v>65.902214554779349</v>
      </c>
      <c r="AB24" s="25">
        <f t="shared" si="12"/>
        <v>65.057112649399627</v>
      </c>
      <c r="AC24" s="25">
        <f t="shared" si="12"/>
        <v>66.438091219809436</v>
      </c>
      <c r="AD24" s="25">
        <f t="shared" si="12"/>
        <v>67.779995228752398</v>
      </c>
      <c r="AE24" s="25">
        <f>$G$4*(AE21+AE20*$H$4)</f>
        <v>71.552492335643919</v>
      </c>
      <c r="AF24" s="25">
        <f t="shared" si="13"/>
        <v>70.34657956223775</v>
      </c>
      <c r="AG24" s="25">
        <f t="shared" si="13"/>
        <v>71.571259886780155</v>
      </c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1:48" x14ac:dyDescent="0.2">
      <c r="A25" s="27">
        <f t="shared" si="14"/>
        <v>3</v>
      </c>
      <c r="B25" s="25"/>
      <c r="C25" s="25">
        <f>$G$5*(C21+C20*$H$5)</f>
        <v>6.7674616906586875</v>
      </c>
      <c r="D25" s="25">
        <f t="shared" si="6"/>
        <v>10.624227732898383</v>
      </c>
      <c r="E25" s="25">
        <f t="shared" si="6"/>
        <v>14.039251626609236</v>
      </c>
      <c r="F25" s="25">
        <f t="shared" si="6"/>
        <v>17.30368701046639</v>
      </c>
      <c r="G25" s="25">
        <f>$G$5*(G21+G20*$H$5)</f>
        <v>20.395234880419025</v>
      </c>
      <c r="H25" s="25">
        <f t="shared" si="7"/>
        <v>23.759327345519729</v>
      </c>
      <c r="I25" s="25">
        <f t="shared" si="7"/>
        <v>27.323358784986233</v>
      </c>
      <c r="J25" s="25">
        <f t="shared" si="7"/>
        <v>30.874465306150597</v>
      </c>
      <c r="K25" s="25">
        <f>$G$5*(K21+K20*$H$5)</f>
        <v>34.352780699468063</v>
      </c>
      <c r="L25" s="25">
        <f t="shared" si="8"/>
        <v>37.422003333625192</v>
      </c>
      <c r="M25" s="25">
        <f t="shared" si="8"/>
        <v>40.466083709433818</v>
      </c>
      <c r="N25" s="25">
        <f t="shared" si="8"/>
        <v>43.612475942823067</v>
      </c>
      <c r="O25" s="25">
        <f>$G$5*(O21+O20*$H$5)</f>
        <v>46.785554286382116</v>
      </c>
      <c r="P25" s="25">
        <f t="shared" si="9"/>
        <v>49.880905426402215</v>
      </c>
      <c r="Q25" s="25">
        <f t="shared" si="9"/>
        <v>52.663281745664229</v>
      </c>
      <c r="R25" s="25">
        <f t="shared" si="9"/>
        <v>54.668182246426277</v>
      </c>
      <c r="S25" s="25">
        <f>$G$5*(S21+S20*$H$5)</f>
        <v>56.572565985996377</v>
      </c>
      <c r="T25" s="25">
        <f t="shared" si="10"/>
        <v>58.382002855314582</v>
      </c>
      <c r="U25" s="25">
        <f t="shared" si="10"/>
        <v>60.257053989065568</v>
      </c>
      <c r="V25" s="25">
        <f t="shared" si="10"/>
        <v>62.020868071793032</v>
      </c>
      <c r="W25" s="25">
        <f>$G$5*(W21+W20*$H$5)</f>
        <v>63.943077839937935</v>
      </c>
      <c r="X25" s="25">
        <f t="shared" si="11"/>
        <v>65.836725927254648</v>
      </c>
      <c r="Y25" s="25">
        <f t="shared" si="11"/>
        <v>67.384564011247008</v>
      </c>
      <c r="Z25" s="25">
        <f t="shared" si="11"/>
        <v>68.964463846223154</v>
      </c>
      <c r="AA25" s="25">
        <f>$G$5*(AA21+AA20*$H$5)</f>
        <v>70.581700197892133</v>
      </c>
      <c r="AB25" s="25">
        <f t="shared" si="12"/>
        <v>72.157966718766488</v>
      </c>
      <c r="AC25" s="25">
        <f t="shared" si="12"/>
        <v>73.683233046615555</v>
      </c>
      <c r="AD25" s="25">
        <f t="shared" si="12"/>
        <v>75.165238252840581</v>
      </c>
      <c r="AE25" s="25">
        <f>$G$5*(AE21+AE20*$H$5)</f>
        <v>76.605921713389691</v>
      </c>
      <c r="AF25" s="25">
        <f t="shared" si="13"/>
        <v>77.99946530041862</v>
      </c>
      <c r="AG25" s="25">
        <f t="shared" si="13"/>
        <v>79.351687141771606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1:48" x14ac:dyDescent="0.2">
      <c r="A26" s="27">
        <f t="shared" si="14"/>
        <v>4</v>
      </c>
      <c r="B26" s="25"/>
      <c r="C26" s="25">
        <f>$G$6*(C21+C20*$H$6)</f>
        <v>6.8656780283278813</v>
      </c>
      <c r="D26" s="25">
        <f t="shared" si="6"/>
        <v>10.55495305464855</v>
      </c>
      <c r="E26" s="25">
        <f t="shared" si="6"/>
        <v>13.852474875167557</v>
      </c>
      <c r="F26" s="25">
        <f t="shared" si="6"/>
        <v>16.985456767904463</v>
      </c>
      <c r="G26" s="25">
        <f>$G$6*(G21+G20*$H$6)</f>
        <v>19.998505209664465</v>
      </c>
      <c r="H26" s="25">
        <f t="shared" si="7"/>
        <v>23.277125127228377</v>
      </c>
      <c r="I26" s="25">
        <f t="shared" si="7"/>
        <v>26.723174159820271</v>
      </c>
      <c r="J26" s="25">
        <f t="shared" si="7"/>
        <v>30.164767906567434</v>
      </c>
      <c r="K26" s="25">
        <f>$G$6*(K21+K20*$H$6)</f>
        <v>33.489283068340491</v>
      </c>
      <c r="L26" s="25">
        <f t="shared" si="8"/>
        <v>36.454626111595431</v>
      </c>
      <c r="M26" s="25">
        <f t="shared" si="8"/>
        <v>39.410013711382028</v>
      </c>
      <c r="N26" s="25">
        <f t="shared" si="8"/>
        <v>42.458875186010687</v>
      </c>
      <c r="O26" s="25">
        <f>$G$6*(O21+O20*$H$6)</f>
        <v>45.52334253051243</v>
      </c>
      <c r="P26" s="25">
        <f t="shared" si="9"/>
        <v>48.512871146748843</v>
      </c>
      <c r="Q26" s="25">
        <f t="shared" si="9"/>
        <v>51.125534997280859</v>
      </c>
      <c r="R26" s="25">
        <f t="shared" si="9"/>
        <v>53.059279951952441</v>
      </c>
      <c r="S26" s="25">
        <f>$G$6*(S21+S20*$H$6)</f>
        <v>54.888051205248281</v>
      </c>
      <c r="T26" s="25">
        <f t="shared" si="10"/>
        <v>56.651816924275494</v>
      </c>
      <c r="U26" s="25">
        <f t="shared" si="10"/>
        <v>58.450314002777624</v>
      </c>
      <c r="V26" s="25">
        <f t="shared" si="10"/>
        <v>60.170446238138943</v>
      </c>
      <c r="W26" s="25">
        <f>$G$6*(W21+W20*$H$6)</f>
        <v>62.039595429464391</v>
      </c>
      <c r="X26" s="25">
        <f t="shared" si="11"/>
        <v>63.835604222751293</v>
      </c>
      <c r="Y26" s="25">
        <f t="shared" si="11"/>
        <v>65.335426525754883</v>
      </c>
      <c r="Z26" s="25">
        <f t="shared" si="11"/>
        <v>66.868854550899059</v>
      </c>
      <c r="AA26" s="25">
        <f>$G$6*(AA21+AA20*$H$6)</f>
        <v>68.430838689001831</v>
      </c>
      <c r="AB26" s="25">
        <f t="shared" si="12"/>
        <v>69.952459185050742</v>
      </c>
      <c r="AC26" s="25">
        <f t="shared" si="12"/>
        <v>71.425082364943407</v>
      </c>
      <c r="AD26" s="25">
        <f t="shared" si="12"/>
        <v>72.855839943264456</v>
      </c>
      <c r="AE26" s="25">
        <f>$G$6*(AE21+AE20*$H$6)</f>
        <v>74.245998391227729</v>
      </c>
      <c r="AF26" s="25">
        <f t="shared" si="13"/>
        <v>75.591758295191653</v>
      </c>
      <c r="AG26" s="25">
        <f t="shared" si="13"/>
        <v>76.896919068797814</v>
      </c>
      <c r="AI26" s="29"/>
      <c r="AJ26" s="29"/>
      <c r="AK26" s="29"/>
      <c r="AL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48" x14ac:dyDescent="0.2">
      <c r="A27" s="27">
        <f t="shared" si="14"/>
        <v>5</v>
      </c>
      <c r="B27" s="25"/>
      <c r="C27" s="25">
        <f>$G$7*(C21+C20*$H$7)</f>
        <v>7.4325086436171617</v>
      </c>
      <c r="D27" s="25">
        <f t="shared" si="6"/>
        <v>11.198760483049901</v>
      </c>
      <c r="E27" s="25">
        <f t="shared" si="6"/>
        <v>14.598362195772514</v>
      </c>
      <c r="F27" s="25">
        <f t="shared" si="6"/>
        <v>17.807855364859556</v>
      </c>
      <c r="G27" s="25">
        <f>$G$7*(G21+G20*$H$7)</f>
        <v>20.944005458539792</v>
      </c>
      <c r="H27" s="25">
        <f t="shared" si="7"/>
        <v>24.356521315839455</v>
      </c>
      <c r="I27" s="25">
        <f t="shared" si="7"/>
        <v>27.914220740203259</v>
      </c>
      <c r="J27" s="25">
        <f t="shared" si="7"/>
        <v>31.475914862887741</v>
      </c>
      <c r="K27" s="25">
        <f>$G$7*(K21+K20*$H$7)</f>
        <v>34.866831368585096</v>
      </c>
      <c r="L27" s="25">
        <f t="shared" si="8"/>
        <v>37.925816529728365</v>
      </c>
      <c r="M27" s="25">
        <f t="shared" si="8"/>
        <v>40.989864531611076</v>
      </c>
      <c r="N27" s="25">
        <f t="shared" si="8"/>
        <v>44.144589277689718</v>
      </c>
      <c r="O27" s="25">
        <f>$G$7*(O21+O20*$H$7)</f>
        <v>47.304528043181811</v>
      </c>
      <c r="P27" s="25">
        <f t="shared" si="9"/>
        <v>50.387330324386667</v>
      </c>
      <c r="Q27" s="25">
        <f t="shared" si="9"/>
        <v>53.001705173767085</v>
      </c>
      <c r="R27" s="25">
        <f t="shared" si="9"/>
        <v>54.99298766662848</v>
      </c>
      <c r="S27" s="25">
        <f>$G$7*(S21+S20*$H$7)</f>
        <v>56.867576069053186</v>
      </c>
      <c r="T27" s="25">
        <f t="shared" si="10"/>
        <v>58.703692387069346</v>
      </c>
      <c r="U27" s="25">
        <f t="shared" si="10"/>
        <v>60.544981743801671</v>
      </c>
      <c r="V27" s="25">
        <f t="shared" si="10"/>
        <v>62.336562810614673</v>
      </c>
      <c r="W27" s="25">
        <f>$G$7*(W21+W20*$H$7)</f>
        <v>64.277569517749882</v>
      </c>
      <c r="X27" s="25">
        <f t="shared" si="11"/>
        <v>66.094413858750954</v>
      </c>
      <c r="Y27" s="25">
        <f t="shared" si="11"/>
        <v>67.646274477491986</v>
      </c>
      <c r="Z27" s="25">
        <f t="shared" si="11"/>
        <v>69.235613976402888</v>
      </c>
      <c r="AA27" s="25">
        <f>$G$7*(AA21+AA20*$H$7)</f>
        <v>70.846371974291955</v>
      </c>
      <c r="AB27" s="25">
        <f t="shared" si="12"/>
        <v>72.414656967197899</v>
      </c>
      <c r="AC27" s="25">
        <f t="shared" si="12"/>
        <v>73.932693354172812</v>
      </c>
      <c r="AD27" s="25">
        <f t="shared" si="12"/>
        <v>75.407468619523698</v>
      </c>
      <c r="AE27" s="25">
        <f>$G$7*(AE21+AE20*$H$7)</f>
        <v>76.839639738176913</v>
      </c>
      <c r="AF27" s="25">
        <f t="shared" si="13"/>
        <v>78.227235785353429</v>
      </c>
      <c r="AG27" s="25">
        <f t="shared" si="13"/>
        <v>79.572227685832274</v>
      </c>
      <c r="AH27" s="29"/>
      <c r="AI27" s="29"/>
      <c r="AJ27" s="29"/>
      <c r="AK27" s="29"/>
      <c r="AL27" s="29"/>
      <c r="AO27" s="29"/>
      <c r="AP27" s="29"/>
    </row>
    <row r="28" spans="1:48" x14ac:dyDescent="0.2">
      <c r="A28" s="27">
        <f t="shared" si="14"/>
        <v>6</v>
      </c>
      <c r="B28" s="25"/>
      <c r="C28" s="25">
        <f>$G$8*(C21+C20*$H$8)</f>
        <v>7.5092718537715655</v>
      </c>
      <c r="D28" s="25">
        <f t="shared" si="6"/>
        <v>11.110952490279049</v>
      </c>
      <c r="E28" s="25">
        <f t="shared" si="6"/>
        <v>14.393549619519115</v>
      </c>
      <c r="F28" s="25">
        <f t="shared" si="6"/>
        <v>17.473361626994624</v>
      </c>
      <c r="G28" s="25">
        <f>$G$8*(G21+G20*$H$8)</f>
        <v>20.529573511071661</v>
      </c>
      <c r="H28" s="25">
        <f t="shared" si="7"/>
        <v>23.855054775924881</v>
      </c>
      <c r="I28" s="25">
        <f t="shared" si="7"/>
        <v>27.294976051965779</v>
      </c>
      <c r="J28" s="25">
        <f t="shared" si="7"/>
        <v>30.746815864700157</v>
      </c>
      <c r="K28" s="25">
        <f>$G$8*(K21+K20*$H$8)</f>
        <v>33.986751457808595</v>
      </c>
      <c r="L28" s="25">
        <f t="shared" si="8"/>
        <v>36.942187269114626</v>
      </c>
      <c r="M28" s="25">
        <f t="shared" si="8"/>
        <v>39.916898378005179</v>
      </c>
      <c r="N28" s="25">
        <f t="shared" si="8"/>
        <v>42.973823574591314</v>
      </c>
      <c r="O28" s="25">
        <f>$G$8*(O21+O20*$H$8)</f>
        <v>46.025575198383102</v>
      </c>
      <c r="P28" s="25">
        <f t="shared" si="9"/>
        <v>49.002959757701547</v>
      </c>
      <c r="Q28" s="25">
        <f t="shared" si="9"/>
        <v>51.453041540606208</v>
      </c>
      <c r="R28" s="25">
        <f t="shared" si="9"/>
        <v>53.373607777954575</v>
      </c>
      <c r="S28" s="25">
        <f>$G$8*(S21+S20*$H$8)</f>
        <v>55.17354483401293</v>
      </c>
      <c r="T28" s="25">
        <f t="shared" si="10"/>
        <v>56.963129374360761</v>
      </c>
      <c r="U28" s="25">
        <f t="shared" si="10"/>
        <v>58.728953765425459</v>
      </c>
      <c r="V28" s="25">
        <f t="shared" si="10"/>
        <v>60.475957275708268</v>
      </c>
      <c r="W28" s="25">
        <f>$G$8*(W21+W20*$H$8)</f>
        <v>62.363297053153367</v>
      </c>
      <c r="X28" s="25">
        <f t="shared" si="11"/>
        <v>64.084979640328356</v>
      </c>
      <c r="Y28" s="25">
        <f t="shared" si="11"/>
        <v>65.588694718895198</v>
      </c>
      <c r="Z28" s="25">
        <f t="shared" si="11"/>
        <v>67.131257902685888</v>
      </c>
      <c r="AA28" s="25">
        <f>$G$8*(AA21+AA20*$H$8)</f>
        <v>68.686972666162958</v>
      </c>
      <c r="AB28" s="25">
        <f t="shared" si="12"/>
        <v>70.200869102887594</v>
      </c>
      <c r="AC28" s="25">
        <f t="shared" si="12"/>
        <v>71.666495565805278</v>
      </c>
      <c r="AD28" s="25">
        <f t="shared" si="12"/>
        <v>73.090256427151331</v>
      </c>
      <c r="AE28" s="25">
        <f>$G$8*(AE21+AE20*$H$8)</f>
        <v>74.472177124892795</v>
      </c>
      <c r="AF28" s="25">
        <f t="shared" si="13"/>
        <v>75.812181345128565</v>
      </c>
      <c r="AG28" s="25">
        <f t="shared" si="13"/>
        <v>77.11034540175973</v>
      </c>
      <c r="AH28" s="29"/>
      <c r="AI28" s="29"/>
      <c r="AJ28" s="29"/>
      <c r="AK28" s="29"/>
      <c r="AL28" s="29"/>
      <c r="AP28" s="29"/>
      <c r="AQ28" s="29"/>
    </row>
    <row r="29" spans="1:48" x14ac:dyDescent="0.2">
      <c r="A29" s="27">
        <f t="shared" si="14"/>
        <v>7</v>
      </c>
      <c r="B29" s="25"/>
      <c r="C29" s="25">
        <f>$G$9*(C21+C20*$H$9)</f>
        <v>8.097555596575635</v>
      </c>
      <c r="D29" s="25">
        <f t="shared" si="6"/>
        <v>11.773293233201416</v>
      </c>
      <c r="E29" s="25">
        <f t="shared" si="6"/>
        <v>15.157472764935791</v>
      </c>
      <c r="F29" s="25">
        <f t="shared" si="6"/>
        <v>18.312023719252721</v>
      </c>
      <c r="G29" s="25">
        <f>$G$9*(G21+G20*$H$9)</f>
        <v>21.492776036660562</v>
      </c>
      <c r="H29" s="25">
        <f t="shared" si="7"/>
        <v>24.953715286159174</v>
      </c>
      <c r="I29" s="25">
        <f t="shared" si="7"/>
        <v>28.505082695420292</v>
      </c>
      <c r="J29" s="25">
        <f t="shared" si="7"/>
        <v>32.077364419624885</v>
      </c>
      <c r="K29" s="25">
        <f>$G$9*(K21+K20*$H$9)</f>
        <v>35.380882037702136</v>
      </c>
      <c r="L29" s="25">
        <f t="shared" si="8"/>
        <v>38.429629725831546</v>
      </c>
      <c r="M29" s="25">
        <f t="shared" si="8"/>
        <v>41.513645353788334</v>
      </c>
      <c r="N29" s="25">
        <f t="shared" si="8"/>
        <v>44.676702612556376</v>
      </c>
      <c r="O29" s="25">
        <f>$G$9*(O21+O20*$H$9)</f>
        <v>47.823501799981507</v>
      </c>
      <c r="P29" s="25">
        <f t="shared" si="9"/>
        <v>50.893755222371126</v>
      </c>
      <c r="Q29" s="25">
        <f t="shared" si="9"/>
        <v>53.340128601869942</v>
      </c>
      <c r="R29" s="25">
        <f t="shared" si="9"/>
        <v>55.317793086830683</v>
      </c>
      <c r="S29" s="25">
        <f>$G$9*(S21+S20*$H$9)</f>
        <v>57.162586152109988</v>
      </c>
      <c r="T29" s="25">
        <f t="shared" si="10"/>
        <v>59.025381918824124</v>
      </c>
      <c r="U29" s="25">
        <f t="shared" si="10"/>
        <v>60.832909498537767</v>
      </c>
      <c r="V29" s="25">
        <f t="shared" si="10"/>
        <v>62.652257549436321</v>
      </c>
      <c r="W29" s="25">
        <f>$G$9*(W21+W20*$H$9)</f>
        <v>64.612061195561822</v>
      </c>
      <c r="X29" s="25">
        <f t="shared" si="11"/>
        <v>66.352101790247261</v>
      </c>
      <c r="Y29" s="25">
        <f t="shared" si="11"/>
        <v>67.907984943736977</v>
      </c>
      <c r="Z29" s="25">
        <f t="shared" si="11"/>
        <v>69.506764106582594</v>
      </c>
      <c r="AA29" s="25">
        <f>$G$9*(AA21+AA20*$H$9)</f>
        <v>71.111043750691806</v>
      </c>
      <c r="AB29" s="25">
        <f t="shared" si="12"/>
        <v>72.671347215629311</v>
      </c>
      <c r="AC29" s="25">
        <f t="shared" si="12"/>
        <v>74.182153661730069</v>
      </c>
      <c r="AD29" s="25">
        <f t="shared" si="12"/>
        <v>75.649698986206815</v>
      </c>
      <c r="AE29" s="25">
        <f>$G$9*(AE21+AE20*$H$9)</f>
        <v>77.07335776296415</v>
      </c>
      <c r="AF29" s="25">
        <f t="shared" si="13"/>
        <v>78.455006270288251</v>
      </c>
      <c r="AG29" s="25">
        <f t="shared" si="13"/>
        <v>79.792768229892943</v>
      </c>
      <c r="AI29" s="29"/>
      <c r="AJ29" s="29"/>
      <c r="AK29" s="29"/>
      <c r="AL29" s="29"/>
      <c r="AQ29" s="29"/>
    </row>
    <row r="30" spans="1:48" x14ac:dyDescent="0.2">
      <c r="A30" s="27">
        <f t="shared" si="14"/>
        <v>8</v>
      </c>
      <c r="B30" s="25"/>
      <c r="C30" s="25">
        <f>$G$10*(C21+C20*$H$10)</f>
        <v>8.4355302775873167</v>
      </c>
      <c r="D30" s="25">
        <f t="shared" si="6"/>
        <v>12.065268893114482</v>
      </c>
      <c r="E30" s="25">
        <f t="shared" si="6"/>
        <v>15.441610923035164</v>
      </c>
      <c r="F30" s="25">
        <f t="shared" si="6"/>
        <v>18.568240423944331</v>
      </c>
      <c r="G30" s="25">
        <f>$G$10*(G21+G20*$H$10)</f>
        <v>21.771659445213736</v>
      </c>
      <c r="H30" s="25">
        <f t="shared" si="7"/>
        <v>25.257207303862643</v>
      </c>
      <c r="I30" s="25">
        <f t="shared" si="7"/>
        <v>28.805356803809271</v>
      </c>
      <c r="J30" s="25">
        <f t="shared" si="7"/>
        <v>32.383019112392944</v>
      </c>
      <c r="K30" s="25">
        <f>$G$10*(K21+K20*$H$10)</f>
        <v>35.642120902335378</v>
      </c>
      <c r="L30" s="25">
        <f t="shared" si="8"/>
        <v>38.685665940244633</v>
      </c>
      <c r="M30" s="25">
        <f t="shared" si="8"/>
        <v>41.779829050304649</v>
      </c>
      <c r="N30" s="25">
        <f t="shared" si="8"/>
        <v>44.947120864701716</v>
      </c>
      <c r="O30" s="25">
        <f>$G$10*(O21+O20*$H$10)</f>
        <v>48.087242561633808</v>
      </c>
      <c r="P30" s="25">
        <f t="shared" si="9"/>
        <v>51.151118695117326</v>
      </c>
      <c r="Q30" s="25">
        <f t="shared" si="9"/>
        <v>53.512114278446809</v>
      </c>
      <c r="R30" s="25">
        <f t="shared" si="9"/>
        <v>55.482858136441642</v>
      </c>
      <c r="S30" s="25">
        <f>$G$10*(S21+S20*$H$10)</f>
        <v>57.312509309073285</v>
      </c>
      <c r="T30" s="25">
        <f t="shared" si="10"/>
        <v>59.188863484142111</v>
      </c>
      <c r="U30" s="25">
        <f t="shared" si="10"/>
        <v>60.979233439469226</v>
      </c>
      <c r="V30" s="25">
        <f t="shared" si="10"/>
        <v>62.812692580640764</v>
      </c>
      <c r="W30" s="25">
        <f>$G$10*(W21+W20*$H$10)</f>
        <v>64.782048769531826</v>
      </c>
      <c r="X30" s="25">
        <f t="shared" si="11"/>
        <v>66.483057952155235</v>
      </c>
      <c r="Y30" s="25">
        <f t="shared" si="11"/>
        <v>68.040985344615578</v>
      </c>
      <c r="Z30" s="25">
        <f t="shared" si="11"/>
        <v>69.644561713723107</v>
      </c>
      <c r="AA30" s="25">
        <f>$G$10*(AA21+AA20*$H$10)</f>
        <v>71.245549079681879</v>
      </c>
      <c r="AB30" s="25">
        <f t="shared" si="12"/>
        <v>72.801796358274785</v>
      </c>
      <c r="AC30" s="25">
        <f t="shared" si="12"/>
        <v>74.308928572128039</v>
      </c>
      <c r="AD30" s="25">
        <f t="shared" si="12"/>
        <v>75.772799664357251</v>
      </c>
      <c r="AE30" s="25">
        <f>$G$10*(AE21+AE20*$H$10)</f>
        <v>77.192132496872432</v>
      </c>
      <c r="AF30" s="25">
        <f t="shared" si="13"/>
        <v>78.570758483943635</v>
      </c>
      <c r="AG30" s="25">
        <f t="shared" si="13"/>
        <v>79.904846211300807</v>
      </c>
      <c r="AI30" s="29"/>
      <c r="AJ30" s="29"/>
      <c r="AK30" s="29"/>
      <c r="AL30" s="29"/>
      <c r="AR30" s="29"/>
    </row>
    <row r="31" spans="1:48" x14ac:dyDescent="0.2">
      <c r="A31" s="27">
        <f t="shared" si="14"/>
        <v>9</v>
      </c>
      <c r="B31" s="25"/>
      <c r="C31" s="25">
        <f>$G$11*(C21+C20*$H$11)</f>
        <v>8.4799379511620394</v>
      </c>
      <c r="D31" s="25">
        <f t="shared" si="6"/>
        <v>11.949509016147998</v>
      </c>
      <c r="E31" s="25">
        <f t="shared" si="6"/>
        <v>15.209596774934584</v>
      </c>
      <c r="F31" s="25">
        <f t="shared" si="6"/>
        <v>18.20921813578634</v>
      </c>
      <c r="G31" s="25">
        <f>$G$11*(G21+G20*$H$11)</f>
        <v>21.330528982046449</v>
      </c>
      <c r="H31" s="25">
        <f t="shared" si="7"/>
        <v>24.726686377237641</v>
      </c>
      <c r="I31" s="25">
        <f t="shared" si="7"/>
        <v>28.157365790939345</v>
      </c>
      <c r="J31" s="25">
        <f t="shared" si="7"/>
        <v>31.624658686801961</v>
      </c>
      <c r="K31" s="25">
        <f>$G$11*(K21+K20*$H$11)</f>
        <v>34.737031651760482</v>
      </c>
      <c r="L31" s="25">
        <f t="shared" si="8"/>
        <v>37.677525408323916</v>
      </c>
      <c r="M31" s="25">
        <f t="shared" si="8"/>
        <v>40.681380170289287</v>
      </c>
      <c r="N31" s="25">
        <f t="shared" si="8"/>
        <v>43.750467045893252</v>
      </c>
      <c r="O31" s="25">
        <f>$G$11*(O21+O20*$H$11)</f>
        <v>46.783040861401162</v>
      </c>
      <c r="P31" s="25">
        <f t="shared" si="9"/>
        <v>49.742109793892496</v>
      </c>
      <c r="Q31" s="25">
        <f t="shared" si="9"/>
        <v>51.946985835457554</v>
      </c>
      <c r="R31" s="25">
        <f t="shared" si="9"/>
        <v>53.847675974547954</v>
      </c>
      <c r="S31" s="25">
        <f>$G$11*(S21+S20*$H$11)</f>
        <v>55.604125388871097</v>
      </c>
      <c r="T31" s="25">
        <f t="shared" si="10"/>
        <v>57.432649790882792</v>
      </c>
      <c r="U31" s="25">
        <f t="shared" si="10"/>
        <v>59.149197341877937</v>
      </c>
      <c r="V31" s="25">
        <f t="shared" si="10"/>
        <v>60.936728020894797</v>
      </c>
      <c r="W31" s="25">
        <f>$G$11*(W21+W20*$H$11)</f>
        <v>62.851502780684285</v>
      </c>
      <c r="X31" s="25">
        <f t="shared" si="11"/>
        <v>64.461086827493773</v>
      </c>
      <c r="Y31" s="25">
        <f t="shared" si="11"/>
        <v>65.97067297740189</v>
      </c>
      <c r="Z31" s="25">
        <f t="shared" si="11"/>
        <v>67.527013777511911</v>
      </c>
      <c r="AA31" s="25">
        <f>$G$11*(AA21+AA20*$H$11)</f>
        <v>69.073273090733835</v>
      </c>
      <c r="AB31" s="25">
        <f t="shared" si="12"/>
        <v>70.575520126510384</v>
      </c>
      <c r="AC31" s="25">
        <f t="shared" si="12"/>
        <v>72.03059416382645</v>
      </c>
      <c r="AD31" s="25">
        <f t="shared" si="12"/>
        <v>73.443802599570901</v>
      </c>
      <c r="AE31" s="25">
        <f>$G$11*(AE21+AE20*$H$11)</f>
        <v>74.813299149436816</v>
      </c>
      <c r="AF31" s="25">
        <f t="shared" si="13"/>
        <v>76.144622666344887</v>
      </c>
      <c r="AG31" s="25">
        <f t="shared" si="13"/>
        <v>77.432234297374436</v>
      </c>
      <c r="AH31" s="29"/>
      <c r="AI31" s="29"/>
      <c r="AJ31" s="29"/>
      <c r="AK31" s="29"/>
      <c r="AL31" s="29"/>
      <c r="AS31" s="29"/>
    </row>
    <row r="32" spans="1:48" x14ac:dyDescent="0.2">
      <c r="A32" s="27">
        <f t="shared" si="14"/>
        <v>10</v>
      </c>
      <c r="B32" s="25"/>
      <c r="C32" s="25">
        <f>$G$12*(C21+C20*$H$12)</f>
        <v>9.1005772305457899</v>
      </c>
      <c r="D32" s="25">
        <f t="shared" si="6"/>
        <v>12.639801643265997</v>
      </c>
      <c r="E32" s="25">
        <f t="shared" si="6"/>
        <v>16.000721492198444</v>
      </c>
      <c r="F32" s="25">
        <f t="shared" si="6"/>
        <v>19.072408778337493</v>
      </c>
      <c r="G32" s="25">
        <f>$G$12*(G21+G20*$H$12)</f>
        <v>22.320430023334506</v>
      </c>
      <c r="H32" s="25">
        <f t="shared" si="7"/>
        <v>25.854401274182361</v>
      </c>
      <c r="I32" s="25">
        <f t="shared" si="7"/>
        <v>29.396218759026304</v>
      </c>
      <c r="J32" s="25">
        <f t="shared" si="7"/>
        <v>32.984468669130088</v>
      </c>
      <c r="K32" s="25">
        <f>$G$12*(K21+K20*$H$12)</f>
        <v>36.156171571452418</v>
      </c>
      <c r="L32" s="25">
        <f t="shared" si="8"/>
        <v>39.189479136347799</v>
      </c>
      <c r="M32" s="25">
        <f t="shared" si="8"/>
        <v>42.303609872481907</v>
      </c>
      <c r="N32" s="25">
        <f t="shared" si="8"/>
        <v>45.479234199568374</v>
      </c>
      <c r="O32" s="25">
        <f>$G$12*(O21+O20*$H$12)</f>
        <v>48.606216318433503</v>
      </c>
      <c r="P32" s="25">
        <f t="shared" si="9"/>
        <v>51.657543593101785</v>
      </c>
      <c r="Q32" s="25">
        <f t="shared" si="9"/>
        <v>53.850537706549673</v>
      </c>
      <c r="R32" s="25">
        <f t="shared" si="9"/>
        <v>55.807663556643845</v>
      </c>
      <c r="S32" s="25">
        <f>$G$12*(S21+S20*$H$12)</f>
        <v>57.607519392130101</v>
      </c>
      <c r="T32" s="25">
        <f t="shared" si="10"/>
        <v>59.510553015896882</v>
      </c>
      <c r="U32" s="25">
        <f t="shared" si="10"/>
        <v>61.267161194205329</v>
      </c>
      <c r="V32" s="25">
        <f t="shared" si="10"/>
        <v>63.128387319462405</v>
      </c>
      <c r="W32" s="25">
        <f>$G$12*(W21+W20*$H$12)</f>
        <v>65.116540447343766</v>
      </c>
      <c r="X32" s="25">
        <f t="shared" si="11"/>
        <v>66.740745883651527</v>
      </c>
      <c r="Y32" s="25">
        <f t="shared" si="11"/>
        <v>68.302695810860556</v>
      </c>
      <c r="Z32" s="25">
        <f t="shared" si="11"/>
        <v>69.915711843902812</v>
      </c>
      <c r="AA32" s="25">
        <f>$G$12*(AA21+AA20*$H$12)</f>
        <v>71.510220856081702</v>
      </c>
      <c r="AB32" s="25">
        <f t="shared" si="12"/>
        <v>73.058486606706197</v>
      </c>
      <c r="AC32" s="25">
        <f t="shared" si="12"/>
        <v>74.558388879685296</v>
      </c>
      <c r="AD32" s="25">
        <f t="shared" si="12"/>
        <v>76.015030031040368</v>
      </c>
      <c r="AE32" s="25">
        <f>$G$12*(AE21+AE20*$H$12)</f>
        <v>77.425850521659655</v>
      </c>
      <c r="AF32" s="25">
        <f t="shared" si="13"/>
        <v>78.798528968878458</v>
      </c>
      <c r="AG32" s="25">
        <f t="shared" si="13"/>
        <v>80.125386755361475</v>
      </c>
      <c r="AH32" s="29"/>
      <c r="AI32" s="29"/>
      <c r="AJ32" s="29"/>
      <c r="AK32" s="29"/>
      <c r="AL32" s="29"/>
      <c r="AT32" s="29"/>
    </row>
    <row r="33" spans="1:48" x14ac:dyDescent="0.2">
      <c r="A33" s="27">
        <f t="shared" si="14"/>
        <v>11</v>
      </c>
      <c r="B33" s="25">
        <f>$B13*(B$21+B$20*$C13)</f>
        <v>5.1143554137736906</v>
      </c>
      <c r="C33" s="25">
        <f>$G$13*(C21+C20*$H$13)</f>
        <v>9.1235317766057218</v>
      </c>
      <c r="D33" s="25">
        <f t="shared" si="6"/>
        <v>12.505508451778496</v>
      </c>
      <c r="E33" s="25">
        <f t="shared" si="6"/>
        <v>15.750671519286142</v>
      </c>
      <c r="F33" s="25">
        <f t="shared" si="6"/>
        <v>18.697122994876501</v>
      </c>
      <c r="G33" s="25">
        <f>$G$13*(G21+G20*$H$13)</f>
        <v>21.861597283453644</v>
      </c>
      <c r="H33" s="25">
        <f t="shared" si="7"/>
        <v>25.304616025934148</v>
      </c>
      <c r="I33" s="25">
        <f t="shared" si="7"/>
        <v>28.729167683084853</v>
      </c>
      <c r="J33" s="25">
        <f t="shared" si="7"/>
        <v>32.206706644934684</v>
      </c>
      <c r="K33" s="25">
        <f>$G$13*(K21+K20*$H$13)</f>
        <v>35.234500041228586</v>
      </c>
      <c r="L33" s="25">
        <f t="shared" si="8"/>
        <v>38.165086565843119</v>
      </c>
      <c r="M33" s="25">
        <f t="shared" si="8"/>
        <v>41.188264836912438</v>
      </c>
      <c r="N33" s="25">
        <f t="shared" si="8"/>
        <v>44.26541543447388</v>
      </c>
      <c r="O33" s="25">
        <f>$G$13*(O21+O20*$H$13)</f>
        <v>47.285273529271834</v>
      </c>
      <c r="P33" s="25">
        <f t="shared" si="9"/>
        <v>50.232198404845199</v>
      </c>
      <c r="Q33" s="25">
        <f t="shared" si="9"/>
        <v>52.274492378782902</v>
      </c>
      <c r="R33" s="25">
        <f t="shared" si="9"/>
        <v>54.162003800550089</v>
      </c>
      <c r="S33" s="25">
        <f>$G$13*(S21+S20*$H$13)</f>
        <v>55.889619017635745</v>
      </c>
      <c r="T33" s="25">
        <f t="shared" si="10"/>
        <v>57.743962240968045</v>
      </c>
      <c r="U33" s="25">
        <f t="shared" si="10"/>
        <v>59.427837104525771</v>
      </c>
      <c r="V33" s="25">
        <f t="shared" si="10"/>
        <v>61.242239058464129</v>
      </c>
      <c r="W33" s="25">
        <f>$G$13*(W21+W20*$H$13)</f>
        <v>63.175204404373261</v>
      </c>
      <c r="X33" s="25">
        <f t="shared" si="11"/>
        <v>64.710462245070843</v>
      </c>
      <c r="Y33" s="25">
        <f t="shared" si="11"/>
        <v>66.223941170542204</v>
      </c>
      <c r="Z33" s="25">
        <f t="shared" si="11"/>
        <v>67.789417129298741</v>
      </c>
      <c r="AA33" s="25">
        <f>$G$13*(AA21+AA20*$H$13)</f>
        <v>69.329407067894962</v>
      </c>
      <c r="AB33" s="25">
        <f t="shared" si="12"/>
        <v>70.823930044347236</v>
      </c>
      <c r="AC33" s="25">
        <f t="shared" si="12"/>
        <v>72.272007364688321</v>
      </c>
      <c r="AD33" s="25">
        <f t="shared" si="12"/>
        <v>73.678219083457776</v>
      </c>
      <c r="AE33" s="25">
        <f>$G$13*(AE21+AE20*$H$13)</f>
        <v>75.039477883101895</v>
      </c>
      <c r="AF33" s="25">
        <f t="shared" si="13"/>
        <v>76.365045716281813</v>
      </c>
      <c r="AG33" s="25">
        <f t="shared" si="13"/>
        <v>77.645660630336366</v>
      </c>
      <c r="AH33" s="29"/>
      <c r="AI33" s="29"/>
      <c r="AJ33" s="29"/>
      <c r="AK33" s="29"/>
      <c r="AL33" s="29"/>
      <c r="AU33" s="29"/>
    </row>
    <row r="34" spans="1:48" x14ac:dyDescent="0.2">
      <c r="A34" s="27">
        <f t="shared" si="14"/>
        <v>12</v>
      </c>
      <c r="B34" s="25">
        <f>$B14*(B$21+B$20*$C14)</f>
        <v>5.7753424657534236</v>
      </c>
      <c r="C34" s="25">
        <f>$G$14*(C21+C20*$H$14)</f>
        <v>9.7656241835042632</v>
      </c>
      <c r="D34" s="25">
        <f t="shared" si="6"/>
        <v>13.214334393417513</v>
      </c>
      <c r="E34" s="25">
        <f t="shared" si="6"/>
        <v>16.559832061361721</v>
      </c>
      <c r="F34" s="25">
        <f t="shared" si="6"/>
        <v>19.576577132730662</v>
      </c>
      <c r="G34" s="25">
        <f>$G$14*(G21+G20*$H$14)</f>
        <v>22.869200601455276</v>
      </c>
      <c r="H34" s="25">
        <f t="shared" si="7"/>
        <v>26.451595244502084</v>
      </c>
      <c r="I34" s="25">
        <f t="shared" si="7"/>
        <v>29.987080714243334</v>
      </c>
      <c r="J34" s="25">
        <f t="shared" si="7"/>
        <v>33.585918225867232</v>
      </c>
      <c r="K34" s="25">
        <f>$G$14*(K21+K20*$H$14)</f>
        <v>36.670222240569451</v>
      </c>
      <c r="L34" s="25">
        <f t="shared" si="8"/>
        <v>39.69329233245098</v>
      </c>
      <c r="M34" s="25">
        <f t="shared" si="8"/>
        <v>42.827390694659165</v>
      </c>
      <c r="N34" s="25">
        <f t="shared" si="8"/>
        <v>46.011347534435025</v>
      </c>
      <c r="O34" s="25">
        <f>$G$14*(O21+O20*$H$14)</f>
        <v>49.125190075233199</v>
      </c>
      <c r="P34" s="25">
        <f t="shared" si="9"/>
        <v>52.163968491086237</v>
      </c>
      <c r="Q34" s="25">
        <f t="shared" si="9"/>
        <v>54.18896113465253</v>
      </c>
      <c r="R34" s="25">
        <f t="shared" si="9"/>
        <v>56.132468976846049</v>
      </c>
      <c r="S34" s="25">
        <f>$G$14*(S21+S20*$H$14)</f>
        <v>57.902529475186903</v>
      </c>
      <c r="T34" s="25">
        <f t="shared" si="10"/>
        <v>59.832242547651646</v>
      </c>
      <c r="U34" s="25">
        <f t="shared" si="10"/>
        <v>61.555088948941432</v>
      </c>
      <c r="V34" s="25">
        <f t="shared" si="10"/>
        <v>63.444082058284039</v>
      </c>
      <c r="W34" s="25">
        <f>$G$14*(W21+W20*$H$14)</f>
        <v>65.45103212515572</v>
      </c>
      <c r="X34" s="25">
        <f t="shared" si="11"/>
        <v>66.998433815147834</v>
      </c>
      <c r="Y34" s="25">
        <f t="shared" si="11"/>
        <v>68.564406277105547</v>
      </c>
      <c r="Z34" s="25">
        <f t="shared" si="11"/>
        <v>70.186861974082547</v>
      </c>
      <c r="AA34" s="25">
        <f>$G$14*(AA21+AA20*$H$14)</f>
        <v>71.774892632481539</v>
      </c>
      <c r="AB34" s="25">
        <f t="shared" si="12"/>
        <v>73.315176855137622</v>
      </c>
      <c r="AC34" s="25">
        <f t="shared" si="12"/>
        <v>74.807849187242553</v>
      </c>
      <c r="AD34" s="25">
        <f t="shared" si="12"/>
        <v>76.257260397723485</v>
      </c>
      <c r="AE34" s="25">
        <f>$G$14*(AE21+AE20*$H$14)</f>
        <v>77.659568546446891</v>
      </c>
      <c r="AF34" s="25">
        <f t="shared" si="13"/>
        <v>79.026299453813266</v>
      </c>
      <c r="AG34" s="25">
        <f t="shared" si="13"/>
        <v>80.345927299422129</v>
      </c>
      <c r="AH34" s="29"/>
      <c r="AI34" s="29"/>
      <c r="AJ34" s="29"/>
      <c r="AK34" s="29"/>
      <c r="AL34" s="29"/>
      <c r="AV34" s="29"/>
    </row>
    <row r="35" spans="1:48" x14ac:dyDescent="0.2">
      <c r="A35" s="27" t="s">
        <v>11</v>
      </c>
      <c r="B35" s="25">
        <f>SUM(B23:B34)</f>
        <v>10.889697879527114</v>
      </c>
      <c r="C35" s="25">
        <f>SUM(C23:C34)</f>
        <v>93.705675775242554</v>
      </c>
      <c r="D35" s="25">
        <f t="shared" ref="D35:AG35" si="15">SUM(D23:D34)</f>
        <v>137.03749822498139</v>
      </c>
      <c r="E35" s="25">
        <f t="shared" si="15"/>
        <v>176.92598985976542</v>
      </c>
      <c r="F35" s="25">
        <f t="shared" si="15"/>
        <v>214.21971583609974</v>
      </c>
      <c r="G35" s="25">
        <f t="shared" si="15"/>
        <v>252.18749431779165</v>
      </c>
      <c r="H35" s="25">
        <f t="shared" si="15"/>
        <v>292.16387936172794</v>
      </c>
      <c r="I35" s="25">
        <f t="shared" si="15"/>
        <v>333.99581898621977</v>
      </c>
      <c r="J35" s="25">
        <f t="shared" si="15"/>
        <v>376.0273737246082</v>
      </c>
      <c r="K35" s="25">
        <f t="shared" si="15"/>
        <v>416.25581965266116</v>
      </c>
      <c r="L35" s="25">
        <f t="shared" si="15"/>
        <v>451.08928157987816</v>
      </c>
      <c r="M35" s="25">
        <f t="shared" si="15"/>
        <v>487.34604344627684</v>
      </c>
      <c r="N35" s="25">
        <f t="shared" si="15"/>
        <v>524.56552563048263</v>
      </c>
      <c r="O35" s="25">
        <f t="shared" si="15"/>
        <v>563.14495970105543</v>
      </c>
      <c r="P35" s="25">
        <f t="shared" si="15"/>
        <v>597.83710917916346</v>
      </c>
      <c r="Q35" s="25">
        <f t="shared" si="15"/>
        <v>627.10423078443273</v>
      </c>
      <c r="R35" s="25">
        <f t="shared" si="15"/>
        <v>650.42716934330588</v>
      </c>
      <c r="S35" s="25">
        <f t="shared" si="15"/>
        <v>674.04549128706151</v>
      </c>
      <c r="T35" s="25">
        <f t="shared" si="15"/>
        <v>694.08962590328554</v>
      </c>
      <c r="U35" s="25">
        <f t="shared" si="15"/>
        <v>715.46486014133211</v>
      </c>
      <c r="V35" s="25">
        <f t="shared" si="15"/>
        <v>736.80968448411488</v>
      </c>
      <c r="W35" s="25">
        <f t="shared" si="15"/>
        <v>761.88469654079336</v>
      </c>
      <c r="X35" s="25">
        <f t="shared" si="15"/>
        <v>780.53224582807866</v>
      </c>
      <c r="Y35" s="25">
        <f t="shared" si="15"/>
        <v>798.84042825078518</v>
      </c>
      <c r="Z35" s="25">
        <f t="shared" si="15"/>
        <v>817.63874582473022</v>
      </c>
      <c r="AA35" s="25">
        <f t="shared" si="15"/>
        <v>838.81385186276646</v>
      </c>
      <c r="AB35" s="25">
        <f t="shared" si="15"/>
        <v>854.93901437396198</v>
      </c>
      <c r="AC35" s="25">
        <f t="shared" si="15"/>
        <v>872.74746914618277</v>
      </c>
      <c r="AD35" s="25">
        <f t="shared" si="15"/>
        <v>890.04655909928192</v>
      </c>
      <c r="AE35" s="25">
        <f t="shared" si="15"/>
        <v>909.29595079544458</v>
      </c>
      <c r="AF35" s="25">
        <f t="shared" si="15"/>
        <v>923.11664454811603</v>
      </c>
      <c r="AG35" s="25">
        <f t="shared" si="15"/>
        <v>938.88764004385075</v>
      </c>
      <c r="AL35" s="29"/>
    </row>
    <row r="36" spans="1:48" x14ac:dyDescent="0.2">
      <c r="B36" s="30"/>
      <c r="C36" s="30"/>
      <c r="D36" s="30"/>
      <c r="E36" s="31"/>
      <c r="F36" s="32"/>
    </row>
    <row r="37" spans="1:48" x14ac:dyDescent="0.2">
      <c r="A37" s="28" t="s">
        <v>51</v>
      </c>
      <c r="B37" s="25">
        <v>17</v>
      </c>
      <c r="C37" s="25">
        <f>'Extended Potential Incremental'!D11</f>
        <v>25.878427989121423</v>
      </c>
      <c r="D37" s="25">
        <f>'Extended Potential Incremental'!E11</f>
        <v>24.995092662556768</v>
      </c>
      <c r="E37" s="25">
        <f>'Extended Potential Incremental'!F11</f>
        <v>21.176085384799798</v>
      </c>
      <c r="F37" s="25">
        <f>'Extended Potential Incremental'!G11</f>
        <v>20.072849812157187</v>
      </c>
      <c r="G37" s="25">
        <f>'Extended Potential Incremental'!H11</f>
        <v>22.849220822209137</v>
      </c>
      <c r="H37" s="25">
        <f>'Extended Potential Incremental'!I11</f>
        <v>23.78880735846354</v>
      </c>
      <c r="I37" s="25">
        <f>'Extended Potential Incremental'!J11</f>
        <v>26.090825567448515</v>
      </c>
      <c r="J37" s="25">
        <f>'Extended Potential Incremental'!K11</f>
        <v>26.728627726463436</v>
      </c>
      <c r="K37" s="25">
        <f>'Extended Potential Incremental'!L11</f>
        <v>27.079237938635526</v>
      </c>
      <c r="L37" s="25">
        <f>'Extended Potential Incremental'!M11</f>
        <v>28.328776340988608</v>
      </c>
      <c r="M37" s="25">
        <f>'Extended Potential Incremental'!N11</f>
        <v>27.658348362888781</v>
      </c>
      <c r="N37" s="25">
        <f>'Extended Potential Incremental'!O11</f>
        <v>31.255125199243256</v>
      </c>
      <c r="O37" s="25">
        <f>'Extended Potential Incremental'!P11</f>
        <v>30.428101675993457</v>
      </c>
      <c r="P37" s="25">
        <f>'Extended Potential Incremental'!Q11</f>
        <v>30.279633451854547</v>
      </c>
      <c r="Q37" s="25">
        <f>'Extended Potential Incremental'!R11</f>
        <v>25.921661745893253</v>
      </c>
      <c r="R37" s="25">
        <f>'Extended Potential Incremental'!S11</f>
        <v>24.143963809818068</v>
      </c>
      <c r="S37" s="25">
        <f>'Extended Potential Incremental'!T11</f>
        <v>24.785349906840242</v>
      </c>
      <c r="T37" s="25">
        <f>'Extended Potential Incremental'!U11</f>
        <v>23.728252491658182</v>
      </c>
      <c r="U37" s="25">
        <f>'Extended Potential Incremental'!V11</f>
        <v>24.881737552725163</v>
      </c>
      <c r="V37" s="25">
        <f>'Extended Potential Incremental'!W11</f>
        <v>26.155891947016833</v>
      </c>
      <c r="W37" s="25">
        <f>'Extended Potential Incremental'!X11</f>
        <v>25.638836132394527</v>
      </c>
      <c r="X37" s="25">
        <f>'Extended Potential Incremental'!Y11</f>
        <v>22.389175564451161</v>
      </c>
      <c r="Y37" s="25">
        <f>'Extended Potential Incremental'!Z11</f>
        <v>20.925899444940196</v>
      </c>
      <c r="Z37" s="25">
        <f>'Extended Potential Incremental'!AA11</f>
        <v>20.812968894231805</v>
      </c>
      <c r="AA37" s="25">
        <f>'Extended Potential Incremental'!AB11</f>
        <v>19.984601517617957</v>
      </c>
      <c r="AB37" s="25">
        <f>'Extended Potential Incremental'!AC11</f>
        <v>19.625556848576696</v>
      </c>
      <c r="AC37" s="25">
        <f>'Extended Potential Incremental'!AD11</f>
        <v>19.031850825749238</v>
      </c>
      <c r="AD37" s="25">
        <f>'Extended Potential Incremental'!AE11</f>
        <v>18.438144802921684</v>
      </c>
      <c r="AE37" s="25">
        <f>'Extended Potential Incremental'!AF11</f>
        <v>17.844438780094134</v>
      </c>
      <c r="AF37" s="25">
        <f>'Extended Potential Incremental'!AG11</f>
        <v>17.250732757266579</v>
      </c>
      <c r="AG37" s="25">
        <f>'Extended Potential Incremental'!AH11</f>
        <v>16.657026734439121</v>
      </c>
    </row>
    <row r="38" spans="1:48" x14ac:dyDescent="0.2">
      <c r="A38" s="26" t="s">
        <v>49</v>
      </c>
      <c r="B38" s="25"/>
      <c r="C38" s="25">
        <f>SUM($B37:B37)*$I$15</f>
        <v>17.046575342465754</v>
      </c>
      <c r="D38" s="25">
        <f>SUM($B37:C37)</f>
        <v>42.87842798912142</v>
      </c>
      <c r="E38" s="25">
        <f>SUM($B37:D37)</f>
        <v>67.873520651678191</v>
      </c>
      <c r="F38" s="25">
        <f>SUM($B37:E37)</f>
        <v>89.049606036477996</v>
      </c>
      <c r="G38" s="25">
        <f>SUM($B37:F37)*$I$15</f>
        <v>109.42142148109721</v>
      </c>
      <c r="H38" s="25">
        <f>SUM($B37:G37)</f>
        <v>131.97167667084432</v>
      </c>
      <c r="I38" s="25">
        <f>SUM($B37:H37)</f>
        <v>155.76048402930786</v>
      </c>
      <c r="J38" s="25">
        <f>SUM($B37:I37)</f>
        <v>181.85130959675638</v>
      </c>
      <c r="K38" s="25">
        <f>SUM($B37:J37)*$I$15</f>
        <v>209.15138920629715</v>
      </c>
      <c r="L38" s="25">
        <f>SUM($B37:K37)</f>
        <v>235.65917526185532</v>
      </c>
      <c r="M38" s="25">
        <f>SUM($B37:L37)</f>
        <v>263.98795160284391</v>
      </c>
      <c r="N38" s="25">
        <f>SUM($B37:M37)</f>
        <v>291.64629996573268</v>
      </c>
      <c r="O38" s="25">
        <f>SUM($B37:N37)*$I$15</f>
        <v>323.7860866037841</v>
      </c>
      <c r="P38" s="25">
        <f>SUM($B37:O37)</f>
        <v>353.32952684096938</v>
      </c>
      <c r="Q38" s="25">
        <f>SUM($B37:P37)</f>
        <v>383.6091602928239</v>
      </c>
      <c r="R38" s="25">
        <f>SUM($B37:Q37)</f>
        <v>409.53082203871713</v>
      </c>
      <c r="S38" s="25">
        <f>SUM($B37:R37)*$I$15</f>
        <v>434.86293594675038</v>
      </c>
      <c r="T38" s="25">
        <f>SUM($B37:S37)</f>
        <v>458.4601357553754</v>
      </c>
      <c r="U38" s="25">
        <f>SUM($B37:T37)</f>
        <v>482.18838824703357</v>
      </c>
      <c r="V38" s="25">
        <f>SUM($B37:U37)</f>
        <v>507.07012579975873</v>
      </c>
      <c r="W38" s="25">
        <f>SUM($B37:V37)*$I$15</f>
        <v>534.68691094608187</v>
      </c>
      <c r="X38" s="25">
        <f>SUM($B37:W37)</f>
        <v>558.86485387917014</v>
      </c>
      <c r="Y38" s="25">
        <f>SUM($B37:X37)</f>
        <v>581.25402944362133</v>
      </c>
      <c r="Z38" s="25">
        <f>SUM($B37:Y37)</f>
        <v>602.17992888856156</v>
      </c>
      <c r="AA38" s="25">
        <f>SUM($B37:Z37)*$I$15</f>
        <v>624.6997276397326</v>
      </c>
      <c r="AB38" s="25">
        <f>SUM($B37:AA37)</f>
        <v>642.97749930041141</v>
      </c>
      <c r="AC38" s="25">
        <f>SUM($B37:AB37)</f>
        <v>662.60305614898812</v>
      </c>
      <c r="AD38" s="25">
        <f>SUM($B37:AC37)</f>
        <v>681.63490697473731</v>
      </c>
      <c r="AE38" s="25">
        <f>SUM($B37:AD37)*$I$15</f>
        <v>701.99106013869368</v>
      </c>
      <c r="AF38" s="25">
        <f>SUM($B37:AE37)</f>
        <v>717.91749055775313</v>
      </c>
      <c r="AG38" s="25">
        <f>SUM($B37:AF37)</f>
        <v>735.16822331501976</v>
      </c>
    </row>
    <row r="39" spans="1:48" x14ac:dyDescent="0.2">
      <c r="A39" s="23" t="s">
        <v>47</v>
      </c>
    </row>
    <row r="40" spans="1:48" x14ac:dyDescent="0.2">
      <c r="A40" s="27">
        <v>1</v>
      </c>
      <c r="B40" s="25"/>
      <c r="C40" s="25">
        <f>$G$3*(C38+C37*$H$3)</f>
        <v>1.6294873923763185</v>
      </c>
      <c r="D40" s="25">
        <f t="shared" ref="D40:F51" si="16">$B3*(D$38+D$37*$C3)</f>
        <v>3.8220281234424918</v>
      </c>
      <c r="E40" s="25">
        <f t="shared" si="16"/>
        <v>5.9173511295067094</v>
      </c>
      <c r="F40" s="25">
        <f t="shared" si="16"/>
        <v>7.7079099341132036</v>
      </c>
      <c r="G40" s="25">
        <f>$G$3*(G38+G37*$H$3)</f>
        <v>9.4318548578240016</v>
      </c>
      <c r="H40" s="25">
        <f t="shared" ref="H40:J51" si="17">$B3*(H$38+H$37*$C3)</f>
        <v>11.380150612888624</v>
      </c>
      <c r="I40" s="25">
        <f t="shared" si="17"/>
        <v>13.417175156028797</v>
      </c>
      <c r="J40" s="25">
        <f t="shared" si="17"/>
        <v>15.63770898354235</v>
      </c>
      <c r="K40" s="25">
        <f>$G$3*(K38+K37*$H$3)</f>
        <v>17.90927475882884</v>
      </c>
      <c r="L40" s="25">
        <f t="shared" ref="L40:N51" si="18">$B3*(L$38+L$37*$C3)</f>
        <v>20.219234544204038</v>
      </c>
      <c r="M40" s="25">
        <f t="shared" si="18"/>
        <v>22.620404167107637</v>
      </c>
      <c r="N40" s="25">
        <f t="shared" si="18"/>
        <v>24.995414219769096</v>
      </c>
      <c r="O40" s="25">
        <f>$G$3*(O38+O37*$H$3)</f>
        <v>27.64279572633674</v>
      </c>
      <c r="P40" s="25">
        <f t="shared" ref="P40:R51" si="19">$B3*(P$38+P$37*$C3)</f>
        <v>30.227227051625448</v>
      </c>
      <c r="Q40" s="25">
        <f t="shared" si="19"/>
        <v>32.767486325022375</v>
      </c>
      <c r="R40" s="25">
        <f t="shared" si="19"/>
        <v>34.956228940434002</v>
      </c>
      <c r="S40" s="25">
        <f>$G$3*(S38+S37*$H$3)</f>
        <v>37.010463081252823</v>
      </c>
      <c r="T40" s="25">
        <f t="shared" ref="T40:V51" si="20">$B3*(T$38+T$37*$C3)</f>
        <v>39.108870607742965</v>
      </c>
      <c r="U40" s="25">
        <f t="shared" si="20"/>
        <v>41.132467350747639</v>
      </c>
      <c r="V40" s="25">
        <f t="shared" si="20"/>
        <v>43.254901749561668</v>
      </c>
      <c r="W40" s="25">
        <f>$G$3*(W38+W37*$H$3)</f>
        <v>45.471622123066346</v>
      </c>
      <c r="X40" s="25">
        <f t="shared" ref="X40:Z51" si="21">$B3*(X$38+X$37*$C3)</f>
        <v>47.626735367688106</v>
      </c>
      <c r="Y40" s="25">
        <f t="shared" si="21"/>
        <v>49.517726646809251</v>
      </c>
      <c r="Z40" s="25">
        <f t="shared" si="21"/>
        <v>51.294180210031378</v>
      </c>
      <c r="AA40" s="25">
        <f>$G$3*(AA38+AA37*$H$3)</f>
        <v>53.055095045080748</v>
      </c>
      <c r="AB40" s="25">
        <f t="shared" ref="AB40:AD51" si="22">$B3*(AB$38+AB$37*$C3)</f>
        <v>54.750614109331103</v>
      </c>
      <c r="AC40" s="25">
        <f t="shared" si="22"/>
        <v>56.413159609452769</v>
      </c>
      <c r="AD40" s="25">
        <f t="shared" si="22"/>
        <v>58.025280762430171</v>
      </c>
      <c r="AE40" s="25">
        <f>$G$3*(AE38+AE37*$H$3)</f>
        <v>59.586275150058896</v>
      </c>
      <c r="AF40" s="25">
        <f t="shared" ref="AF40:AG51" si="23">$B3*(AF$38+AF$37*$C3)</f>
        <v>61.098250026952215</v>
      </c>
      <c r="AG40" s="25">
        <f t="shared" si="23"/>
        <v>62.559098138496864</v>
      </c>
    </row>
    <row r="41" spans="1:48" x14ac:dyDescent="0.2">
      <c r="A41" s="27">
        <f t="shared" ref="A41:A51" si="24">A40+1</f>
        <v>2</v>
      </c>
      <c r="B41" s="25"/>
      <c r="C41" s="25">
        <f>$G$4*(C38+C37*$H$4)</f>
        <v>1.6868286257129415</v>
      </c>
      <c r="D41" s="25">
        <f t="shared" si="16"/>
        <v>3.5992450900909341</v>
      </c>
      <c r="E41" s="25">
        <f t="shared" si="16"/>
        <v>5.4693208790830585</v>
      </c>
      <c r="F41" s="25">
        <f t="shared" si="16"/>
        <v>7.0801074992117758</v>
      </c>
      <c r="G41" s="25">
        <f>$G$4*(G38+G37*$H$4)</f>
        <v>8.9667996344397398</v>
      </c>
      <c r="H41" s="25">
        <f t="shared" si="17"/>
        <v>10.418837645578613</v>
      </c>
      <c r="I41" s="25">
        <f t="shared" si="17"/>
        <v>12.272277655222002</v>
      </c>
      <c r="J41" s="25">
        <f t="shared" si="17"/>
        <v>14.281674438603625</v>
      </c>
      <c r="K41" s="25">
        <f>$G$4*(K38+K37*$H$4)</f>
        <v>16.923846031897519</v>
      </c>
      <c r="L41" s="25">
        <f t="shared" si="18"/>
        <v>18.429243082690746</v>
      </c>
      <c r="M41" s="25">
        <f t="shared" si="18"/>
        <v>20.594096129679542</v>
      </c>
      <c r="N41" s="25">
        <f t="shared" si="18"/>
        <v>22.760432745197509</v>
      </c>
      <c r="O41" s="25">
        <f>$G$4*(O38+O37*$H$4)</f>
        <v>26.050422677064059</v>
      </c>
      <c r="P41" s="25">
        <f t="shared" si="19"/>
        <v>27.480200553778729</v>
      </c>
      <c r="Q41" s="25">
        <f t="shared" si="19"/>
        <v>29.748982573817798</v>
      </c>
      <c r="R41" s="25">
        <f t="shared" si="19"/>
        <v>31.715450024015826</v>
      </c>
      <c r="S41" s="25">
        <f>$G$4*(S38+S37*$H$4)</f>
        <v>34.778298179825548</v>
      </c>
      <c r="T41" s="25">
        <f t="shared" si="20"/>
        <v>35.463776772648949</v>
      </c>
      <c r="U41" s="25">
        <f t="shared" si="20"/>
        <v>37.298329580197297</v>
      </c>
      <c r="V41" s="25">
        <f t="shared" si="20"/>
        <v>39.222865221767734</v>
      </c>
      <c r="W41" s="25">
        <f>$G$4*(W38+W37*$H$4)</f>
        <v>42.698934334050584</v>
      </c>
      <c r="X41" s="25">
        <f t="shared" si="21"/>
        <v>43.149451864722032</v>
      </c>
      <c r="Y41" s="25">
        <f t="shared" si="21"/>
        <v>44.848832927730164</v>
      </c>
      <c r="Z41" s="25">
        <f t="shared" si="21"/>
        <v>46.452707058392718</v>
      </c>
      <c r="AA41" s="25">
        <f>$G$4*(AA38+AA37*$H$4)</f>
        <v>49.757652630780093</v>
      </c>
      <c r="AB41" s="25">
        <f t="shared" si="22"/>
        <v>49.56765969423197</v>
      </c>
      <c r="AC41" s="25">
        <f t="shared" si="22"/>
        <v>51.06581986419063</v>
      </c>
      <c r="AD41" s="25">
        <f t="shared" si="22"/>
        <v>52.518435462535123</v>
      </c>
      <c r="AE41" s="25">
        <f>$G$4*(AE38+AE37*$H$4)</f>
        <v>55.854029948561163</v>
      </c>
      <c r="AF41" s="25">
        <f t="shared" si="23"/>
        <v>55.287032944381622</v>
      </c>
      <c r="AG41" s="25">
        <f t="shared" si="23"/>
        <v>56.603014827883626</v>
      </c>
    </row>
    <row r="42" spans="1:48" x14ac:dyDescent="0.2">
      <c r="A42" s="27">
        <f t="shared" si="24"/>
        <v>3</v>
      </c>
      <c r="B42" s="25"/>
      <c r="C42" s="25">
        <f>$G$5*(C38+C37*$H$5)</f>
        <v>1.9888134103207618</v>
      </c>
      <c r="D42" s="25">
        <f t="shared" si="16"/>
        <v>4.1651771155972392</v>
      </c>
      <c r="E42" s="25">
        <f t="shared" si="16"/>
        <v>6.2080702900906752</v>
      </c>
      <c r="F42" s="25">
        <f t="shared" si="16"/>
        <v>7.9834831546531584</v>
      </c>
      <c r="G42" s="25">
        <f>$G$5*(G38+G37*$H$5)</f>
        <v>9.7491198607302465</v>
      </c>
      <c r="H42" s="25">
        <f t="shared" si="17"/>
        <v>11.706738930836678</v>
      </c>
      <c r="I42" s="25">
        <f t="shared" si="17"/>
        <v>13.775367086693937</v>
      </c>
      <c r="J42" s="25">
        <f t="shared" si="17"/>
        <v>16.004657079708249</v>
      </c>
      <c r="K42" s="25">
        <f>$G$5*(K38+K37*$H$5)</f>
        <v>18.285274210632881</v>
      </c>
      <c r="L42" s="25">
        <f t="shared" si="18"/>
        <v>20.608150527898299</v>
      </c>
      <c r="M42" s="25">
        <f t="shared" si="18"/>
        <v>23.00011607670211</v>
      </c>
      <c r="N42" s="25">
        <f t="shared" si="18"/>
        <v>25.424505035977884</v>
      </c>
      <c r="O42" s="25">
        <f>$G$5*(O38+O37*$H$5)</f>
        <v>28.065294674628323</v>
      </c>
      <c r="P42" s="25">
        <f t="shared" si="19"/>
        <v>30.642925678635713</v>
      </c>
      <c r="Q42" s="25">
        <f t="shared" si="19"/>
        <v>33.123355864022102</v>
      </c>
      <c r="R42" s="25">
        <f t="shared" si="19"/>
        <v>35.287693078607447</v>
      </c>
      <c r="S42" s="25">
        <f>$G$5*(S38+S37*$H$5)</f>
        <v>37.354611539154845</v>
      </c>
      <c r="T42" s="25">
        <f t="shared" si="20"/>
        <v>39.434627588844428</v>
      </c>
      <c r="U42" s="25">
        <f t="shared" si="20"/>
        <v>41.47406012976009</v>
      </c>
      <c r="V42" s="25">
        <f t="shared" si="20"/>
        <v>43.613986954073532</v>
      </c>
      <c r="W42" s="25">
        <f>$G$5*(W38+W37*$H$5)</f>
        <v>45.827621370627149</v>
      </c>
      <c r="X42" s="25">
        <f t="shared" si="21"/>
        <v>47.934108624264432</v>
      </c>
      <c r="Y42" s="25">
        <f t="shared" si="21"/>
        <v>49.805011091056173</v>
      </c>
      <c r="Z42" s="25">
        <f t="shared" si="21"/>
        <v>51.579914269761538</v>
      </c>
      <c r="AA42" s="25">
        <f>$G$5*(AA38+AA37*$H$5)</f>
        <v>53.332584361145493</v>
      </c>
      <c r="AB42" s="25">
        <f t="shared" si="22"/>
        <v>55.020046599299562</v>
      </c>
      <c r="AC42" s="25">
        <f t="shared" si="22"/>
        <v>56.674441314540367</v>
      </c>
      <c r="AD42" s="25">
        <f t="shared" si="22"/>
        <v>58.278411682636929</v>
      </c>
      <c r="AE42" s="25">
        <f>$G$5*(AE38+AE37*$H$5)</f>
        <v>59.83404797196291</v>
      </c>
      <c r="AF42" s="25">
        <f t="shared" si="23"/>
        <v>61.335079377397264</v>
      </c>
      <c r="AG42" s="25">
        <f t="shared" si="23"/>
        <v>62.787776704061045</v>
      </c>
    </row>
    <row r="43" spans="1:48" x14ac:dyDescent="0.2">
      <c r="A43" s="27">
        <f t="shared" si="24"/>
        <v>4</v>
      </c>
      <c r="B43" s="25"/>
      <c r="C43" s="25">
        <f>$G$6*(C38+C37*$H$6)</f>
        <v>2.0985255670577256</v>
      </c>
      <c r="D43" s="25">
        <f t="shared" si="16"/>
        <v>4.1996706328848479</v>
      </c>
      <c r="E43" s="25">
        <f t="shared" si="16"/>
        <v>6.1508647665314724</v>
      </c>
      <c r="F43" s="25">
        <f t="shared" si="16"/>
        <v>7.8615533527731269</v>
      </c>
      <c r="G43" s="25">
        <f>$G$6*(G38+G37*$H$6)</f>
        <v>9.5881474472742276</v>
      </c>
      <c r="H43" s="25">
        <f t="shared" si="17"/>
        <v>11.48980721363268</v>
      </c>
      <c r="I43" s="25">
        <f t="shared" si="17"/>
        <v>13.507256687286437</v>
      </c>
      <c r="J43" s="25">
        <f t="shared" si="17"/>
        <v>15.668942765244891</v>
      </c>
      <c r="K43" s="25">
        <f>$G$6*(K38+K37*$H$6)</f>
        <v>17.877361874066032</v>
      </c>
      <c r="L43" s="25">
        <f t="shared" si="18"/>
        <v>20.134746210882902</v>
      </c>
      <c r="M43" s="25">
        <f t="shared" si="18"/>
        <v>22.445022511972532</v>
      </c>
      <c r="N43" s="25">
        <f t="shared" si="18"/>
        <v>24.815503361546618</v>
      </c>
      <c r="O43" s="25">
        <f>$G$6*(O38+O37*$H$6)</f>
        <v>27.364397563329788</v>
      </c>
      <c r="P43" s="25">
        <f t="shared" si="19"/>
        <v>29.858997930833485</v>
      </c>
      <c r="Q43" s="25">
        <f t="shared" si="19"/>
        <v>32.229974010070457</v>
      </c>
      <c r="R43" s="25">
        <f t="shared" si="19"/>
        <v>34.312484676594465</v>
      </c>
      <c r="S43" s="25">
        <f>$G$6*(S38+S37*$H$6)</f>
        <v>36.316147517521792</v>
      </c>
      <c r="T43" s="25">
        <f t="shared" si="20"/>
        <v>38.322838772687781</v>
      </c>
      <c r="U43" s="25">
        <f t="shared" si="20"/>
        <v>40.304275522573299</v>
      </c>
      <c r="V43" s="25">
        <f t="shared" si="20"/>
        <v>42.383779985112547</v>
      </c>
      <c r="W43" s="25">
        <f>$G$6*(W38+W37*$H$6)</f>
        <v>44.521568704265356</v>
      </c>
      <c r="X43" s="25">
        <f t="shared" si="21"/>
        <v>46.539096881283072</v>
      </c>
      <c r="Y43" s="25">
        <f t="shared" si="21"/>
        <v>48.339762510110248</v>
      </c>
      <c r="Z43" s="25">
        <f t="shared" si="21"/>
        <v>50.056647846492652</v>
      </c>
      <c r="AA43" s="25">
        <f>$G$6*(AA38+AA37*$H$6)</f>
        <v>51.746447437914071</v>
      </c>
      <c r="AB43" s="25">
        <f t="shared" si="22"/>
        <v>53.377786616583833</v>
      </c>
      <c r="AC43" s="25">
        <f t="shared" si="22"/>
        <v>54.97480298595697</v>
      </c>
      <c r="AD43" s="25">
        <f t="shared" si="22"/>
        <v>56.523021600029203</v>
      </c>
      <c r="AE43" s="25">
        <f>$G$6*(AE38+AE37*$H$6)</f>
        <v>58.023807467337015</v>
      </c>
      <c r="AF43" s="25">
        <f t="shared" si="23"/>
        <v>59.47306556227101</v>
      </c>
      <c r="AG43" s="25">
        <f t="shared" si="23"/>
        <v>60.874890910440584</v>
      </c>
    </row>
    <row r="44" spans="1:48" x14ac:dyDescent="0.2">
      <c r="A44" s="27">
        <f t="shared" si="24"/>
        <v>5</v>
      </c>
      <c r="B44" s="25"/>
      <c r="C44" s="25">
        <f>$G$7*(C38+C37*$H$7)</f>
        <v>2.3541281952309459</v>
      </c>
      <c r="D44" s="25">
        <f t="shared" si="16"/>
        <v>4.5199582769775724</v>
      </c>
      <c r="E44" s="25">
        <f t="shared" si="16"/>
        <v>6.508644337474097</v>
      </c>
      <c r="F44" s="25">
        <f t="shared" si="16"/>
        <v>8.2683978402961635</v>
      </c>
      <c r="G44" s="25">
        <f>$G$7*(G38+G37*$H$7)</f>
        <v>10.071672613684928</v>
      </c>
      <c r="H44" s="25">
        <f t="shared" si="17"/>
        <v>12.044398039223653</v>
      </c>
      <c r="I44" s="25">
        <f t="shared" si="17"/>
        <v>14.145701116703657</v>
      </c>
      <c r="J44" s="25">
        <f t="shared" si="17"/>
        <v>16.384044094388241</v>
      </c>
      <c r="K44" s="25">
        <f>$G$7*(K38+K37*$H$7)</f>
        <v>18.667540319966989</v>
      </c>
      <c r="L44" s="25">
        <f t="shared" si="18"/>
        <v>21.010250104260166</v>
      </c>
      <c r="M44" s="25">
        <f t="shared" si="18"/>
        <v>23.392699576452323</v>
      </c>
      <c r="N44" s="25">
        <f t="shared" si="18"/>
        <v>25.868141303583585</v>
      </c>
      <c r="O44" s="25">
        <f>$G$7*(O38+O37*$H$7)</f>
        <v>28.494835272058104</v>
      </c>
      <c r="P44" s="25">
        <f t="shared" si="19"/>
        <v>31.072715784527677</v>
      </c>
      <c r="Q44" s="25">
        <f t="shared" si="19"/>
        <v>33.491288777225208</v>
      </c>
      <c r="R44" s="25">
        <f t="shared" si="19"/>
        <v>35.630393289261342</v>
      </c>
      <c r="S44" s="25">
        <f>$G$7*(S38+S37*$H$7)</f>
        <v>37.704495804688563</v>
      </c>
      <c r="T44" s="25">
        <f t="shared" si="20"/>
        <v>39.771427179474756</v>
      </c>
      <c r="U44" s="25">
        <f t="shared" si="20"/>
        <v>41.827232325010257</v>
      </c>
      <c r="V44" s="25">
        <f t="shared" si="20"/>
        <v>43.985244538399371</v>
      </c>
      <c r="W44" s="25">
        <f>$G$7*(W38+W37*$H$7)</f>
        <v>46.189553938980616</v>
      </c>
      <c r="X44" s="25">
        <f t="shared" si="21"/>
        <v>48.251901313267076</v>
      </c>
      <c r="Y44" s="25">
        <f t="shared" si="21"/>
        <v>50.102033991040265</v>
      </c>
      <c r="Z44" s="25">
        <f t="shared" si="21"/>
        <v>51.875334229821526</v>
      </c>
      <c r="AA44" s="25">
        <f>$G$7*(AA38+AA37*$H$7)</f>
        <v>53.614698499144659</v>
      </c>
      <c r="AB44" s="25">
        <f t="shared" si="22"/>
        <v>55.2986123940127</v>
      </c>
      <c r="AC44" s="25">
        <f t="shared" si="22"/>
        <v>56.944580026580091</v>
      </c>
      <c r="AD44" s="25">
        <f t="shared" si="22"/>
        <v>58.540123312003224</v>
      </c>
      <c r="AE44" s="25">
        <f>$G$7*(AE38+AE37*$H$7)</f>
        <v>60.085950340898663</v>
      </c>
      <c r="AF44" s="25">
        <f t="shared" si="23"/>
        <v>61.579936841416711</v>
      </c>
      <c r="AG44" s="25">
        <f t="shared" si="23"/>
        <v>63.024207085407085</v>
      </c>
    </row>
    <row r="45" spans="1:48" x14ac:dyDescent="0.2">
      <c r="A45" s="27">
        <f t="shared" si="24"/>
        <v>6</v>
      </c>
      <c r="B45" s="25"/>
      <c r="C45" s="25">
        <f>$G$8*(C38+C37*$H$8)</f>
        <v>2.4520560040675812</v>
      </c>
      <c r="D45" s="25">
        <f t="shared" si="16"/>
        <v>4.5430072406722664</v>
      </c>
      <c r="E45" s="25">
        <f t="shared" si="16"/>
        <v>6.4417428769025253</v>
      </c>
      <c r="F45" s="25">
        <f t="shared" si="16"/>
        <v>8.1372772421050659</v>
      </c>
      <c r="G45" s="25">
        <f>$G$8*(G38+G37*$H$8)</f>
        <v>9.9002952727142439</v>
      </c>
      <c r="H45" s="25">
        <f t="shared" si="17"/>
        <v>11.816574092716849</v>
      </c>
      <c r="I45" s="25">
        <f t="shared" si="17"/>
        <v>13.865644458263587</v>
      </c>
      <c r="J45" s="25">
        <f t="shared" si="17"/>
        <v>16.036091489128758</v>
      </c>
      <c r="K45" s="25">
        <f>$G$8*(K38+K37*$H$8)</f>
        <v>18.247296818582914</v>
      </c>
      <c r="L45" s="25">
        <f t="shared" si="18"/>
        <v>20.523874833168577</v>
      </c>
      <c r="M45" s="25">
        <f t="shared" si="18"/>
        <v>22.824942027859837</v>
      </c>
      <c r="N45" s="25">
        <f t="shared" si="18"/>
        <v>25.244828781810199</v>
      </c>
      <c r="O45" s="25">
        <f>$G$8*(O38+O37*$H$8)</f>
        <v>27.780082012455384</v>
      </c>
      <c r="P45" s="25">
        <f t="shared" si="19"/>
        <v>30.27492383976119</v>
      </c>
      <c r="Q45" s="25">
        <f t="shared" si="19"/>
        <v>32.586038119621854</v>
      </c>
      <c r="R45" s="25">
        <f t="shared" si="19"/>
        <v>34.644130041743395</v>
      </c>
      <c r="S45" s="25">
        <f>$G$8*(S38+S37*$H$8)</f>
        <v>36.654745193844747</v>
      </c>
      <c r="T45" s="25">
        <f t="shared" si="20"/>
        <v>38.648773860394549</v>
      </c>
      <c r="U45" s="25">
        <f t="shared" si="20"/>
        <v>40.646055066363786</v>
      </c>
      <c r="V45" s="25">
        <f t="shared" si="20"/>
        <v>42.743061518331089</v>
      </c>
      <c r="W45" s="25">
        <f>$G$8*(W38+W37*$H$8)</f>
        <v>44.871826028478395</v>
      </c>
      <c r="X45" s="25">
        <f t="shared" si="21"/>
        <v>46.846638193221104</v>
      </c>
      <c r="Y45" s="25">
        <f t="shared" si="21"/>
        <v>48.6272040262239</v>
      </c>
      <c r="Z45" s="25">
        <f t="shared" si="21"/>
        <v>50.342538130421673</v>
      </c>
      <c r="AA45" s="25">
        <f>$G$8*(AA38+AA37*$H$8)</f>
        <v>52.019461119848742</v>
      </c>
      <c r="AB45" s="25">
        <f t="shared" si="22"/>
        <v>53.64736641791913</v>
      </c>
      <c r="AC45" s="25">
        <f t="shared" si="22"/>
        <v>55.236227545995405</v>
      </c>
      <c r="AD45" s="25">
        <f t="shared" si="22"/>
        <v>56.776290918770783</v>
      </c>
      <c r="AE45" s="25">
        <f>$G$8*(AE38+AE37*$H$8)</f>
        <v>58.267583953403879</v>
      </c>
      <c r="AF45" s="25">
        <f t="shared" si="23"/>
        <v>59.710024398418867</v>
      </c>
      <c r="AG45" s="25">
        <f t="shared" si="23"/>
        <v>61.103694505291571</v>
      </c>
    </row>
    <row r="46" spans="1:48" x14ac:dyDescent="0.2">
      <c r="A46" s="27">
        <f t="shared" si="24"/>
        <v>7</v>
      </c>
      <c r="B46" s="25"/>
      <c r="C46" s="25">
        <f>$G$9*(C38+C37*$H$9)</f>
        <v>2.71944298014113</v>
      </c>
      <c r="D46" s="25">
        <f t="shared" si="16"/>
        <v>4.8747394383579055</v>
      </c>
      <c r="E46" s="25">
        <f t="shared" si="16"/>
        <v>6.8092183848575196</v>
      </c>
      <c r="F46" s="25">
        <f t="shared" si="16"/>
        <v>8.553312525939166</v>
      </c>
      <c r="G46" s="25">
        <f>$G$9*(G38+G37*$H$9)</f>
        <v>10.394225366639612</v>
      </c>
      <c r="H46" s="25">
        <f t="shared" si="17"/>
        <v>12.382057147610627</v>
      </c>
      <c r="I46" s="25">
        <f t="shared" si="17"/>
        <v>14.51603514671338</v>
      </c>
      <c r="J46" s="25">
        <f t="shared" si="17"/>
        <v>16.76343110906824</v>
      </c>
      <c r="K46" s="25">
        <f>$G$9*(K38+K37*$H$9)</f>
        <v>19.049806429301096</v>
      </c>
      <c r="L46" s="25">
        <f t="shared" si="18"/>
        <v>21.412349680622032</v>
      </c>
      <c r="M46" s="25">
        <f t="shared" si="18"/>
        <v>23.785283076202543</v>
      </c>
      <c r="N46" s="25">
        <f t="shared" si="18"/>
        <v>26.311777571189282</v>
      </c>
      <c r="O46" s="25">
        <f>$G$9*(O38+O37*$H$9)</f>
        <v>28.924375869487886</v>
      </c>
      <c r="P46" s="25">
        <f t="shared" si="19"/>
        <v>31.502505890419641</v>
      </c>
      <c r="Q46" s="25">
        <f t="shared" si="19"/>
        <v>33.859221690428321</v>
      </c>
      <c r="R46" s="25">
        <f t="shared" si="19"/>
        <v>35.973093499915244</v>
      </c>
      <c r="S46" s="25">
        <f>$G$9*(S38+S37*$H$9)</f>
        <v>38.05438007022228</v>
      </c>
      <c r="T46" s="25">
        <f t="shared" si="20"/>
        <v>40.108226770105084</v>
      </c>
      <c r="U46" s="25">
        <f t="shared" si="20"/>
        <v>42.180404520260417</v>
      </c>
      <c r="V46" s="25">
        <f t="shared" si="20"/>
        <v>44.356502122725203</v>
      </c>
      <c r="W46" s="25">
        <f>$G$9*(W38+W37*$H$9)</f>
        <v>46.55148650733409</v>
      </c>
      <c r="X46" s="25">
        <f t="shared" si="21"/>
        <v>48.569694002269713</v>
      </c>
      <c r="Y46" s="25">
        <f t="shared" si="21"/>
        <v>50.399056891024372</v>
      </c>
      <c r="Z46" s="25">
        <f t="shared" si="21"/>
        <v>52.170754189881514</v>
      </c>
      <c r="AA46" s="25">
        <f>$G$9*(AA38+AA37*$H$9)</f>
        <v>53.896812637143817</v>
      </c>
      <c r="AB46" s="25">
        <f t="shared" si="22"/>
        <v>55.577178188725846</v>
      </c>
      <c r="AC46" s="25">
        <f t="shared" si="22"/>
        <v>57.214718738619815</v>
      </c>
      <c r="AD46" s="25">
        <f t="shared" si="22"/>
        <v>58.80183494136952</v>
      </c>
      <c r="AE46" s="25">
        <f>$G$9*(AE38+AE37*$H$9)</f>
        <v>60.337852709834415</v>
      </c>
      <c r="AF46" s="25">
        <f t="shared" si="23"/>
        <v>61.824794305436157</v>
      </c>
      <c r="AG46" s="25">
        <f t="shared" si="23"/>
        <v>63.260637466753103</v>
      </c>
    </row>
    <row r="47" spans="1:48" x14ac:dyDescent="0.2">
      <c r="A47" s="27">
        <f t="shared" si="24"/>
        <v>8</v>
      </c>
      <c r="B47" s="25"/>
      <c r="C47" s="25">
        <f>$G$10*(C38+C37*$H$10)</f>
        <v>2.9050947560790923</v>
      </c>
      <c r="D47" s="25">
        <f t="shared" si="16"/>
        <v>5.0550380613544679</v>
      </c>
      <c r="E47" s="25">
        <f t="shared" si="16"/>
        <v>6.9619691302490949</v>
      </c>
      <c r="F47" s="25">
        <f t="shared" si="16"/>
        <v>8.6981052350364312</v>
      </c>
      <c r="G47" s="25">
        <f>$G$10*(G38+G37*$H$10)</f>
        <v>10.558145618141172</v>
      </c>
      <c r="H47" s="25">
        <f t="shared" si="17"/>
        <v>12.553654399413842</v>
      </c>
      <c r="I47" s="25">
        <f t="shared" si="17"/>
        <v>14.704237686554388</v>
      </c>
      <c r="J47" s="25">
        <f t="shared" si="17"/>
        <v>16.956234346036762</v>
      </c>
      <c r="K47" s="25">
        <f>$G$10*(K38+K37*$H$10)</f>
        <v>19.244072812733183</v>
      </c>
      <c r="L47" s="25">
        <f t="shared" si="18"/>
        <v>21.616695366969864</v>
      </c>
      <c r="M47" s="25">
        <f t="shared" si="18"/>
        <v>23.984792723616589</v>
      </c>
      <c r="N47" s="25">
        <f t="shared" si="18"/>
        <v>26.537232067841355</v>
      </c>
      <c r="O47" s="25">
        <f>$G$10*(O38+O37*$H$10)</f>
        <v>29.142666992771868</v>
      </c>
      <c r="P47" s="25">
        <f t="shared" si="19"/>
        <v>31.720923813086049</v>
      </c>
      <c r="Q47" s="25">
        <f t="shared" si="19"/>
        <v>34.046203990580715</v>
      </c>
      <c r="R47" s="25">
        <f t="shared" si="19"/>
        <v>36.147252623362306</v>
      </c>
      <c r="S47" s="25">
        <f>$G$10*(S38+S37*$H$10)</f>
        <v>38.232190106804985</v>
      </c>
      <c r="T47" s="25">
        <f t="shared" si="20"/>
        <v>40.279387217802466</v>
      </c>
      <c r="U47" s="25">
        <f t="shared" si="20"/>
        <v>42.359885471944935</v>
      </c>
      <c r="V47" s="25">
        <f t="shared" si="20"/>
        <v>44.545174009841602</v>
      </c>
      <c r="W47" s="25">
        <f>$G$10*(W38+W37*$H$10)</f>
        <v>46.73541945190717</v>
      </c>
      <c r="X47" s="25">
        <f t="shared" si="21"/>
        <v>48.731195204877615</v>
      </c>
      <c r="Y47" s="25">
        <f t="shared" si="21"/>
        <v>50.550002954950713</v>
      </c>
      <c r="Z47" s="25">
        <f t="shared" si="21"/>
        <v>52.320885644993972</v>
      </c>
      <c r="AA47" s="25">
        <f>$G$10*(AA38+AA37*$H$10)</f>
        <v>54.040182117110596</v>
      </c>
      <c r="AB47" s="25">
        <f t="shared" si="22"/>
        <v>55.718744412268592</v>
      </c>
      <c r="AC47" s="25">
        <f t="shared" si="22"/>
        <v>57.352002346377702</v>
      </c>
      <c r="AD47" s="25">
        <f t="shared" si="22"/>
        <v>58.934835933342548</v>
      </c>
      <c r="AE47" s="25">
        <f>$G$10*(AE38+AE37*$H$10)</f>
        <v>60.465868667818164</v>
      </c>
      <c r="AF47" s="25">
        <f t="shared" si="23"/>
        <v>61.949230065839487</v>
      </c>
      <c r="AG47" s="25">
        <f t="shared" si="23"/>
        <v>63.380790611371573</v>
      </c>
    </row>
    <row r="48" spans="1:48" x14ac:dyDescent="0.2">
      <c r="A48" s="27">
        <f t="shared" si="24"/>
        <v>9</v>
      </c>
      <c r="B48" s="25"/>
      <c r="C48" s="25">
        <f>$G$11*(C38+C37*$H$11)</f>
        <v>2.985249450049658</v>
      </c>
      <c r="D48" s="25">
        <f t="shared" si="16"/>
        <v>5.0608263868434555</v>
      </c>
      <c r="E48" s="25">
        <f t="shared" si="16"/>
        <v>6.8804442892654265</v>
      </c>
      <c r="F48" s="25">
        <f t="shared" si="16"/>
        <v>8.5531231079827457</v>
      </c>
      <c r="G48" s="25">
        <f>$G$11*(G38+G37*$H$11)</f>
        <v>10.371075599607382</v>
      </c>
      <c r="H48" s="25">
        <f t="shared" si="17"/>
        <v>12.309402828384775</v>
      </c>
      <c r="I48" s="25">
        <f t="shared" si="17"/>
        <v>14.406163719409454</v>
      </c>
      <c r="J48" s="25">
        <f t="shared" si="17"/>
        <v>16.589823990724096</v>
      </c>
      <c r="K48" s="25">
        <f>$G$11*(K38+K37*$H$11)</f>
        <v>18.805231489001812</v>
      </c>
      <c r="L48" s="25">
        <f t="shared" si="18"/>
        <v>21.110757345468286</v>
      </c>
      <c r="M48" s="25">
        <f t="shared" si="18"/>
        <v>23.397935396083316</v>
      </c>
      <c r="N48" s="25">
        <f t="shared" si="18"/>
        <v>25.892335973027393</v>
      </c>
      <c r="O48" s="25">
        <f>$G$11*(O38+O37*$H$11)</f>
        <v>28.407015935726772</v>
      </c>
      <c r="P48" s="25">
        <f t="shared" si="19"/>
        <v>30.902221931914454</v>
      </c>
      <c r="Q48" s="25">
        <f t="shared" si="19"/>
        <v>33.123052842223963</v>
      </c>
      <c r="R48" s="25">
        <f t="shared" si="19"/>
        <v>35.144316494099172</v>
      </c>
      <c r="S48" s="25">
        <f>$G$11*(S38+S37*$H$11)</f>
        <v>37.165417099118706</v>
      </c>
      <c r="T48" s="25">
        <f t="shared" si="20"/>
        <v>39.140348091034269</v>
      </c>
      <c r="U48" s="25">
        <f t="shared" si="20"/>
        <v>41.161525853719915</v>
      </c>
      <c r="V48" s="25">
        <f t="shared" si="20"/>
        <v>43.284928748759064</v>
      </c>
      <c r="W48" s="25">
        <f>$G$11*(W38+W37*$H$11)</f>
        <v>45.400082976471843</v>
      </c>
      <c r="X48" s="25">
        <f t="shared" si="21"/>
        <v>47.310470991553892</v>
      </c>
      <c r="Y48" s="25">
        <f t="shared" si="21"/>
        <v>49.060722378395297</v>
      </c>
      <c r="Z48" s="25">
        <f t="shared" si="21"/>
        <v>50.773716919298238</v>
      </c>
      <c r="AA48" s="25">
        <f>$G$11*(AA38+AA37*$H$11)</f>
        <v>52.431219459815786</v>
      </c>
      <c r="AB48" s="25">
        <f t="shared" si="22"/>
        <v>54.053945790424827</v>
      </c>
      <c r="AC48" s="25">
        <f t="shared" si="22"/>
        <v>55.63050721031567</v>
      </c>
      <c r="AD48" s="25">
        <f t="shared" si="22"/>
        <v>57.158270874905625</v>
      </c>
      <c r="AE48" s="25">
        <f>$G$11*(AE38+AE37*$H$11)</f>
        <v>58.635246850422753</v>
      </c>
      <c r="AF48" s="25">
        <f t="shared" si="23"/>
        <v>60.06740493818284</v>
      </c>
      <c r="AG48" s="25">
        <f t="shared" si="23"/>
        <v>61.448775336870121</v>
      </c>
    </row>
    <row r="49" spans="1:33" x14ac:dyDescent="0.2">
      <c r="A49" s="27">
        <f t="shared" si="24"/>
        <v>10</v>
      </c>
      <c r="B49" s="25"/>
      <c r="C49" s="25">
        <f>$G$12*(C38+C37*$H$12)</f>
        <v>3.2704095409892764</v>
      </c>
      <c r="D49" s="25">
        <f t="shared" si="16"/>
        <v>5.409819222734801</v>
      </c>
      <c r="E49" s="25">
        <f t="shared" si="16"/>
        <v>7.2625431776325167</v>
      </c>
      <c r="F49" s="25">
        <f t="shared" si="16"/>
        <v>8.9830199206794354</v>
      </c>
      <c r="G49" s="25">
        <f>$G$12*(G38+G37*$H$12)</f>
        <v>10.880698371095853</v>
      </c>
      <c r="H49" s="25">
        <f t="shared" si="17"/>
        <v>12.891313507800817</v>
      </c>
      <c r="I49" s="25">
        <f t="shared" si="17"/>
        <v>15.074571716564106</v>
      </c>
      <c r="J49" s="25">
        <f t="shared" si="17"/>
        <v>17.335621360716754</v>
      </c>
      <c r="K49" s="25">
        <f>$G$12*(K38+K37*$H$12)</f>
        <v>19.626338922067291</v>
      </c>
      <c r="L49" s="25">
        <f t="shared" si="18"/>
        <v>22.018794943331727</v>
      </c>
      <c r="M49" s="25">
        <f t="shared" si="18"/>
        <v>24.377376223366802</v>
      </c>
      <c r="N49" s="25">
        <f t="shared" si="18"/>
        <v>26.980868335447056</v>
      </c>
      <c r="O49" s="25">
        <f>$G$12*(O38+O37*$H$12)</f>
        <v>29.57220759020165</v>
      </c>
      <c r="P49" s="25">
        <f t="shared" si="19"/>
        <v>32.150713918978013</v>
      </c>
      <c r="Q49" s="25">
        <f t="shared" si="19"/>
        <v>34.414136903783827</v>
      </c>
      <c r="R49" s="25">
        <f t="shared" si="19"/>
        <v>36.489952834016215</v>
      </c>
      <c r="S49" s="25">
        <f>$G$12*(S38+S37*$H$12)</f>
        <v>38.58207437233871</v>
      </c>
      <c r="T49" s="25">
        <f t="shared" si="20"/>
        <v>40.616186808432793</v>
      </c>
      <c r="U49" s="25">
        <f t="shared" si="20"/>
        <v>42.713057667195095</v>
      </c>
      <c r="V49" s="25">
        <f t="shared" si="20"/>
        <v>44.916431594167442</v>
      </c>
      <c r="W49" s="25">
        <f>$G$12*(W38+W37*$H$12)</f>
        <v>47.097352020260651</v>
      </c>
      <c r="X49" s="25">
        <f t="shared" si="21"/>
        <v>49.048987893880259</v>
      </c>
      <c r="Y49" s="25">
        <f t="shared" si="21"/>
        <v>50.84702585493482</v>
      </c>
      <c r="Z49" s="25">
        <f t="shared" si="21"/>
        <v>52.616305605053959</v>
      </c>
      <c r="AA49" s="25">
        <f>$G$12*(AA38+AA37*$H$12)</f>
        <v>54.322296255109769</v>
      </c>
      <c r="AB49" s="25">
        <f t="shared" si="22"/>
        <v>55.997310206981737</v>
      </c>
      <c r="AC49" s="25">
        <f t="shared" si="22"/>
        <v>57.622141058417427</v>
      </c>
      <c r="AD49" s="25">
        <f t="shared" si="22"/>
        <v>59.196547562708851</v>
      </c>
      <c r="AE49" s="25">
        <f>$G$12*(AE38+AE37*$H$12)</f>
        <v>60.717771036753923</v>
      </c>
      <c r="AF49" s="25">
        <f t="shared" si="23"/>
        <v>62.19408752985894</v>
      </c>
      <c r="AG49" s="25">
        <f t="shared" si="23"/>
        <v>63.617220992717606</v>
      </c>
    </row>
    <row r="50" spans="1:33" x14ac:dyDescent="0.2">
      <c r="A50" s="27">
        <f t="shared" si="24"/>
        <v>11</v>
      </c>
      <c r="B50" s="25">
        <f>$B13*(B$38+B$37*$C13)</f>
        <v>1.2785888534434227</v>
      </c>
      <c r="C50" s="25">
        <f>$G$13*(C38+C37*$H$13)</f>
        <v>3.3387798870595136</v>
      </c>
      <c r="D50" s="25">
        <f t="shared" si="16"/>
        <v>5.4041629946308749</v>
      </c>
      <c r="E50" s="25">
        <f t="shared" si="16"/>
        <v>7.1713223996364803</v>
      </c>
      <c r="F50" s="25">
        <f t="shared" si="16"/>
        <v>8.8288469973146864</v>
      </c>
      <c r="G50" s="25">
        <f>$G$13*(G38+G37*$H$13)</f>
        <v>10.683223425047396</v>
      </c>
      <c r="H50" s="25">
        <f t="shared" si="17"/>
        <v>12.636169707468943</v>
      </c>
      <c r="I50" s="25">
        <f t="shared" si="17"/>
        <v>14.764551490386602</v>
      </c>
      <c r="J50" s="25">
        <f t="shared" si="17"/>
        <v>16.956972714607964</v>
      </c>
      <c r="K50" s="25">
        <f>$G$13*(K38+K37*$H$13)</f>
        <v>19.17516643351869</v>
      </c>
      <c r="L50" s="25">
        <f t="shared" si="18"/>
        <v>21.499885967753961</v>
      </c>
      <c r="M50" s="25">
        <f t="shared" si="18"/>
        <v>23.777854911970621</v>
      </c>
      <c r="N50" s="25">
        <f t="shared" si="18"/>
        <v>26.321661393290974</v>
      </c>
      <c r="O50" s="25">
        <f>$G$13*(O38+O37*$H$13)</f>
        <v>28.822700384852361</v>
      </c>
      <c r="P50" s="25">
        <f t="shared" si="19"/>
        <v>31.318147840842162</v>
      </c>
      <c r="Q50" s="25">
        <f t="shared" si="19"/>
        <v>33.47911695177536</v>
      </c>
      <c r="R50" s="25">
        <f t="shared" si="19"/>
        <v>35.475961859248109</v>
      </c>
      <c r="S50" s="25">
        <f>$G$13*(S38+S37*$H$13)</f>
        <v>37.504014775441661</v>
      </c>
      <c r="T50" s="25">
        <f t="shared" si="20"/>
        <v>39.466283178741044</v>
      </c>
      <c r="U50" s="25">
        <f t="shared" si="20"/>
        <v>41.503305397510402</v>
      </c>
      <c r="V50" s="25">
        <f t="shared" si="20"/>
        <v>43.644210281977607</v>
      </c>
      <c r="W50" s="25">
        <f>$G$13*(W38+W37*$H$13)</f>
        <v>45.750340300684876</v>
      </c>
      <c r="X50" s="25">
        <f t="shared" si="21"/>
        <v>47.618012303491938</v>
      </c>
      <c r="Y50" s="25">
        <f t="shared" si="21"/>
        <v>49.348163894508943</v>
      </c>
      <c r="Z50" s="25">
        <f t="shared" si="21"/>
        <v>51.059607203227259</v>
      </c>
      <c r="AA50" s="25">
        <f>$G$13*(AA38+AA37*$H$13)</f>
        <v>52.704233141750457</v>
      </c>
      <c r="AB50" s="25">
        <f t="shared" si="22"/>
        <v>54.323525591760124</v>
      </c>
      <c r="AC50" s="25">
        <f t="shared" si="22"/>
        <v>55.891931770354113</v>
      </c>
      <c r="AD50" s="25">
        <f t="shared" si="22"/>
        <v>57.411540193647205</v>
      </c>
      <c r="AE50" s="25">
        <f>$G$13*(AE38+AE37*$H$13)</f>
        <v>58.87902333648961</v>
      </c>
      <c r="AF50" s="25">
        <f t="shared" si="23"/>
        <v>60.304363774330696</v>
      </c>
      <c r="AG50" s="25">
        <f t="shared" si="23"/>
        <v>61.677578931721122</v>
      </c>
    </row>
    <row r="51" spans="1:33" x14ac:dyDescent="0.2">
      <c r="A51" s="27">
        <f t="shared" si="24"/>
        <v>12</v>
      </c>
      <c r="B51" s="25">
        <f>$B14*(B$38+B$37*$C14)</f>
        <v>1.4438356164383559</v>
      </c>
      <c r="C51" s="25">
        <f>$G$14*(C38+C37*$H$14)</f>
        <v>3.63572432589946</v>
      </c>
      <c r="D51" s="25">
        <f t="shared" si="16"/>
        <v>5.7646003841151323</v>
      </c>
      <c r="E51" s="25">
        <f t="shared" si="16"/>
        <v>7.5631172250159384</v>
      </c>
      <c r="F51" s="25">
        <f t="shared" si="16"/>
        <v>9.2679346063224397</v>
      </c>
      <c r="G51" s="25">
        <f>$G$14*(G38+G37*$H$14)</f>
        <v>11.203251124050537</v>
      </c>
      <c r="H51" s="25">
        <f t="shared" si="17"/>
        <v>13.228972616187791</v>
      </c>
      <c r="I51" s="25">
        <f t="shared" si="17"/>
        <v>15.444905746573829</v>
      </c>
      <c r="J51" s="25">
        <f t="shared" si="17"/>
        <v>17.715008375396749</v>
      </c>
      <c r="K51" s="25">
        <f>$G$14*(K38+K37*$H$14)</f>
        <v>20.008605031401402</v>
      </c>
      <c r="L51" s="25">
        <f t="shared" si="18"/>
        <v>22.42089451969359</v>
      </c>
      <c r="M51" s="25">
        <f t="shared" si="18"/>
        <v>24.769959723117022</v>
      </c>
      <c r="N51" s="25">
        <f t="shared" si="18"/>
        <v>27.42450460305275</v>
      </c>
      <c r="O51" s="25">
        <f>$G$14*(O38+O37*$H$14)</f>
        <v>30.001748187631431</v>
      </c>
      <c r="P51" s="25">
        <f t="shared" si="19"/>
        <v>32.580504024869974</v>
      </c>
      <c r="Q51" s="25">
        <f t="shared" si="19"/>
        <v>34.782069816986933</v>
      </c>
      <c r="R51" s="25">
        <f t="shared" si="19"/>
        <v>36.83265304467011</v>
      </c>
      <c r="S51" s="25">
        <f>$G$14*(S38+S37*$H$14)</f>
        <v>38.931958637872427</v>
      </c>
      <c r="T51" s="25">
        <f t="shared" si="20"/>
        <v>40.952986399063121</v>
      </c>
      <c r="U51" s="25">
        <f t="shared" si="20"/>
        <v>43.066229862445262</v>
      </c>
      <c r="V51" s="25">
        <f t="shared" si="20"/>
        <v>45.287689178493267</v>
      </c>
      <c r="W51" s="25">
        <f>$G$14*(W38+W37*$H$14)</f>
        <v>47.459284588614118</v>
      </c>
      <c r="X51" s="25">
        <f t="shared" si="21"/>
        <v>49.36678058288291</v>
      </c>
      <c r="Y51" s="25">
        <f t="shared" si="21"/>
        <v>51.144048754918927</v>
      </c>
      <c r="Z51" s="25">
        <f t="shared" si="21"/>
        <v>52.911725565113954</v>
      </c>
      <c r="AA51" s="25">
        <f>$G$14*(AA38+AA37*$H$14)</f>
        <v>54.604410393108928</v>
      </c>
      <c r="AB51" s="25">
        <f t="shared" si="22"/>
        <v>56.275876001694883</v>
      </c>
      <c r="AC51" s="25">
        <f t="shared" si="22"/>
        <v>57.892279770457137</v>
      </c>
      <c r="AD51" s="25">
        <f t="shared" si="22"/>
        <v>59.458259192075147</v>
      </c>
      <c r="AE51" s="25">
        <f>$G$14*(AE38+AE37*$H$14)</f>
        <v>60.969673405689676</v>
      </c>
      <c r="AF51" s="25">
        <f t="shared" si="23"/>
        <v>62.438944993878387</v>
      </c>
      <c r="AG51" s="25">
        <f t="shared" si="23"/>
        <v>63.853651374063631</v>
      </c>
    </row>
    <row r="52" spans="1:33" x14ac:dyDescent="0.2">
      <c r="A52" s="27" t="s">
        <v>11</v>
      </c>
      <c r="B52" s="25">
        <f t="shared" ref="B52:AG52" si="25">SUM(B40:B51)</f>
        <v>2.7224244698817786</v>
      </c>
      <c r="C52" s="25">
        <f t="shared" si="25"/>
        <v>31.064540134984401</v>
      </c>
      <c r="D52" s="25">
        <f t="shared" si="25"/>
        <v>56.418272967701988</v>
      </c>
      <c r="E52" s="25">
        <f t="shared" si="25"/>
        <v>79.344608886245524</v>
      </c>
      <c r="F52" s="25">
        <f t="shared" si="25"/>
        <v>99.923071416427405</v>
      </c>
      <c r="G52" s="25">
        <f t="shared" si="25"/>
        <v>121.79850919124935</v>
      </c>
      <c r="H52" s="25">
        <f t="shared" si="25"/>
        <v>144.8580767417439</v>
      </c>
      <c r="I52" s="25">
        <f t="shared" si="25"/>
        <v>169.89388766640016</v>
      </c>
      <c r="J52" s="25">
        <f t="shared" si="25"/>
        <v>196.33021074716663</v>
      </c>
      <c r="K52" s="25">
        <f t="shared" si="25"/>
        <v>223.81981513199861</v>
      </c>
      <c r="L52" s="25">
        <f t="shared" si="25"/>
        <v>251.00487712694422</v>
      </c>
      <c r="M52" s="25">
        <f t="shared" si="25"/>
        <v>278.97048254413085</v>
      </c>
      <c r="N52" s="25">
        <f t="shared" si="25"/>
        <v>308.57720539173374</v>
      </c>
      <c r="O52" s="25">
        <f t="shared" si="25"/>
        <v>340.26854288654437</v>
      </c>
      <c r="P52" s="25">
        <f t="shared" si="25"/>
        <v>369.73200825927256</v>
      </c>
      <c r="Q52" s="25">
        <f t="shared" si="25"/>
        <v>397.65092786555886</v>
      </c>
      <c r="R52" s="25">
        <f t="shared" si="25"/>
        <v>422.60961040596766</v>
      </c>
      <c r="S52" s="25">
        <f t="shared" si="25"/>
        <v>448.28879637808706</v>
      </c>
      <c r="T52" s="25">
        <f t="shared" si="25"/>
        <v>471.31373324697222</v>
      </c>
      <c r="U52" s="25">
        <f t="shared" si="25"/>
        <v>495.6668287477284</v>
      </c>
      <c r="V52" s="25">
        <f t="shared" si="25"/>
        <v>521.23877590321013</v>
      </c>
      <c r="W52" s="25">
        <f t="shared" si="25"/>
        <v>548.57509234474117</v>
      </c>
      <c r="X52" s="25">
        <f t="shared" si="25"/>
        <v>570.99307322340223</v>
      </c>
      <c r="Y52" s="25">
        <f t="shared" si="25"/>
        <v>592.58959192170312</v>
      </c>
      <c r="Z52" s="25">
        <f t="shared" si="25"/>
        <v>613.45431687249038</v>
      </c>
      <c r="AA52" s="25">
        <f t="shared" si="25"/>
        <v>635.52509309795312</v>
      </c>
      <c r="AB52" s="25">
        <f t="shared" si="25"/>
        <v>653.60866602323426</v>
      </c>
      <c r="AC52" s="25">
        <f t="shared" si="25"/>
        <v>672.91261224125799</v>
      </c>
      <c r="AD52" s="25">
        <f t="shared" si="25"/>
        <v>691.62285243645431</v>
      </c>
      <c r="AE52" s="25">
        <f t="shared" si="25"/>
        <v>711.65713083923106</v>
      </c>
      <c r="AF52" s="25">
        <f t="shared" si="25"/>
        <v>727.26221475836417</v>
      </c>
      <c r="AG52" s="25">
        <f t="shared" si="25"/>
        <v>744.19133688507793</v>
      </c>
    </row>
    <row r="53" spans="1:33" ht="10.5" x14ac:dyDescent="0.25">
      <c r="C53" s="36"/>
      <c r="G53" s="35"/>
      <c r="K53" s="35"/>
      <c r="O53" s="35"/>
      <c r="S53" s="35"/>
      <c r="W53" s="35"/>
      <c r="AA53" s="35"/>
      <c r="AE53" s="35"/>
    </row>
    <row r="54" spans="1:33" ht="10.5" x14ac:dyDescent="0.25">
      <c r="B54" s="33"/>
      <c r="C54" s="37"/>
      <c r="D54" s="33"/>
      <c r="E54" s="33"/>
      <c r="F54" s="33"/>
      <c r="G54" s="37"/>
      <c r="K54" s="35"/>
      <c r="O54" s="35"/>
      <c r="S54" s="35"/>
      <c r="W54" s="35"/>
      <c r="AA54" s="35"/>
      <c r="AE54" s="35"/>
    </row>
    <row r="55" spans="1:33" x14ac:dyDescent="0.2">
      <c r="C55" s="38"/>
      <c r="G55" s="40"/>
      <c r="K55" s="40"/>
      <c r="O55" s="40"/>
      <c r="S55" s="40"/>
      <c r="W55" s="40"/>
      <c r="AA55" s="40"/>
      <c r="AE55" s="40"/>
    </row>
    <row r="56" spans="1:33" x14ac:dyDescent="0.2">
      <c r="C56" s="38"/>
      <c r="G56" s="40"/>
      <c r="K56" s="40"/>
      <c r="O56" s="40"/>
      <c r="S56" s="40"/>
      <c r="W56" s="40"/>
      <c r="AA56" s="40"/>
      <c r="AE56" s="40"/>
    </row>
    <row r="57" spans="1:33" x14ac:dyDescent="0.2">
      <c r="B57" s="34"/>
      <c r="C57" s="39"/>
      <c r="D57" s="34"/>
      <c r="E57" s="34"/>
      <c r="F57" s="34"/>
      <c r="G57" s="39"/>
      <c r="H57" s="34"/>
      <c r="I57" s="34"/>
      <c r="J57" s="34"/>
      <c r="K57" s="39"/>
      <c r="L57" s="34"/>
      <c r="M57" s="34"/>
      <c r="N57" s="34"/>
      <c r="O57" s="39"/>
      <c r="P57" s="34"/>
      <c r="Q57" s="34"/>
      <c r="R57" s="34"/>
      <c r="S57" s="39"/>
      <c r="T57" s="34"/>
      <c r="U57" s="34"/>
      <c r="V57" s="34"/>
      <c r="W57" s="39"/>
      <c r="X57" s="34"/>
      <c r="Y57" s="34"/>
      <c r="Z57" s="34"/>
      <c r="AA57" s="39"/>
      <c r="AB57" s="34"/>
      <c r="AC57" s="34"/>
      <c r="AD57" s="34"/>
      <c r="AE57" s="39"/>
      <c r="AF57" s="34"/>
    </row>
    <row r="58" spans="1:33" x14ac:dyDescent="0.2">
      <c r="A58" s="28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3" x14ac:dyDescent="0.2">
      <c r="A59" s="28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3" x14ac:dyDescent="0.2">
      <c r="A60" s="28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3" x14ac:dyDescent="0.2">
      <c r="A61" s="28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</sheetData>
  <printOptions horizontalCentered="1"/>
  <pageMargins left="0.75" right="0.5" top="0.75" bottom="0.5" header="0.5" footer="0.5"/>
  <pageSetup scale="57" fitToWidth="3" orientation="landscape" r:id="rId1"/>
  <headerFooter alignWithMargins="0"/>
  <colBreaks count="1" manualBreakCount="1">
    <brk id="16" min="16" max="51" man="1"/>
  </colBreaks>
  <ignoredErrors>
    <ignoredError sqref="B4:AV6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341789DCF3BB4FA8900FD2985F6D82" ma:contentTypeVersion="4" ma:contentTypeDescription="Create a new document." ma:contentTypeScope="" ma:versionID="30ceec55e06b79beb1f3893f7ade7c6d">
  <xsd:schema xmlns:xsd="http://www.w3.org/2001/XMLSchema" xmlns:xs="http://www.w3.org/2001/XMLSchema" xmlns:p="http://schemas.microsoft.com/office/2006/metadata/properties" xmlns:ns2="af428d80-3882-4973-ab5f-e9b3cff85303" xmlns:ns3="3c194807-ed71-4349-902d-1632284b062d" xmlns:ns4="ddec613d-e793-493c-a941-460852d03543" targetNamespace="http://schemas.microsoft.com/office/2006/metadata/properties" ma:root="true" ma:fieldsID="8e451d6c6d17e4ec7ce4007428984f9c" ns2:_="" ns3:_="" ns4:_="">
    <xsd:import namespace="af428d80-3882-4973-ab5f-e9b3cff85303"/>
    <xsd:import namespace="3c194807-ed71-4349-902d-1632284b062d"/>
    <xsd:import namespace="ddec613d-e793-493c-a941-460852d0354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nfidential_x0020_Classification" minOccurs="0"/>
                <xsd:element ref="ns3:Data_x0020_Retention_x0020_Classification" minOccurs="0"/>
                <xsd:element ref="ns3:Workspaces_ID" minOccurs="0"/>
                <xsd:element ref="ns4: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28d80-3882-4973-ab5f-e9b3cff853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94807-ed71-4349-902d-1632284b062d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1" nillable="true" ma:displayName="Information Classification" ma:description="Information Classification (per Information Resource Master Policy 01-04-00)" ma:format="Dropdown" ma:internalName="Confidential_x0020_Classification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2" nillable="true" ma:displayName="Data Retention Classification" ma:description="Data Retention Classification (per Information Resource Master Policy 01-07-00)" ma:format="Dropdown" ma:internalName="Data_x0020_Retention_x0020_Classification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3" nillable="true" ma:displayName="Workspaces_ID" ma:internalName="Workspaces_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ec613d-e793-493c-a941-460852d03543" elementFormDefault="qualified">
    <xsd:import namespace="http://schemas.microsoft.com/office/2006/documentManagement/types"/>
    <xsd:import namespace="http://schemas.microsoft.com/office/infopath/2007/PartnerControls"/>
    <xsd:element name="Number" ma:index="14" nillable="true" ma:displayName="Number" ma:internalName="Numb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ber xmlns="ddec613d-e793-493c-a941-460852d03543" xsi:nil="true"/>
    <_dlc_DocId xmlns="af428d80-3882-4973-ab5f-e9b3cff85303">HZQXMC4YCWRY-1534370943-13750</_dlc_DocId>
    <_dlc_DocIdUrl xmlns="af428d80-3882-4973-ab5f-e9b3cff85303">
      <Url>http://sharepoint/depts/HE-PA-RegAff/HE-RegNonRP/_layouts/15/DocIdRedir.aspx?ID=HZQXMC4YCWRY-1534370943-13750</Url>
      <Description>HZQXMC4YCWRY-1534370943-13750</Description>
    </_dlc_DocIdUrl>
    <Data_x0020_Retention_x0020_Classification xmlns="3c194807-ed71-4349-902d-1632284b062d" xsi:nil="true"/>
    <Workspaces_ID xmlns="3c194807-ed71-4349-902d-1632284b062d" xsi:nil="true"/>
    <Confidential_x0020_Classification xmlns="3c194807-ed71-4349-902d-1632284b062d" xsi:nil="true"/>
  </documentManagement>
</p:properties>
</file>

<file path=customXml/itemProps1.xml><?xml version="1.0" encoding="utf-8"?>
<ds:datastoreItem xmlns:ds="http://schemas.openxmlformats.org/officeDocument/2006/customXml" ds:itemID="{EC85F8AB-CE1A-47BB-8837-BB677A125DBC}"/>
</file>

<file path=customXml/itemProps2.xml><?xml version="1.0" encoding="utf-8"?>
<ds:datastoreItem xmlns:ds="http://schemas.openxmlformats.org/officeDocument/2006/customXml" ds:itemID="{ABDC27CD-890D-4B01-8AE4-A8E7A59B4EB9}"/>
</file>

<file path=customXml/itemProps3.xml><?xml version="1.0" encoding="utf-8"?>
<ds:datastoreItem xmlns:ds="http://schemas.openxmlformats.org/officeDocument/2006/customXml" ds:itemID="{0E64EDCE-6A73-42BD-96BD-454222BCB269}"/>
</file>

<file path=customXml/itemProps4.xml><?xml version="1.0" encoding="utf-8"?>
<ds:datastoreItem xmlns:ds="http://schemas.openxmlformats.org/officeDocument/2006/customXml" ds:itemID="{D65C0CD2-53ED-47A5-8794-9687F3D337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Original Potential</vt:lpstr>
      <vt:lpstr>Extended Potential</vt:lpstr>
      <vt:lpstr>Extended Potential - Adjusted</vt:lpstr>
      <vt:lpstr>Net-to-Gross Ratios</vt:lpstr>
      <vt:lpstr>Extended Potential Incremental</vt:lpstr>
      <vt:lpstr>Oʻahu FC - BAU</vt:lpstr>
      <vt:lpstr>Hawai‘i Island FC - BAU</vt:lpstr>
      <vt:lpstr>Maui FC - BAU</vt:lpstr>
      <vt:lpstr>Molokaʻi FC - BAU</vt:lpstr>
      <vt:lpstr>Lānaʻi FC - BAU</vt:lpstr>
      <vt:lpstr>Oʻahu FC - C&amp;S</vt:lpstr>
      <vt:lpstr>Hawai‘i Island FC - C&amp;S</vt:lpstr>
      <vt:lpstr>Maui FC - C&amp;S</vt:lpstr>
      <vt:lpstr>Molokaʻi FC - C&amp;S</vt:lpstr>
      <vt:lpstr>Lānaʻi FC - C&amp;S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2020-06-30T17:34:02Z</dcterms:created>
  <dcterms:modified xsi:type="dcterms:W3CDTF">2020-06-30T17:34:15Z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0x010100D1341789DCF3BB4FA8900FD2985F6D82</vt:lpwstr>
  </property>
  <property fmtid="{D5CDD505-2E9C-101B-9397-08002B2CF9AE}" pid="3" name="{A44787D4-0540-4523-9961-78E4036D8C6D}">
    <vt:lpwstr>{1CDA0732-1E7D-4A32-9A56-496C86AA1742}</vt:lpwstr>
  </property>
  <property fmtid="{D5CDD505-2E9C-101B-9397-08002B2CF9AE}" pid="4" name="_dlc_DocIdItemGuid">
    <vt:lpwstr>840c70a9-805d-420f-9a70-4fc44470f2c4</vt:lpwstr>
  </property>
</Properties>
</file>