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EgnyteDrive\Ameresco Files\AEG\Clients\Hawaiian Electric Company\32024-40-00 2021 Integrated Grid Planning Support\IGP Bundling\2021-09-21 wo Reinstall\"/>
    </mc:Choice>
  </mc:AlternateContent>
  <xr:revisionPtr revIDLastSave="0" documentId="13_ncr:1_{09E27311-EB87-4DF0-86A7-0BDC8D9AC65D}" xr6:coauthVersionLast="47" xr6:coauthVersionMax="47" xr10:uidLastSave="{00000000-0000-0000-0000-000000000000}"/>
  <bookViews>
    <workbookView xWindow="28680" yWindow="-120" windowWidth="29040" windowHeight="15840" xr2:uid="{63912130-0043-44A9-9F32-901B0EF748D9}"/>
  </bookViews>
  <sheets>
    <sheet name="Summary" sheetId="1" r:id="rId1"/>
    <sheet name="End Use Summar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6" i="1" l="1"/>
  <c r="B148" i="1"/>
  <c r="B144" i="1"/>
  <c r="B143" i="1"/>
  <c r="D141" i="1"/>
  <c r="C141" i="1"/>
  <c r="B134" i="1"/>
  <c r="B131" i="1"/>
  <c r="B130" i="1"/>
  <c r="E128" i="1"/>
  <c r="C128" i="1"/>
  <c r="C103" i="1"/>
  <c r="D103" i="1"/>
  <c r="D129" i="1" s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C105" i="1"/>
  <c r="D105" i="1"/>
  <c r="D131" i="1" s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C107" i="1"/>
  <c r="D107" i="1"/>
  <c r="D133" i="1" s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C109" i="1"/>
  <c r="D109" i="1"/>
  <c r="D135" i="1" s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B37" i="1"/>
  <c r="B38" i="1"/>
  <c r="B39" i="1"/>
  <c r="B40" i="1"/>
  <c r="B41" i="1"/>
  <c r="B42" i="1"/>
  <c r="B43" i="1"/>
  <c r="B44" i="1"/>
  <c r="B45" i="1"/>
  <c r="B46" i="1"/>
  <c r="C122" i="1"/>
  <c r="B124" i="1"/>
  <c r="B123" i="1"/>
  <c r="B122" i="1"/>
  <c r="B121" i="1"/>
  <c r="B120" i="1"/>
  <c r="B119" i="1"/>
  <c r="B118" i="1"/>
  <c r="B117" i="1"/>
  <c r="B116" i="1"/>
  <c r="B115" i="1"/>
  <c r="B111" i="1"/>
  <c r="B110" i="1"/>
  <c r="B109" i="1"/>
  <c r="B108" i="1"/>
  <c r="B107" i="1"/>
  <c r="B106" i="1"/>
  <c r="B105" i="1"/>
  <c r="B104" i="1"/>
  <c r="B103" i="1"/>
  <c r="B102" i="1"/>
  <c r="B98" i="1"/>
  <c r="B97" i="1"/>
  <c r="B96" i="1"/>
  <c r="B95" i="1"/>
  <c r="B94" i="1"/>
  <c r="B93" i="1"/>
  <c r="B92" i="1"/>
  <c r="B91" i="1"/>
  <c r="B90" i="1"/>
  <c r="B89" i="1"/>
  <c r="B85" i="1"/>
  <c r="B84" i="1"/>
  <c r="B83" i="1"/>
  <c r="B82" i="1"/>
  <c r="B81" i="1"/>
  <c r="B80" i="1"/>
  <c r="B79" i="1"/>
  <c r="B78" i="1"/>
  <c r="B77" i="1"/>
  <c r="B76" i="1"/>
  <c r="B72" i="1"/>
  <c r="B71" i="1"/>
  <c r="B70" i="1"/>
  <c r="B69" i="1"/>
  <c r="B68" i="1"/>
  <c r="B67" i="1"/>
  <c r="B66" i="1"/>
  <c r="B65" i="1"/>
  <c r="B64" i="1"/>
  <c r="B63" i="1"/>
  <c r="B59" i="1"/>
  <c r="B58" i="1"/>
  <c r="B149" i="1" s="1"/>
  <c r="B57" i="1"/>
  <c r="B135" i="1" s="1"/>
  <c r="B56" i="1"/>
  <c r="B147" i="1" s="1"/>
  <c r="B55" i="1"/>
  <c r="B54" i="1"/>
  <c r="B53" i="1"/>
  <c r="B52" i="1"/>
  <c r="B51" i="1"/>
  <c r="B50" i="1"/>
  <c r="B141" i="1" s="1"/>
  <c r="C115" i="1"/>
  <c r="C102" i="1"/>
  <c r="AE71" i="1"/>
  <c r="AD71" i="1"/>
  <c r="AC71" i="1"/>
  <c r="AB71" i="1"/>
  <c r="AB136" i="1" s="1"/>
  <c r="AA71" i="1"/>
  <c r="Z71" i="1"/>
  <c r="Y71" i="1"/>
  <c r="X71" i="1"/>
  <c r="X136" i="1" s="1"/>
  <c r="W71" i="1"/>
  <c r="V71" i="1"/>
  <c r="U71" i="1"/>
  <c r="T71" i="1"/>
  <c r="T136" i="1" s="1"/>
  <c r="S71" i="1"/>
  <c r="R71" i="1"/>
  <c r="Q71" i="1"/>
  <c r="P71" i="1"/>
  <c r="P136" i="1" s="1"/>
  <c r="O71" i="1"/>
  <c r="N71" i="1"/>
  <c r="M71" i="1"/>
  <c r="L71" i="1"/>
  <c r="L136" i="1" s="1"/>
  <c r="K71" i="1"/>
  <c r="J71" i="1"/>
  <c r="I71" i="1"/>
  <c r="H71" i="1"/>
  <c r="H136" i="1" s="1"/>
  <c r="G71" i="1"/>
  <c r="F71" i="1"/>
  <c r="F136" i="1" s="1"/>
  <c r="E71" i="1"/>
  <c r="D71" i="1"/>
  <c r="C71" i="1"/>
  <c r="AE70" i="1"/>
  <c r="AE135" i="1" s="1"/>
  <c r="AD70" i="1"/>
  <c r="AC70" i="1"/>
  <c r="AC135" i="1" s="1"/>
  <c r="AB70" i="1"/>
  <c r="AA70" i="1"/>
  <c r="AA135" i="1" s="1"/>
  <c r="Z70" i="1"/>
  <c r="Y70" i="1"/>
  <c r="Y135" i="1" s="1"/>
  <c r="X70" i="1"/>
  <c r="W70" i="1"/>
  <c r="W135" i="1" s="1"/>
  <c r="V70" i="1"/>
  <c r="U70" i="1"/>
  <c r="U135" i="1" s="1"/>
  <c r="T70" i="1"/>
  <c r="S70" i="1"/>
  <c r="S135" i="1" s="1"/>
  <c r="R70" i="1"/>
  <c r="Q70" i="1"/>
  <c r="Q135" i="1" s="1"/>
  <c r="P70" i="1"/>
  <c r="O70" i="1"/>
  <c r="O135" i="1" s="1"/>
  <c r="N70" i="1"/>
  <c r="M70" i="1"/>
  <c r="M135" i="1" s="1"/>
  <c r="L70" i="1"/>
  <c r="K70" i="1"/>
  <c r="K135" i="1" s="1"/>
  <c r="J70" i="1"/>
  <c r="I70" i="1"/>
  <c r="I135" i="1" s="1"/>
  <c r="H70" i="1"/>
  <c r="G70" i="1"/>
  <c r="G135" i="1" s="1"/>
  <c r="F70" i="1"/>
  <c r="E70" i="1"/>
  <c r="E135" i="1" s="1"/>
  <c r="D70" i="1"/>
  <c r="C70" i="1"/>
  <c r="AE69" i="1"/>
  <c r="AD69" i="1"/>
  <c r="AD134" i="1" s="1"/>
  <c r="AC69" i="1"/>
  <c r="AB69" i="1"/>
  <c r="AB134" i="1" s="1"/>
  <c r="AA69" i="1"/>
  <c r="Z69" i="1"/>
  <c r="Z134" i="1" s="1"/>
  <c r="Y69" i="1"/>
  <c r="X69" i="1"/>
  <c r="X134" i="1" s="1"/>
  <c r="W69" i="1"/>
  <c r="V69" i="1"/>
  <c r="V134" i="1" s="1"/>
  <c r="U69" i="1"/>
  <c r="T69" i="1"/>
  <c r="T134" i="1" s="1"/>
  <c r="S69" i="1"/>
  <c r="R69" i="1"/>
  <c r="R134" i="1" s="1"/>
  <c r="Q69" i="1"/>
  <c r="P69" i="1"/>
  <c r="P134" i="1" s="1"/>
  <c r="O69" i="1"/>
  <c r="N69" i="1"/>
  <c r="N134" i="1" s="1"/>
  <c r="M69" i="1"/>
  <c r="L69" i="1"/>
  <c r="L134" i="1" s="1"/>
  <c r="K69" i="1"/>
  <c r="J69" i="1"/>
  <c r="J134" i="1" s="1"/>
  <c r="I69" i="1"/>
  <c r="H69" i="1"/>
  <c r="H134" i="1" s="1"/>
  <c r="G69" i="1"/>
  <c r="F69" i="1"/>
  <c r="F134" i="1" s="1"/>
  <c r="E69" i="1"/>
  <c r="D69" i="1"/>
  <c r="C69" i="1"/>
  <c r="AE68" i="1"/>
  <c r="AE133" i="1" s="1"/>
  <c r="AD68" i="1"/>
  <c r="AC68" i="1"/>
  <c r="AC133" i="1" s="1"/>
  <c r="AB68" i="1"/>
  <c r="AA68" i="1"/>
  <c r="AA133" i="1" s="1"/>
  <c r="Z68" i="1"/>
  <c r="Y68" i="1"/>
  <c r="Y133" i="1" s="1"/>
  <c r="X68" i="1"/>
  <c r="W68" i="1"/>
  <c r="W133" i="1" s="1"/>
  <c r="V68" i="1"/>
  <c r="U68" i="1"/>
  <c r="U133" i="1" s="1"/>
  <c r="T68" i="1"/>
  <c r="S68" i="1"/>
  <c r="S133" i="1" s="1"/>
  <c r="R68" i="1"/>
  <c r="Q68" i="1"/>
  <c r="Q133" i="1" s="1"/>
  <c r="P68" i="1"/>
  <c r="O68" i="1"/>
  <c r="O133" i="1" s="1"/>
  <c r="N68" i="1"/>
  <c r="M68" i="1"/>
  <c r="M133" i="1" s="1"/>
  <c r="L68" i="1"/>
  <c r="K68" i="1"/>
  <c r="K133" i="1" s="1"/>
  <c r="J68" i="1"/>
  <c r="I68" i="1"/>
  <c r="I133" i="1" s="1"/>
  <c r="H68" i="1"/>
  <c r="G68" i="1"/>
  <c r="G133" i="1" s="1"/>
  <c r="F68" i="1"/>
  <c r="E68" i="1"/>
  <c r="E133" i="1" s="1"/>
  <c r="D68" i="1"/>
  <c r="C68" i="1"/>
  <c r="AE67" i="1"/>
  <c r="AD67" i="1"/>
  <c r="AD132" i="1" s="1"/>
  <c r="AC67" i="1"/>
  <c r="AB67" i="1"/>
  <c r="AB132" i="1" s="1"/>
  <c r="AA67" i="1"/>
  <c r="Z67" i="1"/>
  <c r="Z132" i="1" s="1"/>
  <c r="Y67" i="1"/>
  <c r="X67" i="1"/>
  <c r="X132" i="1" s="1"/>
  <c r="W67" i="1"/>
  <c r="V67" i="1"/>
  <c r="V132" i="1" s="1"/>
  <c r="U67" i="1"/>
  <c r="T67" i="1"/>
  <c r="T132" i="1" s="1"/>
  <c r="S67" i="1"/>
  <c r="R67" i="1"/>
  <c r="R132" i="1" s="1"/>
  <c r="Q67" i="1"/>
  <c r="P67" i="1"/>
  <c r="P132" i="1" s="1"/>
  <c r="O67" i="1"/>
  <c r="N67" i="1"/>
  <c r="N132" i="1" s="1"/>
  <c r="M67" i="1"/>
  <c r="L67" i="1"/>
  <c r="L132" i="1" s="1"/>
  <c r="K67" i="1"/>
  <c r="J67" i="1"/>
  <c r="J132" i="1" s="1"/>
  <c r="I67" i="1"/>
  <c r="H67" i="1"/>
  <c r="H132" i="1" s="1"/>
  <c r="G67" i="1"/>
  <c r="F67" i="1"/>
  <c r="F132" i="1" s="1"/>
  <c r="E67" i="1"/>
  <c r="D67" i="1"/>
  <c r="C67" i="1"/>
  <c r="AE66" i="1"/>
  <c r="AE131" i="1" s="1"/>
  <c r="AD66" i="1"/>
  <c r="AC66" i="1"/>
  <c r="AC131" i="1" s="1"/>
  <c r="AB66" i="1"/>
  <c r="AA66" i="1"/>
  <c r="AA131" i="1" s="1"/>
  <c r="Z66" i="1"/>
  <c r="Y66" i="1"/>
  <c r="Y131" i="1" s="1"/>
  <c r="X66" i="1"/>
  <c r="W66" i="1"/>
  <c r="W131" i="1" s="1"/>
  <c r="V66" i="1"/>
  <c r="U66" i="1"/>
  <c r="U131" i="1" s="1"/>
  <c r="T66" i="1"/>
  <c r="S66" i="1"/>
  <c r="S131" i="1" s="1"/>
  <c r="R66" i="1"/>
  <c r="Q66" i="1"/>
  <c r="Q131" i="1" s="1"/>
  <c r="P66" i="1"/>
  <c r="O66" i="1"/>
  <c r="O131" i="1" s="1"/>
  <c r="N66" i="1"/>
  <c r="M66" i="1"/>
  <c r="M131" i="1" s="1"/>
  <c r="L66" i="1"/>
  <c r="K66" i="1"/>
  <c r="K131" i="1" s="1"/>
  <c r="J66" i="1"/>
  <c r="I66" i="1"/>
  <c r="I131" i="1" s="1"/>
  <c r="H66" i="1"/>
  <c r="G66" i="1"/>
  <c r="G131" i="1" s="1"/>
  <c r="F66" i="1"/>
  <c r="E66" i="1"/>
  <c r="E131" i="1" s="1"/>
  <c r="D66" i="1"/>
  <c r="C66" i="1"/>
  <c r="AE65" i="1"/>
  <c r="AD65" i="1"/>
  <c r="AD130" i="1" s="1"/>
  <c r="AC65" i="1"/>
  <c r="AB65" i="1"/>
  <c r="AB130" i="1" s="1"/>
  <c r="AA65" i="1"/>
  <c r="Z65" i="1"/>
  <c r="Z130" i="1" s="1"/>
  <c r="Y65" i="1"/>
  <c r="X65" i="1"/>
  <c r="X130" i="1" s="1"/>
  <c r="W65" i="1"/>
  <c r="V65" i="1"/>
  <c r="V130" i="1" s="1"/>
  <c r="U65" i="1"/>
  <c r="T65" i="1"/>
  <c r="T130" i="1" s="1"/>
  <c r="S65" i="1"/>
  <c r="R65" i="1"/>
  <c r="R72" i="1" s="1"/>
  <c r="R137" i="1" s="1"/>
  <c r="Q65" i="1"/>
  <c r="P65" i="1"/>
  <c r="P130" i="1" s="1"/>
  <c r="O65" i="1"/>
  <c r="N65" i="1"/>
  <c r="N130" i="1" s="1"/>
  <c r="M65" i="1"/>
  <c r="L65" i="1"/>
  <c r="L130" i="1" s="1"/>
  <c r="K65" i="1"/>
  <c r="J65" i="1"/>
  <c r="J130" i="1" s="1"/>
  <c r="I65" i="1"/>
  <c r="H65" i="1"/>
  <c r="H130" i="1" s="1"/>
  <c r="G65" i="1"/>
  <c r="F65" i="1"/>
  <c r="F130" i="1" s="1"/>
  <c r="E65" i="1"/>
  <c r="D65" i="1"/>
  <c r="C65" i="1"/>
  <c r="AE64" i="1"/>
  <c r="AE129" i="1" s="1"/>
  <c r="AD64" i="1"/>
  <c r="AC64" i="1"/>
  <c r="AC129" i="1" s="1"/>
  <c r="AB64" i="1"/>
  <c r="AA64" i="1"/>
  <c r="AA129" i="1" s="1"/>
  <c r="Z64" i="1"/>
  <c r="Y64" i="1"/>
  <c r="Y129" i="1" s="1"/>
  <c r="X64" i="1"/>
  <c r="W64" i="1"/>
  <c r="W129" i="1" s="1"/>
  <c r="V64" i="1"/>
  <c r="U64" i="1"/>
  <c r="U129" i="1" s="1"/>
  <c r="T64" i="1"/>
  <c r="S64" i="1"/>
  <c r="S129" i="1" s="1"/>
  <c r="R64" i="1"/>
  <c r="Q64" i="1"/>
  <c r="Q129" i="1" s="1"/>
  <c r="P64" i="1"/>
  <c r="O64" i="1"/>
  <c r="O129" i="1" s="1"/>
  <c r="N64" i="1"/>
  <c r="M64" i="1"/>
  <c r="M129" i="1" s="1"/>
  <c r="L64" i="1"/>
  <c r="K64" i="1"/>
  <c r="K129" i="1" s="1"/>
  <c r="J64" i="1"/>
  <c r="I64" i="1"/>
  <c r="I129" i="1" s="1"/>
  <c r="H64" i="1"/>
  <c r="G64" i="1"/>
  <c r="G129" i="1" s="1"/>
  <c r="F64" i="1"/>
  <c r="E64" i="1"/>
  <c r="E129" i="1" s="1"/>
  <c r="D64" i="1"/>
  <c r="C64" i="1"/>
  <c r="C63" i="1"/>
  <c r="D50" i="1"/>
  <c r="E50" i="1" s="1"/>
  <c r="F50" i="1" s="1"/>
  <c r="G50" i="1" s="1"/>
  <c r="H50" i="1" s="1"/>
  <c r="I50" i="1" s="1"/>
  <c r="J50" i="1" s="1"/>
  <c r="K50" i="1" s="1"/>
  <c r="L50" i="1" s="1"/>
  <c r="M50" i="1" s="1"/>
  <c r="N50" i="1" s="1"/>
  <c r="O50" i="1" s="1"/>
  <c r="P50" i="1" s="1"/>
  <c r="Q50" i="1" s="1"/>
  <c r="R50" i="1" s="1"/>
  <c r="S50" i="1" s="1"/>
  <c r="T50" i="1" s="1"/>
  <c r="U50" i="1" s="1"/>
  <c r="V50" i="1" s="1"/>
  <c r="W50" i="1" s="1"/>
  <c r="X50" i="1" s="1"/>
  <c r="Y50" i="1" s="1"/>
  <c r="Z50" i="1" s="1"/>
  <c r="AA50" i="1" s="1"/>
  <c r="AB50" i="1" s="1"/>
  <c r="AC50" i="1" s="1"/>
  <c r="AD50" i="1" s="1"/>
  <c r="AE50" i="1" s="1"/>
  <c r="C17" i="3"/>
  <c r="C16" i="3"/>
  <c r="C14" i="3"/>
  <c r="C15" i="3" s="1"/>
  <c r="C11" i="3"/>
  <c r="C10" i="3"/>
  <c r="C9" i="3"/>
  <c r="C8" i="3"/>
  <c r="C7" i="3"/>
  <c r="C90" i="1"/>
  <c r="C89" i="1"/>
  <c r="C94" i="1" s="1"/>
  <c r="C76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C149" i="1" s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C37" i="1"/>
  <c r="F24" i="1"/>
  <c r="F141" i="1" s="1"/>
  <c r="E24" i="1"/>
  <c r="E141" i="1" s="1"/>
  <c r="D24" i="1"/>
  <c r="D128" i="1" s="1"/>
  <c r="AC134" i="1" l="1"/>
  <c r="Y134" i="1"/>
  <c r="U134" i="1"/>
  <c r="Q134" i="1"/>
  <c r="M134" i="1"/>
  <c r="I134" i="1"/>
  <c r="E134" i="1"/>
  <c r="AG134" i="1"/>
  <c r="AE134" i="1"/>
  <c r="AA134" i="1"/>
  <c r="W134" i="1"/>
  <c r="S134" i="1"/>
  <c r="O134" i="1"/>
  <c r="K134" i="1"/>
  <c r="G134" i="1"/>
  <c r="D134" i="1"/>
  <c r="AC130" i="1"/>
  <c r="Y130" i="1"/>
  <c r="U130" i="1"/>
  <c r="Q130" i="1"/>
  <c r="M130" i="1"/>
  <c r="I130" i="1"/>
  <c r="E130" i="1"/>
  <c r="AG130" i="1"/>
  <c r="AE130" i="1"/>
  <c r="AA130" i="1"/>
  <c r="W130" i="1"/>
  <c r="S130" i="1"/>
  <c r="O130" i="1"/>
  <c r="K130" i="1"/>
  <c r="G130" i="1"/>
  <c r="D130" i="1"/>
  <c r="AG133" i="1"/>
  <c r="AG129" i="1"/>
  <c r="C130" i="1"/>
  <c r="R130" i="1"/>
  <c r="J136" i="1"/>
  <c r="R136" i="1"/>
  <c r="AD136" i="1"/>
  <c r="AE136" i="1"/>
  <c r="AA136" i="1"/>
  <c r="W136" i="1"/>
  <c r="S136" i="1"/>
  <c r="O136" i="1"/>
  <c r="K136" i="1"/>
  <c r="G136" i="1"/>
  <c r="D136" i="1"/>
  <c r="AC136" i="1"/>
  <c r="Y136" i="1"/>
  <c r="U136" i="1"/>
  <c r="Q136" i="1"/>
  <c r="M136" i="1"/>
  <c r="I136" i="1"/>
  <c r="E136" i="1"/>
  <c r="AE132" i="1"/>
  <c r="AA132" i="1"/>
  <c r="W132" i="1"/>
  <c r="S132" i="1"/>
  <c r="O132" i="1"/>
  <c r="K132" i="1"/>
  <c r="G132" i="1"/>
  <c r="D132" i="1"/>
  <c r="AC132" i="1"/>
  <c r="Y132" i="1"/>
  <c r="U132" i="1"/>
  <c r="Q132" i="1"/>
  <c r="M132" i="1"/>
  <c r="I132" i="1"/>
  <c r="E132" i="1"/>
  <c r="C132" i="1"/>
  <c r="C145" i="1" s="1"/>
  <c r="AG136" i="1"/>
  <c r="N136" i="1"/>
  <c r="V136" i="1"/>
  <c r="Z136" i="1"/>
  <c r="F129" i="1"/>
  <c r="J129" i="1"/>
  <c r="N129" i="1"/>
  <c r="R129" i="1"/>
  <c r="V129" i="1"/>
  <c r="Z129" i="1"/>
  <c r="AD129" i="1"/>
  <c r="AD135" i="1"/>
  <c r="AD131" i="1"/>
  <c r="C134" i="1"/>
  <c r="C147" i="1" s="1"/>
  <c r="AG132" i="1"/>
  <c r="C131" i="1"/>
  <c r="C135" i="1"/>
  <c r="H131" i="1"/>
  <c r="L131" i="1"/>
  <c r="P131" i="1"/>
  <c r="T131" i="1"/>
  <c r="X131" i="1"/>
  <c r="AB131" i="1"/>
  <c r="F133" i="1"/>
  <c r="J133" i="1"/>
  <c r="N133" i="1"/>
  <c r="R133" i="1"/>
  <c r="V133" i="1"/>
  <c r="Z133" i="1"/>
  <c r="AD133" i="1"/>
  <c r="H135" i="1"/>
  <c r="L135" i="1"/>
  <c r="P135" i="1"/>
  <c r="T135" i="1"/>
  <c r="X135" i="1"/>
  <c r="AB135" i="1"/>
  <c r="AG135" i="1"/>
  <c r="AG131" i="1"/>
  <c r="C144" i="1"/>
  <c r="C148" i="1"/>
  <c r="C129" i="1"/>
  <c r="C133" i="1"/>
  <c r="H129" i="1"/>
  <c r="L129" i="1"/>
  <c r="P129" i="1"/>
  <c r="T129" i="1"/>
  <c r="X129" i="1"/>
  <c r="AB129" i="1"/>
  <c r="F131" i="1"/>
  <c r="J131" i="1"/>
  <c r="N131" i="1"/>
  <c r="R131" i="1"/>
  <c r="V131" i="1"/>
  <c r="Z131" i="1"/>
  <c r="H133" i="1"/>
  <c r="L133" i="1"/>
  <c r="P133" i="1"/>
  <c r="T133" i="1"/>
  <c r="X133" i="1"/>
  <c r="AB133" i="1"/>
  <c r="F135" i="1"/>
  <c r="J135" i="1"/>
  <c r="N135" i="1"/>
  <c r="R135" i="1"/>
  <c r="V135" i="1"/>
  <c r="Z135" i="1"/>
  <c r="C143" i="1"/>
  <c r="B129" i="1"/>
  <c r="B142" i="1"/>
  <c r="B150" i="1"/>
  <c r="B137" i="1"/>
  <c r="E142" i="1"/>
  <c r="E143" i="1"/>
  <c r="F128" i="1"/>
  <c r="B136" i="1"/>
  <c r="E149" i="1"/>
  <c r="B133" i="1"/>
  <c r="B146" i="1"/>
  <c r="E146" i="1"/>
  <c r="B145" i="1"/>
  <c r="B132" i="1"/>
  <c r="B128" i="1"/>
  <c r="C142" i="1"/>
  <c r="D145" i="1"/>
  <c r="C146" i="1"/>
  <c r="D72" i="1"/>
  <c r="D137" i="1" s="1"/>
  <c r="H72" i="1"/>
  <c r="H137" i="1" s="1"/>
  <c r="L72" i="1"/>
  <c r="L137" i="1" s="1"/>
  <c r="P72" i="1"/>
  <c r="P137" i="1" s="1"/>
  <c r="T72" i="1"/>
  <c r="T137" i="1" s="1"/>
  <c r="X72" i="1"/>
  <c r="X137" i="1" s="1"/>
  <c r="AB72" i="1"/>
  <c r="AB137" i="1" s="1"/>
  <c r="J72" i="1"/>
  <c r="J137" i="1" s="1"/>
  <c r="Z72" i="1"/>
  <c r="Z137" i="1" s="1"/>
  <c r="E72" i="1"/>
  <c r="E137" i="1" s="1"/>
  <c r="C118" i="1"/>
  <c r="E124" i="1"/>
  <c r="D37" i="1"/>
  <c r="D102" i="1"/>
  <c r="D63" i="1"/>
  <c r="C92" i="1"/>
  <c r="F72" i="1"/>
  <c r="F137" i="1" s="1"/>
  <c r="N72" i="1"/>
  <c r="N137" i="1" s="1"/>
  <c r="V72" i="1"/>
  <c r="V137" i="1" s="1"/>
  <c r="AD72" i="1"/>
  <c r="AD137" i="1" s="1"/>
  <c r="F123" i="1"/>
  <c r="E76" i="1"/>
  <c r="E115" i="1"/>
  <c r="L46" i="1"/>
  <c r="D76" i="1"/>
  <c r="C72" i="1"/>
  <c r="C137" i="1" s="1"/>
  <c r="G72" i="1"/>
  <c r="G137" i="1" s="1"/>
  <c r="K72" i="1"/>
  <c r="K137" i="1" s="1"/>
  <c r="O72" i="1"/>
  <c r="O137" i="1" s="1"/>
  <c r="S72" i="1"/>
  <c r="S137" i="1" s="1"/>
  <c r="W72" i="1"/>
  <c r="W137" i="1" s="1"/>
  <c r="AA72" i="1"/>
  <c r="AA137" i="1" s="1"/>
  <c r="D115" i="1"/>
  <c r="F37" i="1"/>
  <c r="F115" i="1"/>
  <c r="F102" i="1"/>
  <c r="F63" i="1"/>
  <c r="AC46" i="1"/>
  <c r="C98" i="1"/>
  <c r="C123" i="1"/>
  <c r="C119" i="1"/>
  <c r="C121" i="1"/>
  <c r="C117" i="1"/>
  <c r="C116" i="1"/>
  <c r="C124" i="1"/>
  <c r="C96" i="1"/>
  <c r="E63" i="1"/>
  <c r="E102" i="1"/>
  <c r="C120" i="1"/>
  <c r="I72" i="1"/>
  <c r="I137" i="1" s="1"/>
  <c r="M72" i="1"/>
  <c r="M137" i="1" s="1"/>
  <c r="Q72" i="1"/>
  <c r="Q137" i="1" s="1"/>
  <c r="U72" i="1"/>
  <c r="U137" i="1" s="1"/>
  <c r="Y72" i="1"/>
  <c r="Y137" i="1" s="1"/>
  <c r="AC72" i="1"/>
  <c r="AC137" i="1" s="1"/>
  <c r="AE72" i="1"/>
  <c r="D18" i="3"/>
  <c r="I18" i="3"/>
  <c r="E18" i="3"/>
  <c r="J18" i="3"/>
  <c r="F18" i="3"/>
  <c r="K18" i="3"/>
  <c r="G18" i="3"/>
  <c r="L18" i="3"/>
  <c r="C46" i="1"/>
  <c r="G46" i="1"/>
  <c r="K46" i="1"/>
  <c r="O46" i="1"/>
  <c r="S46" i="1"/>
  <c r="W46" i="1"/>
  <c r="AA46" i="1"/>
  <c r="AE46" i="1"/>
  <c r="D46" i="1"/>
  <c r="AB46" i="1"/>
  <c r="H46" i="1"/>
  <c r="P46" i="1"/>
  <c r="T46" i="1"/>
  <c r="X46" i="1"/>
  <c r="E46" i="1"/>
  <c r="I46" i="1"/>
  <c r="M46" i="1"/>
  <c r="Q46" i="1"/>
  <c r="U46" i="1"/>
  <c r="Y46" i="1"/>
  <c r="F46" i="1"/>
  <c r="F150" i="1" s="1"/>
  <c r="J46" i="1"/>
  <c r="N46" i="1"/>
  <c r="R46" i="1"/>
  <c r="V46" i="1"/>
  <c r="Z46" i="1"/>
  <c r="AD46" i="1"/>
  <c r="F89" i="1"/>
  <c r="F145" i="1" s="1"/>
  <c r="F76" i="1"/>
  <c r="G24" i="1"/>
  <c r="D89" i="1"/>
  <c r="D143" i="1" s="1"/>
  <c r="E89" i="1"/>
  <c r="E145" i="1" s="1"/>
  <c r="E37" i="1"/>
  <c r="C91" i="1"/>
  <c r="C93" i="1"/>
  <c r="C95" i="1"/>
  <c r="C97" i="1"/>
  <c r="AG137" i="1" l="1"/>
  <c r="AE137" i="1"/>
  <c r="G146" i="1"/>
  <c r="F147" i="1"/>
  <c r="G142" i="1"/>
  <c r="D147" i="1"/>
  <c r="F148" i="1"/>
  <c r="D144" i="1"/>
  <c r="F144" i="1"/>
  <c r="G141" i="1"/>
  <c r="G128" i="1"/>
  <c r="D150" i="1"/>
  <c r="C150" i="1"/>
  <c r="F146" i="1"/>
  <c r="F142" i="1"/>
  <c r="E120" i="1"/>
  <c r="E148" i="1"/>
  <c r="F143" i="1"/>
  <c r="E147" i="1"/>
  <c r="G150" i="1"/>
  <c r="D121" i="1"/>
  <c r="D142" i="1"/>
  <c r="E150" i="1"/>
  <c r="E116" i="1"/>
  <c r="D149" i="1"/>
  <c r="E144" i="1"/>
  <c r="D146" i="1"/>
  <c r="D148" i="1"/>
  <c r="F149" i="1"/>
  <c r="D117" i="1"/>
  <c r="G115" i="1"/>
  <c r="G102" i="1"/>
  <c r="G63" i="1"/>
  <c r="E121" i="1"/>
  <c r="E117" i="1"/>
  <c r="E123" i="1"/>
  <c r="E119" i="1"/>
  <c r="E122" i="1"/>
  <c r="E118" i="1"/>
  <c r="F124" i="1"/>
  <c r="F120" i="1"/>
  <c r="F116" i="1"/>
  <c r="F122" i="1"/>
  <c r="F118" i="1"/>
  <c r="F117" i="1"/>
  <c r="F121" i="1"/>
  <c r="D122" i="1"/>
  <c r="D118" i="1"/>
  <c r="D124" i="1"/>
  <c r="D120" i="1"/>
  <c r="D116" i="1"/>
  <c r="D123" i="1"/>
  <c r="D119" i="1"/>
  <c r="F119" i="1"/>
  <c r="G89" i="1"/>
  <c r="G76" i="1"/>
  <c r="H24" i="1"/>
  <c r="G37" i="1"/>
  <c r="E96" i="1"/>
  <c r="E94" i="1"/>
  <c r="E92" i="1"/>
  <c r="E90" i="1"/>
  <c r="E98" i="1"/>
  <c r="E97" i="1"/>
  <c r="E95" i="1"/>
  <c r="E91" i="1"/>
  <c r="E93" i="1"/>
  <c r="F96" i="1"/>
  <c r="F94" i="1"/>
  <c r="F92" i="1"/>
  <c r="F98" i="1"/>
  <c r="F97" i="1"/>
  <c r="F95" i="1"/>
  <c r="F93" i="1"/>
  <c r="F91" i="1"/>
  <c r="F90" i="1"/>
  <c r="D97" i="1"/>
  <c r="D95" i="1"/>
  <c r="D93" i="1"/>
  <c r="D91" i="1"/>
  <c r="D96" i="1"/>
  <c r="D94" i="1"/>
  <c r="D92" i="1"/>
  <c r="D98" i="1"/>
  <c r="D90" i="1"/>
  <c r="H128" i="1" l="1"/>
  <c r="H141" i="1"/>
  <c r="G148" i="1"/>
  <c r="G143" i="1"/>
  <c r="G147" i="1"/>
  <c r="G149" i="1"/>
  <c r="G145" i="1"/>
  <c r="G144" i="1"/>
  <c r="H102" i="1"/>
  <c r="H63" i="1"/>
  <c r="H115" i="1"/>
  <c r="G123" i="1"/>
  <c r="G119" i="1"/>
  <c r="G121" i="1"/>
  <c r="G117" i="1"/>
  <c r="G124" i="1"/>
  <c r="G120" i="1"/>
  <c r="G116" i="1"/>
  <c r="G122" i="1"/>
  <c r="G118" i="1"/>
  <c r="H76" i="1"/>
  <c r="I24" i="1"/>
  <c r="H37" i="1"/>
  <c r="H89" i="1"/>
  <c r="G98" i="1"/>
  <c r="G97" i="1"/>
  <c r="G95" i="1"/>
  <c r="G93" i="1"/>
  <c r="G91" i="1"/>
  <c r="G96" i="1"/>
  <c r="G94" i="1"/>
  <c r="G90" i="1"/>
  <c r="G92" i="1"/>
  <c r="H147" i="1" l="1"/>
  <c r="H146" i="1"/>
  <c r="H143" i="1"/>
  <c r="H144" i="1"/>
  <c r="H148" i="1"/>
  <c r="H142" i="1"/>
  <c r="H149" i="1"/>
  <c r="H150" i="1"/>
  <c r="H145" i="1"/>
  <c r="I128" i="1"/>
  <c r="I141" i="1"/>
  <c r="H122" i="1"/>
  <c r="H118" i="1"/>
  <c r="H124" i="1"/>
  <c r="H120" i="1"/>
  <c r="H116" i="1"/>
  <c r="H123" i="1"/>
  <c r="H119" i="1"/>
  <c r="H117" i="1"/>
  <c r="H121" i="1"/>
  <c r="I115" i="1"/>
  <c r="I102" i="1"/>
  <c r="I63" i="1"/>
  <c r="I76" i="1"/>
  <c r="I37" i="1"/>
  <c r="I89" i="1"/>
  <c r="J24" i="1"/>
  <c r="H97" i="1"/>
  <c r="H95" i="1"/>
  <c r="H93" i="1"/>
  <c r="H91" i="1"/>
  <c r="H96" i="1"/>
  <c r="H94" i="1"/>
  <c r="H92" i="1"/>
  <c r="H98" i="1"/>
  <c r="H90" i="1"/>
  <c r="I143" i="1" l="1"/>
  <c r="I142" i="1"/>
  <c r="I145" i="1"/>
  <c r="I146" i="1"/>
  <c r="I147" i="1"/>
  <c r="I149" i="1"/>
  <c r="I144" i="1"/>
  <c r="I148" i="1"/>
  <c r="I150" i="1"/>
  <c r="J141" i="1"/>
  <c r="J128" i="1"/>
  <c r="I121" i="1"/>
  <c r="I117" i="1"/>
  <c r="I123" i="1"/>
  <c r="I119" i="1"/>
  <c r="I118" i="1"/>
  <c r="I122" i="1"/>
  <c r="I116" i="1"/>
  <c r="I124" i="1"/>
  <c r="I120" i="1"/>
  <c r="J115" i="1"/>
  <c r="J102" i="1"/>
  <c r="J63" i="1"/>
  <c r="J89" i="1"/>
  <c r="K24" i="1"/>
  <c r="J37" i="1"/>
  <c r="J76" i="1"/>
  <c r="I96" i="1"/>
  <c r="I94" i="1"/>
  <c r="I92" i="1"/>
  <c r="I90" i="1"/>
  <c r="I98" i="1"/>
  <c r="I95" i="1"/>
  <c r="I93" i="1"/>
  <c r="I97" i="1"/>
  <c r="I91" i="1"/>
  <c r="J144" i="1" l="1"/>
  <c r="J142" i="1"/>
  <c r="J148" i="1"/>
  <c r="J149" i="1"/>
  <c r="J145" i="1"/>
  <c r="J146" i="1"/>
  <c r="J150" i="1"/>
  <c r="J143" i="1"/>
  <c r="J147" i="1"/>
  <c r="K141" i="1"/>
  <c r="K128" i="1"/>
  <c r="K115" i="1"/>
  <c r="K102" i="1"/>
  <c r="K63" i="1"/>
  <c r="J124" i="1"/>
  <c r="J120" i="1"/>
  <c r="J116" i="1"/>
  <c r="J122" i="1"/>
  <c r="J118" i="1"/>
  <c r="J121" i="1"/>
  <c r="J117" i="1"/>
  <c r="J123" i="1"/>
  <c r="J119" i="1"/>
  <c r="K89" i="1"/>
  <c r="L24" i="1"/>
  <c r="K76" i="1"/>
  <c r="K37" i="1"/>
  <c r="J96" i="1"/>
  <c r="J94" i="1"/>
  <c r="J92" i="1"/>
  <c r="J98" i="1"/>
  <c r="J97" i="1"/>
  <c r="J95" i="1"/>
  <c r="J93" i="1"/>
  <c r="J91" i="1"/>
  <c r="J90" i="1"/>
  <c r="K147" i="1" l="1"/>
  <c r="K143" i="1"/>
  <c r="K149" i="1"/>
  <c r="K148" i="1"/>
  <c r="K145" i="1"/>
  <c r="K144" i="1"/>
  <c r="K142" i="1"/>
  <c r="K150" i="1"/>
  <c r="K146" i="1"/>
  <c r="L141" i="1"/>
  <c r="L128" i="1"/>
  <c r="L102" i="1"/>
  <c r="L63" i="1"/>
  <c r="L115" i="1"/>
  <c r="K123" i="1"/>
  <c r="K119" i="1"/>
  <c r="K121" i="1"/>
  <c r="K117" i="1"/>
  <c r="K124" i="1"/>
  <c r="K120" i="1"/>
  <c r="K116" i="1"/>
  <c r="K122" i="1"/>
  <c r="K118" i="1"/>
  <c r="L89" i="1"/>
  <c r="M24" i="1"/>
  <c r="L76" i="1"/>
  <c r="L37" i="1"/>
  <c r="K98" i="1"/>
  <c r="K97" i="1"/>
  <c r="K95" i="1"/>
  <c r="K93" i="1"/>
  <c r="K91" i="1"/>
  <c r="K94" i="1"/>
  <c r="K92" i="1"/>
  <c r="K90" i="1"/>
  <c r="K96" i="1"/>
  <c r="L142" i="1" l="1"/>
  <c r="L143" i="1"/>
  <c r="L148" i="1"/>
  <c r="L146" i="1"/>
  <c r="L147" i="1"/>
  <c r="L144" i="1"/>
  <c r="L150" i="1"/>
  <c r="L149" i="1"/>
  <c r="L145" i="1"/>
  <c r="M141" i="1"/>
  <c r="M128" i="1"/>
  <c r="M115" i="1"/>
  <c r="M102" i="1"/>
  <c r="M63" i="1"/>
  <c r="L122" i="1"/>
  <c r="L118" i="1"/>
  <c r="L124" i="1"/>
  <c r="L120" i="1"/>
  <c r="L116" i="1"/>
  <c r="L119" i="1"/>
  <c r="L123" i="1"/>
  <c r="L117" i="1"/>
  <c r="L121" i="1"/>
  <c r="M76" i="1"/>
  <c r="M37" i="1"/>
  <c r="M89" i="1"/>
  <c r="N24" i="1"/>
  <c r="L97" i="1"/>
  <c r="L95" i="1"/>
  <c r="L93" i="1"/>
  <c r="L91" i="1"/>
  <c r="L96" i="1"/>
  <c r="L94" i="1"/>
  <c r="L92" i="1"/>
  <c r="L90" i="1"/>
  <c r="L98" i="1"/>
  <c r="M145" i="1" l="1"/>
  <c r="M142" i="1"/>
  <c r="M146" i="1"/>
  <c r="M143" i="1"/>
  <c r="M147" i="1"/>
  <c r="M149" i="1"/>
  <c r="M144" i="1"/>
  <c r="M150" i="1"/>
  <c r="M148" i="1"/>
  <c r="N128" i="1"/>
  <c r="N141" i="1"/>
  <c r="M121" i="1"/>
  <c r="M117" i="1"/>
  <c r="M123" i="1"/>
  <c r="M119" i="1"/>
  <c r="M122" i="1"/>
  <c r="M118" i="1"/>
  <c r="M116" i="1"/>
  <c r="M120" i="1"/>
  <c r="M124" i="1"/>
  <c r="N115" i="1"/>
  <c r="N102" i="1"/>
  <c r="N63" i="1"/>
  <c r="M96" i="1"/>
  <c r="M94" i="1"/>
  <c r="M92" i="1"/>
  <c r="M90" i="1"/>
  <c r="M98" i="1"/>
  <c r="M93" i="1"/>
  <c r="M91" i="1"/>
  <c r="M97" i="1"/>
  <c r="M95" i="1"/>
  <c r="N76" i="1"/>
  <c r="N89" i="1"/>
  <c r="O24" i="1"/>
  <c r="N37" i="1"/>
  <c r="N146" i="1" l="1"/>
  <c r="N148" i="1"/>
  <c r="N145" i="1"/>
  <c r="N142" i="1"/>
  <c r="N144" i="1"/>
  <c r="N149" i="1"/>
  <c r="N143" i="1"/>
  <c r="N150" i="1"/>
  <c r="N147" i="1"/>
  <c r="O141" i="1"/>
  <c r="O128" i="1"/>
  <c r="N124" i="1"/>
  <c r="N120" i="1"/>
  <c r="N116" i="1"/>
  <c r="N122" i="1"/>
  <c r="N118" i="1"/>
  <c r="N121" i="1"/>
  <c r="N117" i="1"/>
  <c r="N123" i="1"/>
  <c r="N119" i="1"/>
  <c r="O115" i="1"/>
  <c r="O102" i="1"/>
  <c r="O63" i="1"/>
  <c r="N96" i="1"/>
  <c r="N94" i="1"/>
  <c r="N92" i="1"/>
  <c r="N98" i="1"/>
  <c r="N97" i="1"/>
  <c r="N95" i="1"/>
  <c r="N93" i="1"/>
  <c r="N91" i="1"/>
  <c r="N90" i="1"/>
  <c r="O89" i="1"/>
  <c r="P24" i="1"/>
  <c r="O37" i="1"/>
  <c r="O76" i="1"/>
  <c r="P128" i="1" l="1"/>
  <c r="P141" i="1"/>
  <c r="O147" i="1"/>
  <c r="O148" i="1"/>
  <c r="O143" i="1"/>
  <c r="O145" i="1"/>
  <c r="O149" i="1"/>
  <c r="O144" i="1"/>
  <c r="O146" i="1"/>
  <c r="O142" i="1"/>
  <c r="O150" i="1"/>
  <c r="O123" i="1"/>
  <c r="O119" i="1"/>
  <c r="O121" i="1"/>
  <c r="O117" i="1"/>
  <c r="O120" i="1"/>
  <c r="O116" i="1"/>
  <c r="O124" i="1"/>
  <c r="O118" i="1"/>
  <c r="O122" i="1"/>
  <c r="P102" i="1"/>
  <c r="P115" i="1"/>
  <c r="P63" i="1"/>
  <c r="Q24" i="1"/>
  <c r="P89" i="1"/>
  <c r="P37" i="1"/>
  <c r="P76" i="1"/>
  <c r="O98" i="1"/>
  <c r="O97" i="1"/>
  <c r="O95" i="1"/>
  <c r="O93" i="1"/>
  <c r="O91" i="1"/>
  <c r="O92" i="1"/>
  <c r="O96" i="1"/>
  <c r="O94" i="1"/>
  <c r="O90" i="1"/>
  <c r="Q141" i="1" l="1"/>
  <c r="Q128" i="1"/>
  <c r="P144" i="1"/>
  <c r="P142" i="1"/>
  <c r="P143" i="1"/>
  <c r="P146" i="1"/>
  <c r="P148" i="1"/>
  <c r="P147" i="1"/>
  <c r="P149" i="1"/>
  <c r="P145" i="1"/>
  <c r="P150" i="1"/>
  <c r="P122" i="1"/>
  <c r="P118" i="1"/>
  <c r="P124" i="1"/>
  <c r="P120" i="1"/>
  <c r="P116" i="1"/>
  <c r="P123" i="1"/>
  <c r="P119" i="1"/>
  <c r="P121" i="1"/>
  <c r="P117" i="1"/>
  <c r="Q115" i="1"/>
  <c r="Q102" i="1"/>
  <c r="Q63" i="1"/>
  <c r="P97" i="1"/>
  <c r="P95" i="1"/>
  <c r="P93" i="1"/>
  <c r="P91" i="1"/>
  <c r="P96" i="1"/>
  <c r="P94" i="1"/>
  <c r="P92" i="1"/>
  <c r="P98" i="1"/>
  <c r="P90" i="1"/>
  <c r="Q76" i="1"/>
  <c r="Q89" i="1"/>
  <c r="Q37" i="1"/>
  <c r="R24" i="1"/>
  <c r="R141" i="1" l="1"/>
  <c r="R128" i="1"/>
  <c r="Q142" i="1"/>
  <c r="Q146" i="1"/>
  <c r="Q143" i="1"/>
  <c r="Q149" i="1"/>
  <c r="Q145" i="1"/>
  <c r="Q147" i="1"/>
  <c r="Q144" i="1"/>
  <c r="Q148" i="1"/>
  <c r="Q150" i="1"/>
  <c r="Q121" i="1"/>
  <c r="Q117" i="1"/>
  <c r="Q123" i="1"/>
  <c r="Q119" i="1"/>
  <c r="Q122" i="1"/>
  <c r="Q118" i="1"/>
  <c r="Q120" i="1"/>
  <c r="Q124" i="1"/>
  <c r="Q116" i="1"/>
  <c r="R115" i="1"/>
  <c r="R102" i="1"/>
  <c r="R63" i="1"/>
  <c r="Q96" i="1"/>
  <c r="Q94" i="1"/>
  <c r="Q92" i="1"/>
  <c r="Q90" i="1"/>
  <c r="Q98" i="1"/>
  <c r="Q91" i="1"/>
  <c r="Q97" i="1"/>
  <c r="Q95" i="1"/>
  <c r="Q93" i="1"/>
  <c r="R76" i="1"/>
  <c r="S24" i="1"/>
  <c r="R89" i="1"/>
  <c r="R37" i="1"/>
  <c r="R144" i="1" l="1"/>
  <c r="R145" i="1"/>
  <c r="R148" i="1"/>
  <c r="R146" i="1"/>
  <c r="R149" i="1"/>
  <c r="R142" i="1"/>
  <c r="R143" i="1"/>
  <c r="R150" i="1"/>
  <c r="R147" i="1"/>
  <c r="S141" i="1"/>
  <c r="S128" i="1"/>
  <c r="R124" i="1"/>
  <c r="R120" i="1"/>
  <c r="R116" i="1"/>
  <c r="R122" i="1"/>
  <c r="R118" i="1"/>
  <c r="R121" i="1"/>
  <c r="R117" i="1"/>
  <c r="R119" i="1"/>
  <c r="R123" i="1"/>
  <c r="S115" i="1"/>
  <c r="S102" i="1"/>
  <c r="S63" i="1"/>
  <c r="S89" i="1"/>
  <c r="S76" i="1"/>
  <c r="T24" i="1"/>
  <c r="S37" i="1"/>
  <c r="R96" i="1"/>
  <c r="R94" i="1"/>
  <c r="R92" i="1"/>
  <c r="R90" i="1"/>
  <c r="R98" i="1"/>
  <c r="R97" i="1"/>
  <c r="R95" i="1"/>
  <c r="R93" i="1"/>
  <c r="R91" i="1"/>
  <c r="T128" i="1" l="1"/>
  <c r="T141" i="1"/>
  <c r="S148" i="1"/>
  <c r="S143" i="1"/>
  <c r="S144" i="1"/>
  <c r="S147" i="1"/>
  <c r="S149" i="1"/>
  <c r="S145" i="1"/>
  <c r="S146" i="1"/>
  <c r="S142" i="1"/>
  <c r="S150" i="1"/>
  <c r="T102" i="1"/>
  <c r="T63" i="1"/>
  <c r="T115" i="1"/>
  <c r="S123" i="1"/>
  <c r="S119" i="1"/>
  <c r="S121" i="1"/>
  <c r="S117" i="1"/>
  <c r="S116" i="1"/>
  <c r="S124" i="1"/>
  <c r="S120" i="1"/>
  <c r="S122" i="1"/>
  <c r="S118" i="1"/>
  <c r="U24" i="1"/>
  <c r="T37" i="1"/>
  <c r="T89" i="1"/>
  <c r="T76" i="1"/>
  <c r="S98" i="1"/>
  <c r="S97" i="1"/>
  <c r="S95" i="1"/>
  <c r="S93" i="1"/>
  <c r="S91" i="1"/>
  <c r="S96" i="1"/>
  <c r="S90" i="1"/>
  <c r="S94" i="1"/>
  <c r="S92" i="1"/>
  <c r="U141" i="1" l="1"/>
  <c r="U128" i="1"/>
  <c r="T142" i="1"/>
  <c r="T144" i="1"/>
  <c r="T146" i="1"/>
  <c r="T147" i="1"/>
  <c r="T143" i="1"/>
  <c r="T148" i="1"/>
  <c r="T145" i="1"/>
  <c r="T149" i="1"/>
  <c r="T150" i="1"/>
  <c r="T122" i="1"/>
  <c r="T118" i="1"/>
  <c r="T124" i="1"/>
  <c r="T120" i="1"/>
  <c r="T116" i="1"/>
  <c r="T123" i="1"/>
  <c r="T119" i="1"/>
  <c r="T117" i="1"/>
  <c r="T121" i="1"/>
  <c r="U115" i="1"/>
  <c r="U63" i="1"/>
  <c r="U102" i="1"/>
  <c r="T97" i="1"/>
  <c r="T95" i="1"/>
  <c r="T93" i="1"/>
  <c r="T91" i="1"/>
  <c r="T96" i="1"/>
  <c r="T94" i="1"/>
  <c r="T92" i="1"/>
  <c r="T90" i="1"/>
  <c r="T98" i="1"/>
  <c r="U76" i="1"/>
  <c r="U37" i="1"/>
  <c r="U89" i="1"/>
  <c r="V24" i="1"/>
  <c r="V141" i="1" l="1"/>
  <c r="V128" i="1"/>
  <c r="U145" i="1"/>
  <c r="U149" i="1"/>
  <c r="U143" i="1"/>
  <c r="U142" i="1"/>
  <c r="U146" i="1"/>
  <c r="U147" i="1"/>
  <c r="U148" i="1"/>
  <c r="U144" i="1"/>
  <c r="U150" i="1"/>
  <c r="U121" i="1"/>
  <c r="U117" i="1"/>
  <c r="U123" i="1"/>
  <c r="U119" i="1"/>
  <c r="U122" i="1"/>
  <c r="U118" i="1"/>
  <c r="U124" i="1"/>
  <c r="U120" i="1"/>
  <c r="U116" i="1"/>
  <c r="V115" i="1"/>
  <c r="V102" i="1"/>
  <c r="V63" i="1"/>
  <c r="U96" i="1"/>
  <c r="U94" i="1"/>
  <c r="U92" i="1"/>
  <c r="U90" i="1"/>
  <c r="U98" i="1"/>
  <c r="U97" i="1"/>
  <c r="U95" i="1"/>
  <c r="U93" i="1"/>
  <c r="U91" i="1"/>
  <c r="V89" i="1"/>
  <c r="V76" i="1"/>
  <c r="W24" i="1"/>
  <c r="V37" i="1"/>
  <c r="W141" i="1" l="1"/>
  <c r="W128" i="1"/>
  <c r="V146" i="1"/>
  <c r="V149" i="1"/>
  <c r="V148" i="1"/>
  <c r="V142" i="1"/>
  <c r="V144" i="1"/>
  <c r="V145" i="1"/>
  <c r="V143" i="1"/>
  <c r="V150" i="1"/>
  <c r="V147" i="1"/>
  <c r="W115" i="1"/>
  <c r="W102" i="1"/>
  <c r="W63" i="1"/>
  <c r="V124" i="1"/>
  <c r="V120" i="1"/>
  <c r="V116" i="1"/>
  <c r="V122" i="1"/>
  <c r="V118" i="1"/>
  <c r="V117" i="1"/>
  <c r="V121" i="1"/>
  <c r="V123" i="1"/>
  <c r="V119" i="1"/>
  <c r="V96" i="1"/>
  <c r="V94" i="1"/>
  <c r="V92" i="1"/>
  <c r="V90" i="1"/>
  <c r="V98" i="1"/>
  <c r="V97" i="1"/>
  <c r="V95" i="1"/>
  <c r="V93" i="1"/>
  <c r="V91" i="1"/>
  <c r="W89" i="1"/>
  <c r="W76" i="1"/>
  <c r="X24" i="1"/>
  <c r="W37" i="1"/>
  <c r="X128" i="1" l="1"/>
  <c r="X141" i="1"/>
  <c r="W148" i="1"/>
  <c r="W145" i="1"/>
  <c r="W149" i="1"/>
  <c r="W147" i="1"/>
  <c r="W144" i="1"/>
  <c r="W143" i="1"/>
  <c r="W150" i="1"/>
  <c r="W142" i="1"/>
  <c r="W146" i="1"/>
  <c r="W123" i="1"/>
  <c r="W119" i="1"/>
  <c r="W121" i="1"/>
  <c r="W117" i="1"/>
  <c r="W124" i="1"/>
  <c r="W120" i="1"/>
  <c r="W116" i="1"/>
  <c r="W118" i="1"/>
  <c r="W122" i="1"/>
  <c r="X102" i="1"/>
  <c r="X63" i="1"/>
  <c r="X115" i="1"/>
  <c r="X76" i="1"/>
  <c r="Y24" i="1"/>
  <c r="X37" i="1"/>
  <c r="X89" i="1"/>
  <c r="W98" i="1"/>
  <c r="W97" i="1"/>
  <c r="W95" i="1"/>
  <c r="W93" i="1"/>
  <c r="W91" i="1"/>
  <c r="W96" i="1"/>
  <c r="W94" i="1"/>
  <c r="W92" i="1"/>
  <c r="W90" i="1"/>
  <c r="X147" i="1" l="1"/>
  <c r="X148" i="1"/>
  <c r="X144" i="1"/>
  <c r="X143" i="1"/>
  <c r="X142" i="1"/>
  <c r="X146" i="1"/>
  <c r="X145" i="1"/>
  <c r="X149" i="1"/>
  <c r="X150" i="1"/>
  <c r="Y128" i="1"/>
  <c r="Y141" i="1"/>
  <c r="Y115" i="1"/>
  <c r="Y102" i="1"/>
  <c r="Y63" i="1"/>
  <c r="X122" i="1"/>
  <c r="X118" i="1"/>
  <c r="X124" i="1"/>
  <c r="X120" i="1"/>
  <c r="X116" i="1"/>
  <c r="X123" i="1"/>
  <c r="X119" i="1"/>
  <c r="X117" i="1"/>
  <c r="X121" i="1"/>
  <c r="X97" i="1"/>
  <c r="X95" i="1"/>
  <c r="X93" i="1"/>
  <c r="X91" i="1"/>
  <c r="X96" i="1"/>
  <c r="X94" i="1"/>
  <c r="X92" i="1"/>
  <c r="X98" i="1"/>
  <c r="X90" i="1"/>
  <c r="Y76" i="1"/>
  <c r="Y37" i="1"/>
  <c r="Y89" i="1"/>
  <c r="Z24" i="1"/>
  <c r="Z141" i="1" l="1"/>
  <c r="Z128" i="1"/>
  <c r="Y149" i="1"/>
  <c r="Y147" i="1"/>
  <c r="Y146" i="1"/>
  <c r="Y142" i="1"/>
  <c r="Y145" i="1"/>
  <c r="Y143" i="1"/>
  <c r="Y148" i="1"/>
  <c r="Y144" i="1"/>
  <c r="Y150" i="1"/>
  <c r="Y121" i="1"/>
  <c r="Y117" i="1"/>
  <c r="Y123" i="1"/>
  <c r="Y119" i="1"/>
  <c r="Y118" i="1"/>
  <c r="Y122" i="1"/>
  <c r="Y120" i="1"/>
  <c r="Y116" i="1"/>
  <c r="Y124" i="1"/>
  <c r="Z115" i="1"/>
  <c r="Z102" i="1"/>
  <c r="Z63" i="1"/>
  <c r="Y96" i="1"/>
  <c r="Y94" i="1"/>
  <c r="Y92" i="1"/>
  <c r="Y90" i="1"/>
  <c r="Y98" i="1"/>
  <c r="Y95" i="1"/>
  <c r="Y93" i="1"/>
  <c r="Y91" i="1"/>
  <c r="Y97" i="1"/>
  <c r="Z89" i="1"/>
  <c r="AA24" i="1"/>
  <c r="Z76" i="1"/>
  <c r="Z37" i="1"/>
  <c r="AA141" i="1" l="1"/>
  <c r="AA128" i="1"/>
  <c r="Z144" i="1"/>
  <c r="Z146" i="1"/>
  <c r="Z148" i="1"/>
  <c r="Z149" i="1"/>
  <c r="Z142" i="1"/>
  <c r="Z145" i="1"/>
  <c r="Z143" i="1"/>
  <c r="Z147" i="1"/>
  <c r="Z150" i="1"/>
  <c r="AA115" i="1"/>
  <c r="AA102" i="1"/>
  <c r="AA63" i="1"/>
  <c r="Z124" i="1"/>
  <c r="Z120" i="1"/>
  <c r="Z116" i="1"/>
  <c r="Z122" i="1"/>
  <c r="Z118" i="1"/>
  <c r="Z121" i="1"/>
  <c r="Z117" i="1"/>
  <c r="Z119" i="1"/>
  <c r="Z123" i="1"/>
  <c r="AA89" i="1"/>
  <c r="AB24" i="1"/>
  <c r="AA76" i="1"/>
  <c r="AA37" i="1"/>
  <c r="Z96" i="1"/>
  <c r="Z94" i="1"/>
  <c r="Z92" i="1"/>
  <c r="Z90" i="1"/>
  <c r="Z98" i="1"/>
  <c r="Z97" i="1"/>
  <c r="Z95" i="1"/>
  <c r="Z93" i="1"/>
  <c r="Z91" i="1"/>
  <c r="AA144" i="1" l="1"/>
  <c r="AA145" i="1"/>
  <c r="AA149" i="1"/>
  <c r="AA147" i="1"/>
  <c r="AA143" i="1"/>
  <c r="AA148" i="1"/>
  <c r="AA150" i="1"/>
  <c r="AA146" i="1"/>
  <c r="AA142" i="1"/>
  <c r="AB141" i="1"/>
  <c r="AB128" i="1"/>
  <c r="AB102" i="1"/>
  <c r="AB63" i="1"/>
  <c r="AB115" i="1"/>
  <c r="AA123" i="1"/>
  <c r="AA119" i="1"/>
  <c r="AA121" i="1"/>
  <c r="AA117" i="1"/>
  <c r="AA124" i="1"/>
  <c r="AA120" i="1"/>
  <c r="AA116" i="1"/>
  <c r="AA118" i="1"/>
  <c r="AA122" i="1"/>
  <c r="AB89" i="1"/>
  <c r="AC24" i="1"/>
  <c r="AB76" i="1"/>
  <c r="AB37" i="1"/>
  <c r="AA98" i="1"/>
  <c r="AA97" i="1"/>
  <c r="AA95" i="1"/>
  <c r="AA93" i="1"/>
  <c r="AA91" i="1"/>
  <c r="AA94" i="1"/>
  <c r="AA92" i="1"/>
  <c r="AA90" i="1"/>
  <c r="AA96" i="1"/>
  <c r="AB148" i="1" l="1"/>
  <c r="AB142" i="1"/>
  <c r="AB144" i="1"/>
  <c r="AB146" i="1"/>
  <c r="AB147" i="1"/>
  <c r="AB143" i="1"/>
  <c r="AB150" i="1"/>
  <c r="AB145" i="1"/>
  <c r="AB149" i="1"/>
  <c r="AC141" i="1"/>
  <c r="AC128" i="1"/>
  <c r="AC115" i="1"/>
  <c r="AC102" i="1"/>
  <c r="AC63" i="1"/>
  <c r="AB122" i="1"/>
  <c r="AB118" i="1"/>
  <c r="AB124" i="1"/>
  <c r="AB120" i="1"/>
  <c r="AB116" i="1"/>
  <c r="AB119" i="1"/>
  <c r="AB123" i="1"/>
  <c r="AB121" i="1"/>
  <c r="AB117" i="1"/>
  <c r="AC76" i="1"/>
  <c r="AC37" i="1"/>
  <c r="AC89" i="1"/>
  <c r="AD24" i="1"/>
  <c r="AB97" i="1"/>
  <c r="AB95" i="1"/>
  <c r="AB93" i="1"/>
  <c r="AB91" i="1"/>
  <c r="AB96" i="1"/>
  <c r="AB94" i="1"/>
  <c r="AB92" i="1"/>
  <c r="AB98" i="1"/>
  <c r="AB90" i="1"/>
  <c r="AD141" i="1" l="1"/>
  <c r="AD128" i="1"/>
  <c r="AC145" i="1"/>
  <c r="AC146" i="1"/>
  <c r="AC147" i="1"/>
  <c r="AC149" i="1"/>
  <c r="AC143" i="1"/>
  <c r="AC142" i="1"/>
  <c r="AC150" i="1"/>
  <c r="AC148" i="1"/>
  <c r="AC144" i="1"/>
  <c r="AD115" i="1"/>
  <c r="AD102" i="1"/>
  <c r="AD63" i="1"/>
  <c r="AC121" i="1"/>
  <c r="AC117" i="1"/>
  <c r="AC123" i="1"/>
  <c r="AC119" i="1"/>
  <c r="AC122" i="1"/>
  <c r="AC118" i="1"/>
  <c r="AC116" i="1"/>
  <c r="AC124" i="1"/>
  <c r="AC120" i="1"/>
  <c r="AD76" i="1"/>
  <c r="AD89" i="1"/>
  <c r="AE24" i="1"/>
  <c r="AD37" i="1"/>
  <c r="AC96" i="1"/>
  <c r="AC94" i="1"/>
  <c r="AC92" i="1"/>
  <c r="AC90" i="1"/>
  <c r="AC98" i="1"/>
  <c r="AC93" i="1"/>
  <c r="AC91" i="1"/>
  <c r="AC97" i="1"/>
  <c r="AC95" i="1"/>
  <c r="AE141" i="1" l="1"/>
  <c r="AE128" i="1"/>
  <c r="AD148" i="1"/>
  <c r="AD145" i="1"/>
  <c r="AD144" i="1"/>
  <c r="AD142" i="1"/>
  <c r="AD146" i="1"/>
  <c r="AD149" i="1"/>
  <c r="AD143" i="1"/>
  <c r="AD147" i="1"/>
  <c r="AD150" i="1"/>
  <c r="AE115" i="1"/>
  <c r="AE102" i="1"/>
  <c r="AE63" i="1"/>
  <c r="AD124" i="1"/>
  <c r="AD120" i="1"/>
  <c r="AD116" i="1"/>
  <c r="AD122" i="1"/>
  <c r="AD118" i="1"/>
  <c r="AD121" i="1"/>
  <c r="AD117" i="1"/>
  <c r="AD119" i="1"/>
  <c r="AD123" i="1"/>
  <c r="AE89" i="1"/>
  <c r="AE37" i="1"/>
  <c r="AE76" i="1"/>
  <c r="AD96" i="1"/>
  <c r="AD94" i="1"/>
  <c r="AD92" i="1"/>
  <c r="AD90" i="1"/>
  <c r="AD98" i="1"/>
  <c r="AD97" i="1"/>
  <c r="AD95" i="1"/>
  <c r="AD93" i="1"/>
  <c r="AD91" i="1"/>
  <c r="AE147" i="1" l="1"/>
  <c r="AE144" i="1"/>
  <c r="AE145" i="1"/>
  <c r="AE148" i="1"/>
  <c r="AE143" i="1"/>
  <c r="AE149" i="1"/>
  <c r="AE146" i="1"/>
  <c r="AE150" i="1"/>
  <c r="AE142" i="1"/>
  <c r="AE123" i="1"/>
  <c r="AE119" i="1"/>
  <c r="AE121" i="1"/>
  <c r="AE117" i="1"/>
  <c r="AE120" i="1"/>
  <c r="AE116" i="1"/>
  <c r="AE124" i="1"/>
  <c r="AE118" i="1"/>
  <c r="AE122" i="1"/>
  <c r="AE98" i="1"/>
  <c r="AE97" i="1"/>
  <c r="AE95" i="1"/>
  <c r="AE93" i="1"/>
  <c r="AE91" i="1"/>
  <c r="AE92" i="1"/>
  <c r="AE96" i="1"/>
  <c r="AE94" i="1"/>
  <c r="AE90" i="1"/>
</calcChain>
</file>

<file path=xl/sharedStrings.xml><?xml version="1.0" encoding="utf-8"?>
<sst xmlns="http://schemas.openxmlformats.org/spreadsheetml/2006/main" count="62" uniqueCount="49">
  <si>
    <t>Bundle</t>
  </si>
  <si>
    <t>Peak_A</t>
  </si>
  <si>
    <t>Other_A</t>
  </si>
  <si>
    <t>Peak_B</t>
  </si>
  <si>
    <t>Peak_C</t>
  </si>
  <si>
    <t>Other_B</t>
  </si>
  <si>
    <t>Peak_D</t>
  </si>
  <si>
    <t>Other_C</t>
  </si>
  <si>
    <t>Other_D</t>
  </si>
  <si>
    <t>Incremental Potential by Bundle (GWh)</t>
  </si>
  <si>
    <t>Cumulative Potential by Bundle (GWh)</t>
  </si>
  <si>
    <r>
      <t xml:space="preserve">Savings-Weighted LCOE ($/MWh)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</t>
    </r>
  </si>
  <si>
    <r>
      <t xml:space="preserve">Savings-Weighted LCOE ($/MWh)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</t>
    </r>
  </si>
  <si>
    <t>Total</t>
  </si>
  <si>
    <t>Financial Escalation Factor</t>
  </si>
  <si>
    <t>LCOE Floor</t>
  </si>
  <si>
    <t>Applies cap to negative levelized costs (e.g. when NEIs push costs negative or efficient option is cheaper than baseline option)</t>
  </si>
  <si>
    <t>LCOE Ceiling</t>
  </si>
  <si>
    <t>Applies cap to very high levelized costs (e.g. when a measure is an unusually small saver resulting in a near-infinite ratio)</t>
  </si>
  <si>
    <t>Peak</t>
  </si>
  <si>
    <t xml:space="preserve"> </t>
  </si>
  <si>
    <t>Other</t>
  </si>
  <si>
    <t>End Use</t>
  </si>
  <si>
    <t>A</t>
  </si>
  <si>
    <t>B</t>
  </si>
  <si>
    <t>C</t>
  </si>
  <si>
    <t>D</t>
  </si>
  <si>
    <t>Cooling</t>
  </si>
  <si>
    <t>Ventilation</t>
  </si>
  <si>
    <t>Water Heating</t>
  </si>
  <si>
    <t>Interior Lighting</t>
  </si>
  <si>
    <t>Exterior Lighting</t>
  </si>
  <si>
    <t>Appliances</t>
  </si>
  <si>
    <t>Res Appliances</t>
  </si>
  <si>
    <t>Refrigeration</t>
  </si>
  <si>
    <t>Com Refrigeration</t>
  </si>
  <si>
    <t>Electronics</t>
  </si>
  <si>
    <t>Office Equipment</t>
  </si>
  <si>
    <t>Food Preparation</t>
  </si>
  <si>
    <t>Miscellaneous</t>
  </si>
  <si>
    <t>Island</t>
  </si>
  <si>
    <t>Oahu</t>
  </si>
  <si>
    <t>Incremental Peak Impact by Bundle (MW)</t>
  </si>
  <si>
    <t>Cumulative Peak Impact by Bundle (MW)</t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</si>
  <si>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</si>
  <si>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Incremental</t>
    </r>
  </si>
  <si>
    <r>
      <t xml:space="preserve">Savings-Weighted LCOE ($/MW) </t>
    </r>
    <r>
      <rPr>
        <b/>
        <sz val="11"/>
        <color rgb="FFC00000"/>
        <rFont val="Calibri"/>
        <family val="2"/>
      </rPr>
      <t>Real</t>
    </r>
    <r>
      <rPr>
        <b/>
        <sz val="11"/>
        <color theme="1"/>
        <rFont val="Calibri"/>
        <family val="2"/>
      </rPr>
      <t xml:space="preserve"> Dollars (2019) - Cumulative</t>
    </r>
  </si>
  <si>
    <r>
      <t xml:space="preserve">Savings-Weighted LCOE ($/MW) </t>
    </r>
    <r>
      <rPr>
        <b/>
        <sz val="11"/>
        <color rgb="FFC00000"/>
        <rFont val="Calibri"/>
        <family val="2"/>
      </rPr>
      <t>Nominal</t>
    </r>
    <r>
      <rPr>
        <b/>
        <sz val="11"/>
        <color theme="1"/>
        <rFont val="Calibri"/>
        <family val="2"/>
      </rPr>
      <t xml:space="preserve"> Dollars - Cumulative</t>
    </r>
  </si>
  <si>
    <t>Total $/MW (Cumulative)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</si>
</sst>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#,##0.0;\-#,##0.0;\-;@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C00000"/>
      <name val="Calibri"/>
      <family val="2"/>
    </font>
    <font>
      <i/>
      <sz val="11"/>
      <color theme="1"/>
      <name val="Calibri"/>
      <family val="2"/>
    </font>
    <font>
      <sz val="11"/>
      <color theme="0" tint="-0.249977111117893"/>
      <name val="Calibri"/>
      <family val="2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0" borderId="3" xfId="0" applyBorder="1"/>
    <xf numFmtId="43" fontId="0" fillId="0" borderId="0" xfId="1" applyFont="1"/>
    <xf numFmtId="0" fontId="2" fillId="0" borderId="4" xfId="0" applyFont="1" applyBorder="1"/>
    <xf numFmtId="43" fontId="2" fillId="0" borderId="5" xfId="1" applyFont="1" applyBorder="1"/>
    <xf numFmtId="165" fontId="0" fillId="0" borderId="0" xfId="1" applyNumberFormat="1" applyFont="1"/>
    <xf numFmtId="165" fontId="2" fillId="0" borderId="5" xfId="1" applyNumberFormat="1" applyFont="1" applyBorder="1"/>
    <xf numFmtId="164" fontId="0" fillId="0" borderId="0" xfId="0" applyNumberFormat="1"/>
    <xf numFmtId="164" fontId="2" fillId="0" borderId="5" xfId="0" applyNumberFormat="1" applyFont="1" applyBorder="1"/>
    <xf numFmtId="0" fontId="2" fillId="2" borderId="6" xfId="0" applyFont="1" applyFill="1" applyBorder="1"/>
    <xf numFmtId="166" fontId="0" fillId="0" borderId="6" xfId="3" applyNumberFormat="1" applyFont="1" applyBorder="1"/>
    <xf numFmtId="0" fontId="2" fillId="2" borderId="7" xfId="0" applyFont="1" applyFill="1" applyBorder="1"/>
    <xf numFmtId="167" fontId="0" fillId="0" borderId="7" xfId="2" applyNumberFormat="1" applyFont="1" applyBorder="1"/>
    <xf numFmtId="0" fontId="4" fillId="0" borderId="0" xfId="0" applyFont="1" applyAlignment="1">
      <alignment horizontal="left" indent="1"/>
    </xf>
    <xf numFmtId="0" fontId="2" fillId="2" borderId="8" xfId="0" applyFont="1" applyFill="1" applyBorder="1"/>
    <xf numFmtId="167" fontId="0" fillId="0" borderId="8" xfId="2" applyNumberFormat="1" applyFont="1" applyBorder="1"/>
    <xf numFmtId="0" fontId="0" fillId="0" borderId="9" xfId="0" applyBorder="1" applyAlignment="1">
      <alignment horizontal="center" vertical="center"/>
    </xf>
    <xf numFmtId="0" fontId="5" fillId="0" borderId="0" xfId="0" applyFont="1"/>
    <xf numFmtId="0" fontId="6" fillId="2" borderId="0" xfId="0" applyFont="1" applyFill="1"/>
    <xf numFmtId="0" fontId="6" fillId="2" borderId="0" xfId="0" applyFont="1" applyFill="1" applyAlignment="1">
      <alignment horizontal="centerContinuous"/>
    </xf>
    <xf numFmtId="0" fontId="0" fillId="3" borderId="0" xfId="0" applyFill="1"/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0" fillId="3" borderId="10" xfId="0" applyFill="1" applyBorder="1"/>
    <xf numFmtId="168" fontId="0" fillId="3" borderId="10" xfId="0" applyNumberFormat="1" applyFill="1" applyBorder="1"/>
    <xf numFmtId="0" fontId="0" fillId="4" borderId="11" xfId="0" applyFill="1" applyBorder="1"/>
    <xf numFmtId="168" fontId="0" fillId="4" borderId="11" xfId="0" applyNumberFormat="1" applyFill="1" applyBorder="1"/>
    <xf numFmtId="0" fontId="0" fillId="4" borderId="0" xfId="0" applyFill="1"/>
    <xf numFmtId="0" fontId="0" fillId="3" borderId="11" xfId="0" applyFill="1" applyBorder="1"/>
    <xf numFmtId="168" fontId="0" fillId="3" borderId="11" xfId="0" applyNumberFormat="1" applyFill="1" applyBorder="1"/>
    <xf numFmtId="0" fontId="0" fillId="3" borderId="12" xfId="0" applyFill="1" applyBorder="1"/>
    <xf numFmtId="168" fontId="0" fillId="3" borderId="12" xfId="0" applyNumberFormat="1" applyFill="1" applyBorder="1"/>
    <xf numFmtId="168" fontId="2" fillId="3" borderId="0" xfId="0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Summary!$B$23</c:f>
          <c:strCache>
            <c:ptCount val="1"/>
            <c:pt idx="0">
              <c:v>Incremental Potential by Bundle (GWh)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Summary!$B$25</c:f>
              <c:strCache>
                <c:ptCount val="1"/>
                <c:pt idx="0">
                  <c:v>Peak_A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Summary!$C$25:$AE$25</c:f>
              <c:numCache>
                <c:formatCode>_(* #,##0.00_);_(* \(#,##0.00\);_(* "-"??_);_(@_)</c:formatCode>
                <c:ptCount val="29"/>
                <c:pt idx="0">
                  <c:v>20.392487735802334</c:v>
                </c:pt>
                <c:pt idx="1">
                  <c:v>22.595559494386464</c:v>
                </c:pt>
                <c:pt idx="2">
                  <c:v>25.374097830406033</c:v>
                </c:pt>
                <c:pt idx="3">
                  <c:v>32.279872882818744</c:v>
                </c:pt>
                <c:pt idx="4">
                  <c:v>31.406974716001081</c:v>
                </c:pt>
                <c:pt idx="5">
                  <c:v>34.053389613409671</c:v>
                </c:pt>
                <c:pt idx="6">
                  <c:v>36.936946652667892</c:v>
                </c:pt>
                <c:pt idx="7">
                  <c:v>37.423162008148694</c:v>
                </c:pt>
                <c:pt idx="8">
                  <c:v>37.170499377832968</c:v>
                </c:pt>
                <c:pt idx="9">
                  <c:v>38.544454193671122</c:v>
                </c:pt>
                <c:pt idx="10">
                  <c:v>36.72351862971432</c:v>
                </c:pt>
                <c:pt idx="11">
                  <c:v>34.476245181481517</c:v>
                </c:pt>
                <c:pt idx="12">
                  <c:v>32.226609847847442</c:v>
                </c:pt>
                <c:pt idx="13">
                  <c:v>28.738556533543075</c:v>
                </c:pt>
                <c:pt idx="14">
                  <c:v>28.189333822208752</c:v>
                </c:pt>
                <c:pt idx="15">
                  <c:v>27.368410124607912</c:v>
                </c:pt>
                <c:pt idx="16">
                  <c:v>27.527434021936291</c:v>
                </c:pt>
                <c:pt idx="17">
                  <c:v>30.750948067956195</c:v>
                </c:pt>
                <c:pt idx="18">
                  <c:v>27.855594035553771</c:v>
                </c:pt>
                <c:pt idx="19">
                  <c:v>24.185315597144228</c:v>
                </c:pt>
                <c:pt idx="20">
                  <c:v>20.203247331655565</c:v>
                </c:pt>
                <c:pt idx="21">
                  <c:v>18.578566384316165</c:v>
                </c:pt>
                <c:pt idx="22">
                  <c:v>16.749179243305527</c:v>
                </c:pt>
                <c:pt idx="23">
                  <c:v>16.634191798698723</c:v>
                </c:pt>
                <c:pt idx="24">
                  <c:v>16.481499964214134</c:v>
                </c:pt>
                <c:pt idx="25">
                  <c:v>16.291103739851732</c:v>
                </c:pt>
                <c:pt idx="26">
                  <c:v>16.063003125611544</c:v>
                </c:pt>
                <c:pt idx="27">
                  <c:v>15.797198121493558</c:v>
                </c:pt>
                <c:pt idx="28">
                  <c:v>15.493688727497799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5-4BE8-B982-D334C7C8D2C6}"/>
            </c:ext>
          </c:extLst>
        </c:ser>
        <c:ser>
          <c:idx val="1"/>
          <c:order val="1"/>
          <c:tx>
            <c:strRef>
              <c:f>Summary!$B$26</c:f>
              <c:strCache>
                <c:ptCount val="1"/>
                <c:pt idx="0">
                  <c:v>Other_A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Summary!$C$26:$AE$26</c:f>
              <c:numCache>
                <c:formatCode>_(* #,##0.00_);_(* \(#,##0.00\);_(* "-"??_);_(@_)</c:formatCode>
                <c:ptCount val="29"/>
                <c:pt idx="0">
                  <c:v>51.084161010653744</c:v>
                </c:pt>
                <c:pt idx="1">
                  <c:v>55.435392482755802</c:v>
                </c:pt>
                <c:pt idx="2">
                  <c:v>60.679884013720731</c:v>
                </c:pt>
                <c:pt idx="3">
                  <c:v>75.217238134510652</c:v>
                </c:pt>
                <c:pt idx="4">
                  <c:v>68.482176412117269</c:v>
                </c:pt>
                <c:pt idx="5">
                  <c:v>63.613757549644092</c:v>
                </c:pt>
                <c:pt idx="6">
                  <c:v>66.678374793554426</c:v>
                </c:pt>
                <c:pt idx="7">
                  <c:v>70.219144511665974</c:v>
                </c:pt>
                <c:pt idx="8">
                  <c:v>72.270821299130176</c:v>
                </c:pt>
                <c:pt idx="9">
                  <c:v>72.642870982196669</c:v>
                </c:pt>
                <c:pt idx="10">
                  <c:v>70.900727145891267</c:v>
                </c:pt>
                <c:pt idx="11">
                  <c:v>63.865663577537838</c:v>
                </c:pt>
                <c:pt idx="12">
                  <c:v>60.594312004038315</c:v>
                </c:pt>
                <c:pt idx="13">
                  <c:v>54.29198062592036</c:v>
                </c:pt>
                <c:pt idx="14">
                  <c:v>53.536685937227183</c:v>
                </c:pt>
                <c:pt idx="15">
                  <c:v>43.03705734623216</c:v>
                </c:pt>
                <c:pt idx="16">
                  <c:v>41.909568760497912</c:v>
                </c:pt>
                <c:pt idx="17">
                  <c:v>42.652119308746983</c:v>
                </c:pt>
                <c:pt idx="18">
                  <c:v>41.958868161922759</c:v>
                </c:pt>
                <c:pt idx="19">
                  <c:v>43.334803697712367</c:v>
                </c:pt>
                <c:pt idx="20">
                  <c:v>35.602555468229106</c:v>
                </c:pt>
                <c:pt idx="21">
                  <c:v>37.185377060470977</c:v>
                </c:pt>
                <c:pt idx="22">
                  <c:v>32.861415864104927</c:v>
                </c:pt>
                <c:pt idx="23">
                  <c:v>32.763457697099412</c:v>
                </c:pt>
                <c:pt idx="24">
                  <c:v>32.596961947292947</c:v>
                </c:pt>
                <c:pt idx="25">
                  <c:v>32.36192861468556</c:v>
                </c:pt>
                <c:pt idx="26">
                  <c:v>32.058357699277288</c:v>
                </c:pt>
                <c:pt idx="27">
                  <c:v>31.686249201068229</c:v>
                </c:pt>
                <c:pt idx="28">
                  <c:v>31.245603120058249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5-4BE8-B982-D334C7C8D2C6}"/>
            </c:ext>
          </c:extLst>
        </c:ser>
        <c:ser>
          <c:idx val="2"/>
          <c:order val="2"/>
          <c:tx>
            <c:strRef>
              <c:f>Summary!$B$27</c:f>
              <c:strCache>
                <c:ptCount val="1"/>
                <c:pt idx="0">
                  <c:v>Peak_B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Summary!$C$27:$AE$27</c:f>
              <c:numCache>
                <c:formatCode>_(* #,##0.00_);_(* \(#,##0.00\);_(* "-"??_);_(@_)</c:formatCode>
                <c:ptCount val="29"/>
                <c:pt idx="0">
                  <c:v>8.8385372786355898</c:v>
                </c:pt>
                <c:pt idx="1">
                  <c:v>8.5914902300926617</c:v>
                </c:pt>
                <c:pt idx="2">
                  <c:v>9.0925029205797419</c:v>
                </c:pt>
                <c:pt idx="3">
                  <c:v>9.2503654240362003</c:v>
                </c:pt>
                <c:pt idx="4">
                  <c:v>7.7952705942360438</c:v>
                </c:pt>
                <c:pt idx="5">
                  <c:v>7.1548898787758342</c:v>
                </c:pt>
                <c:pt idx="6">
                  <c:v>7.0780139189531583</c:v>
                </c:pt>
                <c:pt idx="7">
                  <c:v>7.1209558746913997</c:v>
                </c:pt>
                <c:pt idx="8">
                  <c:v>6.8912089134117522</c:v>
                </c:pt>
                <c:pt idx="9">
                  <c:v>6.8531885754325428</c:v>
                </c:pt>
                <c:pt idx="10">
                  <c:v>6.8607587622290769</c:v>
                </c:pt>
                <c:pt idx="11">
                  <c:v>6.9941021515751727</c:v>
                </c:pt>
                <c:pt idx="12">
                  <c:v>7.3078449211352634</c:v>
                </c:pt>
                <c:pt idx="13">
                  <c:v>6.4895104826310588</c:v>
                </c:pt>
                <c:pt idx="14">
                  <c:v>6.3304594732160862</c:v>
                </c:pt>
                <c:pt idx="15">
                  <c:v>6.0512412583207515</c:v>
                </c:pt>
                <c:pt idx="16">
                  <c:v>5.6563603094926718</c:v>
                </c:pt>
                <c:pt idx="17">
                  <c:v>6.5456636191130899</c:v>
                </c:pt>
                <c:pt idx="18">
                  <c:v>5.4956950108515406</c:v>
                </c:pt>
                <c:pt idx="19">
                  <c:v>4.2686837870916863</c:v>
                </c:pt>
                <c:pt idx="20">
                  <c:v>3.6946983769688009</c:v>
                </c:pt>
                <c:pt idx="21">
                  <c:v>3.4779006735482496</c:v>
                </c:pt>
                <c:pt idx="22">
                  <c:v>3.0129239111272348</c:v>
                </c:pt>
                <c:pt idx="23">
                  <c:v>2.9927003675154422</c:v>
                </c:pt>
                <c:pt idx="24">
                  <c:v>2.9644028340068793</c:v>
                </c:pt>
                <c:pt idx="25">
                  <c:v>2.9280313106015448</c:v>
                </c:pt>
                <c:pt idx="26">
                  <c:v>2.8835857972994372</c:v>
                </c:pt>
                <c:pt idx="27">
                  <c:v>2.8310662941005544</c:v>
                </c:pt>
                <c:pt idx="28">
                  <c:v>2.7704728010049027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5-4BE8-B982-D334C7C8D2C6}"/>
            </c:ext>
          </c:extLst>
        </c:ser>
        <c:ser>
          <c:idx val="3"/>
          <c:order val="3"/>
          <c:tx>
            <c:strRef>
              <c:f>Summary!$B$28</c:f>
              <c:strCache>
                <c:ptCount val="1"/>
                <c:pt idx="0">
                  <c:v>Other_B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Summary!$C$28:$AE$28</c:f>
              <c:numCache>
                <c:formatCode>_(* #,##0.00_);_(* \(#,##0.00\);_(* "-"??_);_(@_)</c:formatCode>
                <c:ptCount val="29"/>
                <c:pt idx="0">
                  <c:v>7.5304380300540785</c:v>
                </c:pt>
                <c:pt idx="1">
                  <c:v>5.5423155151755736</c:v>
                </c:pt>
                <c:pt idx="2">
                  <c:v>5.7849687144452675</c:v>
                </c:pt>
                <c:pt idx="3">
                  <c:v>8.1244756090433956</c:v>
                </c:pt>
                <c:pt idx="4">
                  <c:v>4.6748834166814408</c:v>
                </c:pt>
                <c:pt idx="5">
                  <c:v>3.0098021314523131</c:v>
                </c:pt>
                <c:pt idx="6">
                  <c:v>3.5848966498411898</c:v>
                </c:pt>
                <c:pt idx="7">
                  <c:v>4.0052400699293527</c:v>
                </c:pt>
                <c:pt idx="8">
                  <c:v>4.4267372222259365</c:v>
                </c:pt>
                <c:pt idx="9">
                  <c:v>4.7082711588720141</c:v>
                </c:pt>
                <c:pt idx="10">
                  <c:v>4.6228804513186041</c:v>
                </c:pt>
                <c:pt idx="11">
                  <c:v>4.6661255956274221</c:v>
                </c:pt>
                <c:pt idx="12">
                  <c:v>4.5465916200237837</c:v>
                </c:pt>
                <c:pt idx="13">
                  <c:v>4.4793780120200442</c:v>
                </c:pt>
                <c:pt idx="14">
                  <c:v>4.0967672272938795</c:v>
                </c:pt>
                <c:pt idx="15">
                  <c:v>4.0023279355422154</c:v>
                </c:pt>
                <c:pt idx="16">
                  <c:v>4.5127205798816288</c:v>
                </c:pt>
                <c:pt idx="17">
                  <c:v>4.5617322216248155</c:v>
                </c:pt>
                <c:pt idx="18">
                  <c:v>4.3172946776058199</c:v>
                </c:pt>
                <c:pt idx="19">
                  <c:v>3.7827091716437931</c:v>
                </c:pt>
                <c:pt idx="20">
                  <c:v>3.5415165126317691</c:v>
                </c:pt>
                <c:pt idx="21">
                  <c:v>3.2281870086866071</c:v>
                </c:pt>
                <c:pt idx="22">
                  <c:v>2.6015542254848456</c:v>
                </c:pt>
                <c:pt idx="23">
                  <c:v>2.5862069734447513</c:v>
                </c:pt>
                <c:pt idx="24">
                  <c:v>2.5666094854281685</c:v>
                </c:pt>
                <c:pt idx="25">
                  <c:v>2.5427617614351004</c:v>
                </c:pt>
                <c:pt idx="26">
                  <c:v>2.5146638014655434</c:v>
                </c:pt>
                <c:pt idx="27">
                  <c:v>2.482315605519497</c:v>
                </c:pt>
                <c:pt idx="28">
                  <c:v>2.4457171735969632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35-4BE8-B982-D334C7C8D2C6}"/>
            </c:ext>
          </c:extLst>
        </c:ser>
        <c:ser>
          <c:idx val="4"/>
          <c:order val="4"/>
          <c:tx>
            <c:strRef>
              <c:f>Summary!$B$29</c:f>
              <c:strCache>
                <c:ptCount val="1"/>
                <c:pt idx="0">
                  <c:v>Peak_C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Summary!$C$29:$AE$29</c:f>
              <c:numCache>
                <c:formatCode>_(* #,##0.00_);_(* \(#,##0.00\);_(* "-"??_);_(@_)</c:formatCode>
                <c:ptCount val="29"/>
                <c:pt idx="0">
                  <c:v>1.3735203339143796</c:v>
                </c:pt>
                <c:pt idx="1">
                  <c:v>1.4622340987468865</c:v>
                </c:pt>
                <c:pt idx="2">
                  <c:v>1.5446551437605924</c:v>
                </c:pt>
                <c:pt idx="3">
                  <c:v>1.9254057880053723</c:v>
                </c:pt>
                <c:pt idx="4">
                  <c:v>1.7260449611250706</c:v>
                </c:pt>
                <c:pt idx="5">
                  <c:v>1.7951320734823293</c:v>
                </c:pt>
                <c:pt idx="6">
                  <c:v>1.8558946897005351</c:v>
                </c:pt>
                <c:pt idx="7">
                  <c:v>1.9128747372207244</c:v>
                </c:pt>
                <c:pt idx="8">
                  <c:v>1.9353885076345945</c:v>
                </c:pt>
                <c:pt idx="9">
                  <c:v>1.4640728216389276</c:v>
                </c:pt>
                <c:pt idx="10">
                  <c:v>1.2118952889748869</c:v>
                </c:pt>
                <c:pt idx="11">
                  <c:v>1.214152369550686</c:v>
                </c:pt>
                <c:pt idx="12">
                  <c:v>1.1906221799351171</c:v>
                </c:pt>
                <c:pt idx="13">
                  <c:v>1.1965208778906209</c:v>
                </c:pt>
                <c:pt idx="14">
                  <c:v>1.2142866822231009</c:v>
                </c:pt>
                <c:pt idx="15">
                  <c:v>1.23097350452875</c:v>
                </c:pt>
                <c:pt idx="16">
                  <c:v>1.2490459855609526</c:v>
                </c:pt>
                <c:pt idx="17">
                  <c:v>1.2662460100442727</c:v>
                </c:pt>
                <c:pt idx="18">
                  <c:v>1.1119445266240138</c:v>
                </c:pt>
                <c:pt idx="19">
                  <c:v>0.84308788479667041</c:v>
                </c:pt>
                <c:pt idx="20">
                  <c:v>0.79664093111321721</c:v>
                </c:pt>
                <c:pt idx="21">
                  <c:v>0.77537375251996166</c:v>
                </c:pt>
                <c:pt idx="22">
                  <c:v>0.75472719665006383</c:v>
                </c:pt>
                <c:pt idx="23">
                  <c:v>0.75219561867822904</c:v>
                </c:pt>
                <c:pt idx="24">
                  <c:v>0.74864648325434813</c:v>
                </c:pt>
                <c:pt idx="25">
                  <c:v>0.74407979037842242</c:v>
                </c:pt>
                <c:pt idx="26">
                  <c:v>0.73849554005045071</c:v>
                </c:pt>
                <c:pt idx="27">
                  <c:v>0.73189373227043275</c:v>
                </c:pt>
                <c:pt idx="28">
                  <c:v>0.72427436703836956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735-4BE8-B982-D334C7C8D2C6}"/>
            </c:ext>
          </c:extLst>
        </c:ser>
        <c:ser>
          <c:idx val="5"/>
          <c:order val="5"/>
          <c:tx>
            <c:strRef>
              <c:f>Summary!$B$30</c:f>
              <c:strCache>
                <c:ptCount val="1"/>
                <c:pt idx="0">
                  <c:v>Other_C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Summary!$C$30:$AE$30</c:f>
              <c:numCache>
                <c:formatCode>_(* #,##0.00_);_(* \(#,##0.00\);_(* "-"??_);_(@_)</c:formatCode>
                <c:ptCount val="29"/>
                <c:pt idx="0">
                  <c:v>1.7080982334007908</c:v>
                </c:pt>
                <c:pt idx="1">
                  <c:v>1.9912378925577694</c:v>
                </c:pt>
                <c:pt idx="2">
                  <c:v>2.2578685207197728</c:v>
                </c:pt>
                <c:pt idx="3">
                  <c:v>2.7003250855462277</c:v>
                </c:pt>
                <c:pt idx="4">
                  <c:v>2.6718571368822155</c:v>
                </c:pt>
                <c:pt idx="5">
                  <c:v>2.9560215740134739</c:v>
                </c:pt>
                <c:pt idx="6">
                  <c:v>3.1681524189612427</c:v>
                </c:pt>
                <c:pt idx="7">
                  <c:v>3.3769404073063596</c:v>
                </c:pt>
                <c:pt idx="8">
                  <c:v>3.3095532180346297</c:v>
                </c:pt>
                <c:pt idx="9">
                  <c:v>3.2966718444864651</c:v>
                </c:pt>
                <c:pt idx="10">
                  <c:v>3.1209170980867711</c:v>
                </c:pt>
                <c:pt idx="11">
                  <c:v>3.0043982598794359</c:v>
                </c:pt>
                <c:pt idx="12">
                  <c:v>2.0856503131380708</c:v>
                </c:pt>
                <c:pt idx="13">
                  <c:v>2.1040491767725213</c:v>
                </c:pt>
                <c:pt idx="14">
                  <c:v>2.0349851024128474</c:v>
                </c:pt>
                <c:pt idx="15">
                  <c:v>1.839801480676805</c:v>
                </c:pt>
                <c:pt idx="16">
                  <c:v>1.7453667931413872</c:v>
                </c:pt>
                <c:pt idx="17">
                  <c:v>1.7702461147165107</c:v>
                </c:pt>
                <c:pt idx="18">
                  <c:v>1.5792482720935308</c:v>
                </c:pt>
                <c:pt idx="19">
                  <c:v>1.1931351468764408</c:v>
                </c:pt>
                <c:pt idx="20">
                  <c:v>0.94211492912991934</c:v>
                </c:pt>
                <c:pt idx="21">
                  <c:v>0.78076981528334777</c:v>
                </c:pt>
                <c:pt idx="22">
                  <c:v>0.7430054633427905</c:v>
                </c:pt>
                <c:pt idx="23">
                  <c:v>0.73683892349520208</c:v>
                </c:pt>
                <c:pt idx="24">
                  <c:v>0.72874636082387911</c:v>
                </c:pt>
                <c:pt idx="25">
                  <c:v>0.71872777532882026</c:v>
                </c:pt>
                <c:pt idx="26">
                  <c:v>0.70678316701002619</c:v>
                </c:pt>
                <c:pt idx="27">
                  <c:v>0.6929125358674959</c:v>
                </c:pt>
                <c:pt idx="28">
                  <c:v>0.67711588190123051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35-4BE8-B982-D334C7C8D2C6}"/>
            </c:ext>
          </c:extLst>
        </c:ser>
        <c:ser>
          <c:idx val="6"/>
          <c:order val="6"/>
          <c:tx>
            <c:strRef>
              <c:f>Summary!$B$31</c:f>
              <c:strCache>
                <c:ptCount val="1"/>
                <c:pt idx="0">
                  <c:v>Peak_D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Summary!$C$31:$AE$31</c:f>
              <c:numCache>
                <c:formatCode>_(* #,##0.00_);_(* \(#,##0.00\);_(* "-"??_);_(@_)</c:formatCode>
                <c:ptCount val="29"/>
                <c:pt idx="0">
                  <c:v>7.6512996270739917</c:v>
                </c:pt>
                <c:pt idx="1">
                  <c:v>8.8032366231349943</c:v>
                </c:pt>
                <c:pt idx="2">
                  <c:v>9.9135229195866756</c:v>
                </c:pt>
                <c:pt idx="3">
                  <c:v>11.220469037081662</c:v>
                </c:pt>
                <c:pt idx="4">
                  <c:v>12.052954449781138</c:v>
                </c:pt>
                <c:pt idx="5">
                  <c:v>13.015375877596611</c:v>
                </c:pt>
                <c:pt idx="6">
                  <c:v>13.917036894495313</c:v>
                </c:pt>
                <c:pt idx="7">
                  <c:v>14.732820919822515</c:v>
                </c:pt>
                <c:pt idx="8">
                  <c:v>14.581304816510894</c:v>
                </c:pt>
                <c:pt idx="9">
                  <c:v>14.087244503057748</c:v>
                </c:pt>
                <c:pt idx="10">
                  <c:v>13.856929735378724</c:v>
                </c:pt>
                <c:pt idx="11">
                  <c:v>13.033243205188025</c:v>
                </c:pt>
                <c:pt idx="12">
                  <c:v>6.7556502934362372</c:v>
                </c:pt>
                <c:pt idx="13">
                  <c:v>6.4599649448934802</c:v>
                </c:pt>
                <c:pt idx="14">
                  <c:v>6.4654224019147</c:v>
                </c:pt>
                <c:pt idx="15">
                  <c:v>6.4784394861619745</c:v>
                </c:pt>
                <c:pt idx="16">
                  <c:v>6.5003347673050147</c:v>
                </c:pt>
                <c:pt idx="17">
                  <c:v>6.5260445526119426</c:v>
                </c:pt>
                <c:pt idx="18">
                  <c:v>6.0631460594303288</c:v>
                </c:pt>
                <c:pt idx="19">
                  <c:v>4.0930262916731355</c:v>
                </c:pt>
                <c:pt idx="20">
                  <c:v>3.6632673211452476</c:v>
                </c:pt>
                <c:pt idx="21">
                  <c:v>3.5786734635127031</c:v>
                </c:pt>
                <c:pt idx="22">
                  <c:v>3.4962300651056046</c:v>
                </c:pt>
                <c:pt idx="23">
                  <c:v>3.4841630279387754</c:v>
                </c:pt>
                <c:pt idx="24">
                  <c:v>3.4667554985641842</c:v>
                </c:pt>
                <c:pt idx="25">
                  <c:v>3.4440074769818185</c:v>
                </c:pt>
                <c:pt idx="26">
                  <c:v>3.4159189631916878</c:v>
                </c:pt>
                <c:pt idx="27">
                  <c:v>3.3824899571938007</c:v>
                </c:pt>
                <c:pt idx="28">
                  <c:v>3.3437204589881406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35-4BE8-B982-D334C7C8D2C6}"/>
            </c:ext>
          </c:extLst>
        </c:ser>
        <c:ser>
          <c:idx val="7"/>
          <c:order val="7"/>
          <c:tx>
            <c:strRef>
              <c:f>Summary!$B$32</c:f>
              <c:strCache>
                <c:ptCount val="1"/>
                <c:pt idx="0">
                  <c:v>Other_D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Summary!$C$24:$AE$24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f>Summary!$C$32:$AE$32</c:f>
              <c:numCache>
                <c:formatCode>_(* #,##0.00_);_(* \(#,##0.00\);_(* "-"??_);_(@_)</c:formatCode>
                <c:ptCount val="29"/>
                <c:pt idx="0">
                  <c:v>7.3495256928893351</c:v>
                </c:pt>
                <c:pt idx="1">
                  <c:v>8.1584612798080443</c:v>
                </c:pt>
                <c:pt idx="2">
                  <c:v>9.5421025379284572</c:v>
                </c:pt>
                <c:pt idx="3">
                  <c:v>10.729557036340175</c:v>
                </c:pt>
                <c:pt idx="4">
                  <c:v>11.344800657991245</c:v>
                </c:pt>
                <c:pt idx="5">
                  <c:v>12.189021461417571</c:v>
                </c:pt>
                <c:pt idx="6">
                  <c:v>12.512184685052153</c:v>
                </c:pt>
                <c:pt idx="7">
                  <c:v>13.292901596713861</c:v>
                </c:pt>
                <c:pt idx="8">
                  <c:v>13.34447260807239</c:v>
                </c:pt>
                <c:pt idx="9">
                  <c:v>13.1774179879828</c:v>
                </c:pt>
                <c:pt idx="10">
                  <c:v>13.093300528729586</c:v>
                </c:pt>
                <c:pt idx="11">
                  <c:v>12.594590863175561</c:v>
                </c:pt>
                <c:pt idx="12">
                  <c:v>10.609554512007998</c:v>
                </c:pt>
                <c:pt idx="13">
                  <c:v>10.21621615702618</c:v>
                </c:pt>
                <c:pt idx="14">
                  <c:v>9.7904434191754408</c:v>
                </c:pt>
                <c:pt idx="15">
                  <c:v>9.414964418718224</c:v>
                </c:pt>
                <c:pt idx="16">
                  <c:v>8.9436519479072025</c:v>
                </c:pt>
                <c:pt idx="17">
                  <c:v>9.5915945175379029</c:v>
                </c:pt>
                <c:pt idx="18">
                  <c:v>8.6756499724713958</c:v>
                </c:pt>
                <c:pt idx="19">
                  <c:v>7.398673063954563</c:v>
                </c:pt>
                <c:pt idx="20">
                  <c:v>6.7969452833535451</c:v>
                </c:pt>
                <c:pt idx="21">
                  <c:v>6.3535587407210681</c:v>
                </c:pt>
                <c:pt idx="22">
                  <c:v>5.7216336559135259</c:v>
                </c:pt>
                <c:pt idx="23">
                  <c:v>5.6879765777063138</c:v>
                </c:pt>
                <c:pt idx="24">
                  <c:v>5.6427419818964593</c:v>
                </c:pt>
                <c:pt idx="25">
                  <c:v>5.5859298684839764</c:v>
                </c:pt>
                <c:pt idx="26">
                  <c:v>5.5175402374688751</c:v>
                </c:pt>
                <c:pt idx="27">
                  <c:v>5.4375730888511349</c:v>
                </c:pt>
                <c:pt idx="28">
                  <c:v>5.3460284226307841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35-4BE8-B982-D334C7C8D2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546099471"/>
        <c:axId val="546104047"/>
      </c:barChart>
      <c:catAx>
        <c:axId val="5460994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104047"/>
        <c:crosses val="autoZero"/>
        <c:auto val="1"/>
        <c:lblAlgn val="ctr"/>
        <c:lblOffset val="100"/>
        <c:noMultiLvlLbl val="0"/>
      </c:catAx>
      <c:valAx>
        <c:axId val="546104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GWh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5460994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r>
              <a:rPr lang="en-US"/>
              <a:t>End Use Impacts by Bundle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1"/>
          <c:order val="0"/>
          <c:tx>
            <c:strRef>
              <c:f>'End Use Summary'!$C$17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Summary'!$D$17:$L$17</c:f>
              <c:numCache>
                <c:formatCode>#,##0.0;\-#,##0.0;\-;@</c:formatCode>
                <c:ptCount val="9"/>
                <c:pt idx="0">
                  <c:v>7.9403956068715713</c:v>
                </c:pt>
                <c:pt idx="1">
                  <c:v>0.5420037524789425</c:v>
                </c:pt>
                <c:pt idx="2">
                  <c:v>5.4389788083112789E-2</c:v>
                </c:pt>
                <c:pt idx="3">
                  <c:v>6.0730912337773044E-2</c:v>
                </c:pt>
                <c:pt idx="5">
                  <c:v>107.82786311649134</c:v>
                </c:pt>
                <c:pt idx="6">
                  <c:v>8.7072066170575138</c:v>
                </c:pt>
                <c:pt idx="7">
                  <c:v>4.6514760740647381</c:v>
                </c:pt>
                <c:pt idx="8">
                  <c:v>12.240233073852263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5F-4D1E-858E-E548ABB30D4E}"/>
            </c:ext>
          </c:extLst>
        </c:ser>
        <c:ser>
          <c:idx val="10"/>
          <c:order val="1"/>
          <c:tx>
            <c:strRef>
              <c:f>'End Use Summary'!$C$16</c:f>
              <c:strCache>
                <c:ptCount val="1"/>
                <c:pt idx="0">
                  <c:v>Food Preparation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Summary'!$D$16:$L$16</c:f>
              <c:numCache>
                <c:formatCode>#,##0.0;\-#,##0.0;\-;@</c:formatCode>
                <c:ptCount val="9"/>
                <c:pt idx="0">
                  <c:v>1.8029383436235622</c:v>
                </c:pt>
                <c:pt idx="1">
                  <c:v>0.2656317855736281</c:v>
                </c:pt>
                <c:pt idx="2">
                  <c:v>0</c:v>
                </c:pt>
                <c:pt idx="3">
                  <c:v>2.42983788085288E-3</c:v>
                </c:pt>
                <c:pt idx="5">
                  <c:v>13.296232931550373</c:v>
                </c:pt>
                <c:pt idx="6">
                  <c:v>0.39374306261564657</c:v>
                </c:pt>
                <c:pt idx="7">
                  <c:v>4.2765651396265239E-4</c:v>
                </c:pt>
                <c:pt idx="8">
                  <c:v>2.008528447157739E-2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5F-4D1E-858E-E548ABB30D4E}"/>
            </c:ext>
          </c:extLst>
        </c:ser>
        <c:ser>
          <c:idx val="9"/>
          <c:order val="2"/>
          <c:tx>
            <c:strRef>
              <c:f>'End Use Summary'!$C$15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Summary'!$D$15:$L$15</c:f>
              <c:numCache>
                <c:formatCode>#,##0.0;\-#,##0.0;\-;@</c:formatCode>
                <c:ptCount val="9"/>
                <c:pt idx="0">
                  <c:v>1.1516230160163181</c:v>
                </c:pt>
                <c:pt idx="1">
                  <c:v>7.9123898865863574E-4</c:v>
                </c:pt>
                <c:pt idx="2">
                  <c:v>0</c:v>
                </c:pt>
                <c:pt idx="3">
                  <c:v>0.5214305812190706</c:v>
                </c:pt>
                <c:pt idx="5">
                  <c:v>34.684101412007024</c:v>
                </c:pt>
                <c:pt idx="6">
                  <c:v>0.25713073369760858</c:v>
                </c:pt>
                <c:pt idx="7">
                  <c:v>1.4566496705807881</c:v>
                </c:pt>
                <c:pt idx="8">
                  <c:v>2.7311496367879777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D5F-4D1E-858E-E548ABB30D4E}"/>
            </c:ext>
          </c:extLst>
        </c:ser>
        <c:ser>
          <c:idx val="8"/>
          <c:order val="3"/>
          <c:tx>
            <c:strRef>
              <c:f>'End Use Summary'!$C$14</c:f>
              <c:strCache>
                <c:ptCount val="1"/>
                <c:pt idx="0">
                  <c:v>Electronics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Summary'!$D$14:$L$14</c:f>
              <c:numCache>
                <c:formatCode>#,##0.0;\-#,##0.0;\-;@</c:formatCode>
                <c:ptCount val="9"/>
                <c:pt idx="0">
                  <c:v>34.186125430930666</c:v>
                </c:pt>
                <c:pt idx="1">
                  <c:v>0.3505036869492627</c:v>
                </c:pt>
                <c:pt idx="2">
                  <c:v>4.3265440908045447E-2</c:v>
                </c:pt>
                <c:pt idx="3">
                  <c:v>5.3568531741814771E-5</c:v>
                </c:pt>
                <c:pt idx="5">
                  <c:v>21.22338860279746</c:v>
                </c:pt>
                <c:pt idx="6">
                  <c:v>1.3370904621728352</c:v>
                </c:pt>
                <c:pt idx="7">
                  <c:v>10.323757092532476</c:v>
                </c:pt>
                <c:pt idx="8">
                  <c:v>1.2391618756663176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D5F-4D1E-858E-E548ABB30D4E}"/>
            </c:ext>
          </c:extLst>
        </c:ser>
        <c:ser>
          <c:idx val="7"/>
          <c:order val="4"/>
          <c:tx>
            <c:strRef>
              <c:f>'End Use Summary'!$C$13</c:f>
              <c:strCache>
                <c:ptCount val="1"/>
                <c:pt idx="0">
                  <c:v>Com Refrigeration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Summary'!$D$13:$L$13</c:f>
              <c:numCache>
                <c:formatCode>#,##0.0;\-#,##0.0;\-;@</c:formatCode>
                <c:ptCount val="9"/>
                <c:pt idx="0">
                  <c:v>12.577757654835153</c:v>
                </c:pt>
                <c:pt idx="1">
                  <c:v>0.1955831430859947</c:v>
                </c:pt>
                <c:pt idx="2">
                  <c:v>9.7281107214727658E-2</c:v>
                </c:pt>
                <c:pt idx="3">
                  <c:v>5.9232118837093006</c:v>
                </c:pt>
                <c:pt idx="5">
                  <c:v>85.784248241750419</c:v>
                </c:pt>
                <c:pt idx="6">
                  <c:v>3.4537527699497788</c:v>
                </c:pt>
                <c:pt idx="7">
                  <c:v>11.268500441352627</c:v>
                </c:pt>
                <c:pt idx="8">
                  <c:v>26.198358013686601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D5F-4D1E-858E-E548ABB30D4E}"/>
            </c:ext>
          </c:extLst>
        </c:ser>
        <c:ser>
          <c:idx val="6"/>
          <c:order val="5"/>
          <c:tx>
            <c:strRef>
              <c:f>'End Use Summary'!$C$12</c:f>
              <c:strCache>
                <c:ptCount val="1"/>
                <c:pt idx="0">
                  <c:v>Res Appliances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Summary'!$D$12:$L$12</c:f>
              <c:numCache>
                <c:formatCode>#,##0.0;\-#,##0.0;\-;@</c:formatCode>
                <c:ptCount val="9"/>
                <c:pt idx="0">
                  <c:v>2.3846207132392387</c:v>
                </c:pt>
                <c:pt idx="1">
                  <c:v>1.5990281577572352</c:v>
                </c:pt>
                <c:pt idx="2">
                  <c:v>0.17821110085759731</c:v>
                </c:pt>
                <c:pt idx="3">
                  <c:v>7.4542866897158175</c:v>
                </c:pt>
                <c:pt idx="5">
                  <c:v>73.148796328310752</c:v>
                </c:pt>
                <c:pt idx="6">
                  <c:v>17.906504510859712</c:v>
                </c:pt>
                <c:pt idx="7">
                  <c:v>10.341145011683281</c:v>
                </c:pt>
                <c:pt idx="8">
                  <c:v>90.948762609807375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D5F-4D1E-858E-E548ABB30D4E}"/>
            </c:ext>
          </c:extLst>
        </c:ser>
        <c:ser>
          <c:idx val="5"/>
          <c:order val="6"/>
          <c:tx>
            <c:strRef>
              <c:f>'End Use Summary'!$C$11</c:f>
              <c:strCache>
                <c:ptCount val="1"/>
                <c:pt idx="0">
                  <c:v>Exterior Lighting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Summary'!$D$11:$L$11</c:f>
              <c:numCache>
                <c:formatCode>#,##0.0;\-#,##0.0;\-;@</c:formatCode>
                <c:ptCount val="9"/>
                <c:pt idx="0">
                  <c:v>4.7098574678788134</c:v>
                </c:pt>
                <c:pt idx="1">
                  <c:v>8.8248629769541562</c:v>
                </c:pt>
                <c:pt idx="2">
                  <c:v>0.95926823527537719</c:v>
                </c:pt>
                <c:pt idx="3">
                  <c:v>2.350783487071979</c:v>
                </c:pt>
                <c:pt idx="5">
                  <c:v>63.98626260695999</c:v>
                </c:pt>
                <c:pt idx="6">
                  <c:v>17.812622436186711</c:v>
                </c:pt>
                <c:pt idx="7">
                  <c:v>0.25400195771248685</c:v>
                </c:pt>
                <c:pt idx="8">
                  <c:v>15.629642062533883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D5F-4D1E-858E-E548ABB30D4E}"/>
            </c:ext>
          </c:extLst>
        </c:ser>
        <c:ser>
          <c:idx val="4"/>
          <c:order val="7"/>
          <c:tx>
            <c:strRef>
              <c:f>'End Use Summary'!$C$10</c:f>
              <c:strCache>
                <c:ptCount val="1"/>
                <c:pt idx="0">
                  <c:v>Interior Lighting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Summary'!$D$10:$L$10</c:f>
              <c:numCache>
                <c:formatCode>#,##0.0;\-#,##0.0;\-;@</c:formatCode>
                <c:ptCount val="9"/>
                <c:pt idx="0">
                  <c:v>9.8268209654090555</c:v>
                </c:pt>
                <c:pt idx="1">
                  <c:v>66.850338401884287</c:v>
                </c:pt>
                <c:pt idx="2">
                  <c:v>1.7028851090040444</c:v>
                </c:pt>
                <c:pt idx="3">
                  <c:v>7.7617431241746671</c:v>
                </c:pt>
                <c:pt idx="5">
                  <c:v>466.66675711684042</c:v>
                </c:pt>
                <c:pt idx="6">
                  <c:v>38.349485685266409</c:v>
                </c:pt>
                <c:pt idx="7">
                  <c:v>1.6031914182794575</c:v>
                </c:pt>
                <c:pt idx="8">
                  <c:v>7.7310347666340657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D5F-4D1E-858E-E548ABB30D4E}"/>
            </c:ext>
          </c:extLst>
        </c:ser>
        <c:ser>
          <c:idx val="3"/>
          <c:order val="8"/>
          <c:tx>
            <c:strRef>
              <c:f>'End Use Summary'!$C$9</c:f>
              <c:strCache>
                <c:ptCount val="1"/>
                <c:pt idx="0">
                  <c:v>Water Heating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Summary'!$D$9:$L$9</c:f>
              <c:numCache>
                <c:formatCode>#,##0.0;\-#,##0.0;\-;@</c:formatCode>
                <c:ptCount val="9"/>
                <c:pt idx="0">
                  <c:v>13.399228026486846</c:v>
                </c:pt>
                <c:pt idx="1">
                  <c:v>0.38116474080916946</c:v>
                </c:pt>
                <c:pt idx="2">
                  <c:v>0.76642741781954993</c:v>
                </c:pt>
                <c:pt idx="3">
                  <c:v>0.69186079592040528</c:v>
                </c:pt>
                <c:pt idx="5">
                  <c:v>258.30817025153425</c:v>
                </c:pt>
                <c:pt idx="6">
                  <c:v>48.435179748432297</c:v>
                </c:pt>
                <c:pt idx="7">
                  <c:v>0.46227043737136542</c:v>
                </c:pt>
                <c:pt idx="8">
                  <c:v>10.430688563001116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D5F-4D1E-858E-E548ABB30D4E}"/>
            </c:ext>
          </c:extLst>
        </c:ser>
        <c:ser>
          <c:idx val="2"/>
          <c:order val="9"/>
          <c:tx>
            <c:strRef>
              <c:f>'End Use Summary'!$C$8</c:f>
              <c:strCache>
                <c:ptCount val="1"/>
                <c:pt idx="0">
                  <c:v>Ventilation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Summary'!$D$8:$L$8</c:f>
              <c:numCache>
                <c:formatCode>#,##0.0;\-#,##0.0;\-;@</c:formatCode>
                <c:ptCount val="9"/>
                <c:pt idx="0">
                  <c:v>41.740002352489086</c:v>
                </c:pt>
                <c:pt idx="1">
                  <c:v>3.5650446963970328</c:v>
                </c:pt>
                <c:pt idx="2">
                  <c:v>7.476796830323873</c:v>
                </c:pt>
                <c:pt idx="3">
                  <c:v>9.7891009506359534</c:v>
                </c:pt>
                <c:pt idx="5">
                  <c:v>49.660434244912757</c:v>
                </c:pt>
                <c:pt idx="6">
                  <c:v>1.2001166225388924</c:v>
                </c:pt>
                <c:pt idx="7">
                  <c:v>5.6271038068797807</c:v>
                </c:pt>
                <c:pt idx="8">
                  <c:v>16.142765838876752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3D5F-4D1E-858E-E548ABB30D4E}"/>
            </c:ext>
          </c:extLst>
        </c:ser>
        <c:ser>
          <c:idx val="0"/>
          <c:order val="10"/>
          <c:tx>
            <c:strRef>
              <c:f>'End Use Summary'!$C$7</c:f>
              <c:strCache>
                <c:ptCount val="1"/>
                <c:pt idx="0">
                  <c:v>Cooling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multiLvlStrRef>
              <c:f>'End Use Summary'!$D$5:$L$6</c:f>
              <c:multiLvlStrCache>
                <c:ptCount val="9"/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5">
                    <c:v>A</c:v>
                  </c:pt>
                  <c:pt idx="6">
                    <c:v>B</c:v>
                  </c:pt>
                  <c:pt idx="7">
                    <c:v>C</c:v>
                  </c:pt>
                  <c:pt idx="8">
                    <c:v>D</c:v>
                  </c:pt>
                </c:lvl>
                <c:lvl>
                  <c:pt idx="0">
                    <c:v>Peak</c:v>
                  </c:pt>
                  <c:pt idx="4">
                    <c:v> </c:v>
                  </c:pt>
                  <c:pt idx="5">
                    <c:v>Other</c:v>
                  </c:pt>
                </c:lvl>
              </c:multiLvlStrCache>
            </c:multiLvlStrRef>
          </c:cat>
          <c:val>
            <c:numRef>
              <c:f>'End Use Summary'!$D$7:$L$7</c:f>
              <c:numCache>
                <c:formatCode>#,##0.0;\-#,##0.0;\-;@</c:formatCode>
                <c:ptCount val="9"/>
                <c:pt idx="0">
                  <c:v>551.65598207439552</c:v>
                </c:pt>
                <c:pt idx="1">
                  <c:v>90.212387499895982</c:v>
                </c:pt>
                <c:pt idx="2">
                  <c:v>17.042396884473298</c:v>
                </c:pt>
                <c:pt idx="3">
                  <c:v>140.72421895471155</c:v>
                </c:pt>
                <c:pt idx="5">
                  <c:v>156.79797578184963</c:v>
                </c:pt>
                <c:pt idx="6">
                  <c:v>4.5462615562527766</c:v>
                </c:pt>
                <c:pt idx="7">
                  <c:v>3.6821401551329269</c:v>
                </c:pt>
                <c:pt idx="8">
                  <c:v>43.669403702538013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3D5F-4D1E-858E-E548ABB30D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970141727"/>
        <c:axId val="1799485055"/>
      </c:barChart>
      <c:catAx>
        <c:axId val="197014172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799485055"/>
        <c:crosses val="autoZero"/>
        <c:auto val="1"/>
        <c:lblAlgn val="ctr"/>
        <c:lblOffset val="100"/>
        <c:noMultiLvlLbl val="0"/>
      </c:catAx>
      <c:valAx>
        <c:axId val="1799485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Calibri Light" panose="020F0302020204030204" pitchFamily="34" charset="0"/>
                    <a:ea typeface="+mn-ea"/>
                    <a:cs typeface="Calibri Light" panose="020F0302020204030204" pitchFamily="34" charset="0"/>
                  </a:defRPr>
                </a:pPr>
                <a:r>
                  <a:rPr lang="en-US"/>
                  <a:t>2045 Cumulative Savings (GWh)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Calibri Light" panose="020F0302020204030204" pitchFamily="34" charset="0"/>
                  <a:ea typeface="+mn-ea"/>
                  <a:cs typeface="Calibri Light" panose="020F0302020204030204" pitchFamily="34" charset="0"/>
                </a:defRPr>
              </a:pPr>
              <a:endParaRPr lang="en-US"/>
            </a:p>
          </c:txPr>
        </c:title>
        <c:numFmt formatCode="#,##0;\-#,##0;\-;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 Light" panose="020F0302020204030204" pitchFamily="34" charset="0"/>
                <a:ea typeface="+mn-ea"/>
                <a:cs typeface="Calibri Light" panose="020F0302020204030204" pitchFamily="34" charset="0"/>
              </a:defRPr>
            </a:pPr>
            <a:endParaRPr lang="en-US"/>
          </a:p>
        </c:txPr>
        <c:crossAx val="1970141727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r"/>
      <c:legendEntry>
        <c:idx val="8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>
              <a:lumMod val="65000"/>
              <a:lumOff val="35000"/>
            </a:schemeClr>
          </a:solidFill>
          <a:latin typeface="Calibri Light" panose="020F0302020204030204" pitchFamily="34" charset="0"/>
          <a:cs typeface="Calibri Light" panose="020F0302020204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488950</xdr:colOff>
      <xdr:row>20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76D88D9-236D-4CC5-852D-7DC9EC97F4D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1</xdr:row>
      <xdr:rowOff>0</xdr:rowOff>
    </xdr:from>
    <xdr:to>
      <xdr:col>19</xdr:col>
      <xdr:colOff>207009</xdr:colOff>
      <xdr:row>20</xdr:row>
      <xdr:rowOff>38417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42F324B1-7AF5-4BE9-8945-CB41DDA42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96100" y="190500"/>
          <a:ext cx="7315834" cy="3657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38100</xdr:colOff>
      <xdr:row>3</xdr:row>
      <xdr:rowOff>71437</xdr:rowOff>
    </xdr:from>
    <xdr:to>
      <xdr:col>23</xdr:col>
      <xdr:colOff>342900</xdr:colOff>
      <xdr:row>22</xdr:row>
      <xdr:rowOff>109537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B1C22F-34E8-4F90-9989-60EEC3F2AC0C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AEG">
      <a:dk1>
        <a:sysClr val="windowText" lastClr="000000"/>
      </a:dk1>
      <a:lt1>
        <a:sysClr val="window" lastClr="FFFFFF"/>
      </a:lt1>
      <a:dk2>
        <a:srgbClr val="1C1D4D"/>
      </a:dk2>
      <a:lt2>
        <a:srgbClr val="E6E7E8"/>
      </a:lt2>
      <a:accent1>
        <a:srgbClr val="348490"/>
      </a:accent1>
      <a:accent2>
        <a:srgbClr val="00376C"/>
      </a:accent2>
      <a:accent3>
        <a:srgbClr val="990000"/>
      </a:accent3>
      <a:accent4>
        <a:srgbClr val="FFCC66"/>
      </a:accent4>
      <a:accent5>
        <a:srgbClr val="FF7F00"/>
      </a:accent5>
      <a:accent6>
        <a:srgbClr val="A5C0B8"/>
      </a:accent6>
      <a:hlink>
        <a:srgbClr val="348490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DC81E7-0A4E-424A-A047-C2DAD5C9AB12}">
  <sheetPr codeName="Sheet12"/>
  <dimension ref="B23:AG155"/>
  <sheetViews>
    <sheetView tabSelected="1" zoomScale="55" zoomScaleNormal="55" workbookViewId="0"/>
  </sheetViews>
  <sheetFormatPr defaultRowHeight="15" x14ac:dyDescent="0.25"/>
  <cols>
    <col min="1" max="1" width="3.28515625" customWidth="1"/>
    <col min="2" max="2" width="25.5703125" customWidth="1"/>
    <col min="3" max="3" width="13.7109375" customWidth="1"/>
    <col min="4" max="5" width="14.140625" customWidth="1"/>
    <col min="6" max="31" width="10.7109375" customWidth="1"/>
    <col min="33" max="33" width="16.5703125" bestFit="1" customWidth="1"/>
  </cols>
  <sheetData>
    <row r="23" spans="2:31" x14ac:dyDescent="0.25">
      <c r="B23" s="1" t="s">
        <v>9</v>
      </c>
    </row>
    <row r="24" spans="2:31" x14ac:dyDescent="0.25">
      <c r="B24" s="2" t="s">
        <v>0</v>
      </c>
      <c r="C24" s="3">
        <v>2022</v>
      </c>
      <c r="D24" s="3">
        <f>C24+1</f>
        <v>2023</v>
      </c>
      <c r="E24" s="3">
        <f t="shared" ref="E24:AE24" si="0">D24+1</f>
        <v>2024</v>
      </c>
      <c r="F24" s="3">
        <f t="shared" si="0"/>
        <v>2025</v>
      </c>
      <c r="G24" s="3">
        <f t="shared" si="0"/>
        <v>2026</v>
      </c>
      <c r="H24" s="3">
        <f t="shared" si="0"/>
        <v>2027</v>
      </c>
      <c r="I24" s="3">
        <f t="shared" si="0"/>
        <v>2028</v>
      </c>
      <c r="J24" s="3">
        <f t="shared" si="0"/>
        <v>2029</v>
      </c>
      <c r="K24" s="3">
        <f t="shared" si="0"/>
        <v>2030</v>
      </c>
      <c r="L24" s="3">
        <f t="shared" si="0"/>
        <v>2031</v>
      </c>
      <c r="M24" s="3">
        <f t="shared" si="0"/>
        <v>2032</v>
      </c>
      <c r="N24" s="3">
        <f t="shared" si="0"/>
        <v>2033</v>
      </c>
      <c r="O24" s="3">
        <f t="shared" si="0"/>
        <v>2034</v>
      </c>
      <c r="P24" s="3">
        <f t="shared" si="0"/>
        <v>2035</v>
      </c>
      <c r="Q24" s="3">
        <f t="shared" si="0"/>
        <v>2036</v>
      </c>
      <c r="R24" s="3">
        <f t="shared" si="0"/>
        <v>2037</v>
      </c>
      <c r="S24" s="3">
        <f t="shared" si="0"/>
        <v>2038</v>
      </c>
      <c r="T24" s="3">
        <f t="shared" si="0"/>
        <v>2039</v>
      </c>
      <c r="U24" s="3">
        <f t="shared" si="0"/>
        <v>2040</v>
      </c>
      <c r="V24" s="3">
        <f t="shared" si="0"/>
        <v>2041</v>
      </c>
      <c r="W24" s="3">
        <f t="shared" si="0"/>
        <v>2042</v>
      </c>
      <c r="X24" s="3">
        <f t="shared" si="0"/>
        <v>2043</v>
      </c>
      <c r="Y24" s="3">
        <f t="shared" si="0"/>
        <v>2044</v>
      </c>
      <c r="Z24" s="3">
        <f t="shared" si="0"/>
        <v>2045</v>
      </c>
      <c r="AA24" s="3">
        <f t="shared" si="0"/>
        <v>2046</v>
      </c>
      <c r="AB24" s="3">
        <f t="shared" si="0"/>
        <v>2047</v>
      </c>
      <c r="AC24" s="3">
        <f t="shared" si="0"/>
        <v>2048</v>
      </c>
      <c r="AD24" s="3">
        <f t="shared" si="0"/>
        <v>2049</v>
      </c>
      <c r="AE24" s="3">
        <f t="shared" si="0"/>
        <v>2050</v>
      </c>
    </row>
    <row r="25" spans="2:31" x14ac:dyDescent="0.25">
      <c r="B25" s="4" t="s">
        <v>1</v>
      </c>
      <c r="C25" s="5">
        <v>20.392487735802334</v>
      </c>
      <c r="D25" s="5">
        <v>22.595559494386464</v>
      </c>
      <c r="E25" s="5">
        <v>25.374097830406033</v>
      </c>
      <c r="F25" s="5">
        <v>32.279872882818744</v>
      </c>
      <c r="G25" s="5">
        <v>31.406974716001081</v>
      </c>
      <c r="H25" s="5">
        <v>34.053389613409671</v>
      </c>
      <c r="I25" s="5">
        <v>36.936946652667892</v>
      </c>
      <c r="J25" s="5">
        <v>37.423162008148694</v>
      </c>
      <c r="K25" s="5">
        <v>37.170499377832968</v>
      </c>
      <c r="L25" s="5">
        <v>38.544454193671122</v>
      </c>
      <c r="M25" s="5">
        <v>36.72351862971432</v>
      </c>
      <c r="N25" s="5">
        <v>34.476245181481517</v>
      </c>
      <c r="O25" s="5">
        <v>32.226609847847442</v>
      </c>
      <c r="P25" s="5">
        <v>28.738556533543075</v>
      </c>
      <c r="Q25" s="5">
        <v>28.189333822208752</v>
      </c>
      <c r="R25" s="5">
        <v>27.368410124607912</v>
      </c>
      <c r="S25" s="5">
        <v>27.527434021936291</v>
      </c>
      <c r="T25" s="5">
        <v>30.750948067956195</v>
      </c>
      <c r="U25" s="5">
        <v>27.855594035553771</v>
      </c>
      <c r="V25" s="5">
        <v>24.185315597144228</v>
      </c>
      <c r="W25" s="5">
        <v>20.203247331655565</v>
      </c>
      <c r="X25" s="5">
        <v>18.578566384316165</v>
      </c>
      <c r="Y25" s="5">
        <v>16.749179243305527</v>
      </c>
      <c r="Z25" s="5">
        <v>16.634191798698723</v>
      </c>
      <c r="AA25" s="5">
        <v>16.481499964214134</v>
      </c>
      <c r="AB25" s="5">
        <v>16.291103739851732</v>
      </c>
      <c r="AC25" s="5">
        <v>16.063003125611544</v>
      </c>
      <c r="AD25" s="5">
        <v>15.797198121493558</v>
      </c>
      <c r="AE25" s="5">
        <v>15.493688727497799</v>
      </c>
    </row>
    <row r="26" spans="2:31" x14ac:dyDescent="0.25">
      <c r="B26" s="4" t="s">
        <v>2</v>
      </c>
      <c r="C26" s="5">
        <v>51.084161010653744</v>
      </c>
      <c r="D26" s="5">
        <v>55.435392482755802</v>
      </c>
      <c r="E26" s="5">
        <v>60.679884013720731</v>
      </c>
      <c r="F26" s="5">
        <v>75.217238134510652</v>
      </c>
      <c r="G26" s="5">
        <v>68.482176412117269</v>
      </c>
      <c r="H26" s="5">
        <v>63.613757549644092</v>
      </c>
      <c r="I26" s="5">
        <v>66.678374793554426</v>
      </c>
      <c r="J26" s="5">
        <v>70.219144511665974</v>
      </c>
      <c r="K26" s="5">
        <v>72.270821299130176</v>
      </c>
      <c r="L26" s="5">
        <v>72.642870982196669</v>
      </c>
      <c r="M26" s="5">
        <v>70.900727145891267</v>
      </c>
      <c r="N26" s="5">
        <v>63.865663577537838</v>
      </c>
      <c r="O26" s="5">
        <v>60.594312004038315</v>
      </c>
      <c r="P26" s="5">
        <v>54.29198062592036</v>
      </c>
      <c r="Q26" s="5">
        <v>53.536685937227183</v>
      </c>
      <c r="R26" s="5">
        <v>43.03705734623216</v>
      </c>
      <c r="S26" s="5">
        <v>41.909568760497912</v>
      </c>
      <c r="T26" s="5">
        <v>42.652119308746983</v>
      </c>
      <c r="U26" s="5">
        <v>41.958868161922759</v>
      </c>
      <c r="V26" s="5">
        <v>43.334803697712367</v>
      </c>
      <c r="W26" s="5">
        <v>35.602555468229106</v>
      </c>
      <c r="X26" s="5">
        <v>37.185377060470977</v>
      </c>
      <c r="Y26" s="5">
        <v>32.861415864104927</v>
      </c>
      <c r="Z26" s="5">
        <v>32.763457697099412</v>
      </c>
      <c r="AA26" s="5">
        <v>32.596961947292947</v>
      </c>
      <c r="AB26" s="5">
        <v>32.36192861468556</v>
      </c>
      <c r="AC26" s="5">
        <v>32.058357699277288</v>
      </c>
      <c r="AD26" s="5">
        <v>31.686249201068229</v>
      </c>
      <c r="AE26" s="5">
        <v>31.245603120058249</v>
      </c>
    </row>
    <row r="27" spans="2:31" x14ac:dyDescent="0.25">
      <c r="B27" s="4" t="s">
        <v>3</v>
      </c>
      <c r="C27" s="5">
        <v>8.8385372786355898</v>
      </c>
      <c r="D27" s="5">
        <v>8.5914902300926617</v>
      </c>
      <c r="E27" s="5">
        <v>9.0925029205797419</v>
      </c>
      <c r="F27" s="5">
        <v>9.2503654240362003</v>
      </c>
      <c r="G27" s="5">
        <v>7.7952705942360438</v>
      </c>
      <c r="H27" s="5">
        <v>7.1548898787758342</v>
      </c>
      <c r="I27" s="5">
        <v>7.0780139189531583</v>
      </c>
      <c r="J27" s="5">
        <v>7.1209558746913997</v>
      </c>
      <c r="K27" s="5">
        <v>6.8912089134117522</v>
      </c>
      <c r="L27" s="5">
        <v>6.8531885754325428</v>
      </c>
      <c r="M27" s="5">
        <v>6.8607587622290769</v>
      </c>
      <c r="N27" s="5">
        <v>6.9941021515751727</v>
      </c>
      <c r="O27" s="5">
        <v>7.3078449211352634</v>
      </c>
      <c r="P27" s="5">
        <v>6.4895104826310588</v>
      </c>
      <c r="Q27" s="5">
        <v>6.3304594732160862</v>
      </c>
      <c r="R27" s="5">
        <v>6.0512412583207515</v>
      </c>
      <c r="S27" s="5">
        <v>5.6563603094926718</v>
      </c>
      <c r="T27" s="5">
        <v>6.5456636191130899</v>
      </c>
      <c r="U27" s="5">
        <v>5.4956950108515406</v>
      </c>
      <c r="V27" s="5">
        <v>4.2686837870916863</v>
      </c>
      <c r="W27" s="5">
        <v>3.6946983769688009</v>
      </c>
      <c r="X27" s="5">
        <v>3.4779006735482496</v>
      </c>
      <c r="Y27" s="5">
        <v>3.0129239111272348</v>
      </c>
      <c r="Z27" s="5">
        <v>2.9927003675154422</v>
      </c>
      <c r="AA27" s="5">
        <v>2.9644028340068793</v>
      </c>
      <c r="AB27" s="5">
        <v>2.9280313106015448</v>
      </c>
      <c r="AC27" s="5">
        <v>2.8835857972994372</v>
      </c>
      <c r="AD27" s="5">
        <v>2.8310662941005544</v>
      </c>
      <c r="AE27" s="5">
        <v>2.7704728010049027</v>
      </c>
    </row>
    <row r="28" spans="2:31" x14ac:dyDescent="0.25">
      <c r="B28" s="4" t="s">
        <v>5</v>
      </c>
      <c r="C28" s="5">
        <v>7.5304380300540785</v>
      </c>
      <c r="D28" s="5">
        <v>5.5423155151755736</v>
      </c>
      <c r="E28" s="5">
        <v>5.7849687144452675</v>
      </c>
      <c r="F28" s="5">
        <v>8.1244756090433956</v>
      </c>
      <c r="G28" s="5">
        <v>4.6748834166814408</v>
      </c>
      <c r="H28" s="5">
        <v>3.0098021314523131</v>
      </c>
      <c r="I28" s="5">
        <v>3.5848966498411898</v>
      </c>
      <c r="J28" s="5">
        <v>4.0052400699293527</v>
      </c>
      <c r="K28" s="5">
        <v>4.4267372222259365</v>
      </c>
      <c r="L28" s="5">
        <v>4.7082711588720141</v>
      </c>
      <c r="M28" s="5">
        <v>4.6228804513186041</v>
      </c>
      <c r="N28" s="5">
        <v>4.6661255956274221</v>
      </c>
      <c r="O28" s="5">
        <v>4.5465916200237837</v>
      </c>
      <c r="P28" s="5">
        <v>4.4793780120200442</v>
      </c>
      <c r="Q28" s="5">
        <v>4.0967672272938795</v>
      </c>
      <c r="R28" s="5">
        <v>4.0023279355422154</v>
      </c>
      <c r="S28" s="5">
        <v>4.5127205798816288</v>
      </c>
      <c r="T28" s="5">
        <v>4.5617322216248155</v>
      </c>
      <c r="U28" s="5">
        <v>4.3172946776058199</v>
      </c>
      <c r="V28" s="5">
        <v>3.7827091716437931</v>
      </c>
      <c r="W28" s="5">
        <v>3.5415165126317691</v>
      </c>
      <c r="X28" s="5">
        <v>3.2281870086866071</v>
      </c>
      <c r="Y28" s="5">
        <v>2.6015542254848456</v>
      </c>
      <c r="Z28" s="5">
        <v>2.5862069734447513</v>
      </c>
      <c r="AA28" s="5">
        <v>2.5666094854281685</v>
      </c>
      <c r="AB28" s="5">
        <v>2.5427617614351004</v>
      </c>
      <c r="AC28" s="5">
        <v>2.5146638014655434</v>
      </c>
      <c r="AD28" s="5">
        <v>2.482315605519497</v>
      </c>
      <c r="AE28" s="5">
        <v>2.4457171735969632</v>
      </c>
    </row>
    <row r="29" spans="2:31" x14ac:dyDescent="0.25">
      <c r="B29" s="4" t="s">
        <v>4</v>
      </c>
      <c r="C29" s="5">
        <v>1.3735203339143796</v>
      </c>
      <c r="D29" s="5">
        <v>1.4622340987468865</v>
      </c>
      <c r="E29" s="5">
        <v>1.5446551437605924</v>
      </c>
      <c r="F29" s="5">
        <v>1.9254057880053723</v>
      </c>
      <c r="G29" s="5">
        <v>1.7260449611250706</v>
      </c>
      <c r="H29" s="5">
        <v>1.7951320734823293</v>
      </c>
      <c r="I29" s="5">
        <v>1.8558946897005351</v>
      </c>
      <c r="J29" s="5">
        <v>1.9128747372207244</v>
      </c>
      <c r="K29" s="5">
        <v>1.9353885076345945</v>
      </c>
      <c r="L29" s="5">
        <v>1.4640728216389276</v>
      </c>
      <c r="M29" s="5">
        <v>1.2118952889748869</v>
      </c>
      <c r="N29" s="5">
        <v>1.214152369550686</v>
      </c>
      <c r="O29" s="5">
        <v>1.1906221799351171</v>
      </c>
      <c r="P29" s="5">
        <v>1.1965208778906209</v>
      </c>
      <c r="Q29" s="5">
        <v>1.2142866822231009</v>
      </c>
      <c r="R29" s="5">
        <v>1.23097350452875</v>
      </c>
      <c r="S29" s="5">
        <v>1.2490459855609526</v>
      </c>
      <c r="T29" s="5">
        <v>1.2662460100442727</v>
      </c>
      <c r="U29" s="5">
        <v>1.1119445266240138</v>
      </c>
      <c r="V29" s="5">
        <v>0.84308788479667041</v>
      </c>
      <c r="W29" s="5">
        <v>0.79664093111321721</v>
      </c>
      <c r="X29" s="5">
        <v>0.77537375251996166</v>
      </c>
      <c r="Y29" s="5">
        <v>0.75472719665006383</v>
      </c>
      <c r="Z29" s="5">
        <v>0.75219561867822904</v>
      </c>
      <c r="AA29" s="5">
        <v>0.74864648325434813</v>
      </c>
      <c r="AB29" s="5">
        <v>0.74407979037842242</v>
      </c>
      <c r="AC29" s="5">
        <v>0.73849554005045071</v>
      </c>
      <c r="AD29" s="5">
        <v>0.73189373227043275</v>
      </c>
      <c r="AE29" s="5">
        <v>0.72427436703836956</v>
      </c>
    </row>
    <row r="30" spans="2:31" x14ac:dyDescent="0.25">
      <c r="B30" s="4" t="s">
        <v>7</v>
      </c>
      <c r="C30" s="5">
        <v>1.7080982334007908</v>
      </c>
      <c r="D30" s="5">
        <v>1.9912378925577694</v>
      </c>
      <c r="E30" s="5">
        <v>2.2578685207197728</v>
      </c>
      <c r="F30" s="5">
        <v>2.7003250855462277</v>
      </c>
      <c r="G30" s="5">
        <v>2.6718571368822155</v>
      </c>
      <c r="H30" s="5">
        <v>2.9560215740134739</v>
      </c>
      <c r="I30" s="5">
        <v>3.1681524189612427</v>
      </c>
      <c r="J30" s="5">
        <v>3.3769404073063596</v>
      </c>
      <c r="K30" s="5">
        <v>3.3095532180346297</v>
      </c>
      <c r="L30" s="5">
        <v>3.2966718444864651</v>
      </c>
      <c r="M30" s="5">
        <v>3.1209170980867711</v>
      </c>
      <c r="N30" s="5">
        <v>3.0043982598794359</v>
      </c>
      <c r="O30" s="5">
        <v>2.0856503131380708</v>
      </c>
      <c r="P30" s="5">
        <v>2.1040491767725213</v>
      </c>
      <c r="Q30" s="5">
        <v>2.0349851024128474</v>
      </c>
      <c r="R30" s="5">
        <v>1.839801480676805</v>
      </c>
      <c r="S30" s="5">
        <v>1.7453667931413872</v>
      </c>
      <c r="T30" s="5">
        <v>1.7702461147165107</v>
      </c>
      <c r="U30" s="5">
        <v>1.5792482720935308</v>
      </c>
      <c r="V30" s="5">
        <v>1.1931351468764408</v>
      </c>
      <c r="W30" s="5">
        <v>0.94211492912991934</v>
      </c>
      <c r="X30" s="5">
        <v>0.78076981528334777</v>
      </c>
      <c r="Y30" s="5">
        <v>0.7430054633427905</v>
      </c>
      <c r="Z30" s="5">
        <v>0.73683892349520208</v>
      </c>
      <c r="AA30" s="5">
        <v>0.72874636082387911</v>
      </c>
      <c r="AB30" s="5">
        <v>0.71872777532882026</v>
      </c>
      <c r="AC30" s="5">
        <v>0.70678316701002619</v>
      </c>
      <c r="AD30" s="5">
        <v>0.6929125358674959</v>
      </c>
      <c r="AE30" s="5">
        <v>0.67711588190123051</v>
      </c>
    </row>
    <row r="31" spans="2:31" x14ac:dyDescent="0.25">
      <c r="B31" s="4" t="s">
        <v>6</v>
      </c>
      <c r="C31" s="5">
        <v>7.6512996270739917</v>
      </c>
      <c r="D31" s="5">
        <v>8.8032366231349943</v>
      </c>
      <c r="E31" s="5">
        <v>9.9135229195866756</v>
      </c>
      <c r="F31" s="5">
        <v>11.220469037081662</v>
      </c>
      <c r="G31" s="5">
        <v>12.052954449781138</v>
      </c>
      <c r="H31" s="5">
        <v>13.015375877596611</v>
      </c>
      <c r="I31" s="5">
        <v>13.917036894495313</v>
      </c>
      <c r="J31" s="5">
        <v>14.732820919822515</v>
      </c>
      <c r="K31" s="5">
        <v>14.581304816510894</v>
      </c>
      <c r="L31" s="5">
        <v>14.087244503057748</v>
      </c>
      <c r="M31" s="5">
        <v>13.856929735378724</v>
      </c>
      <c r="N31" s="5">
        <v>13.033243205188025</v>
      </c>
      <c r="O31" s="5">
        <v>6.7556502934362372</v>
      </c>
      <c r="P31" s="5">
        <v>6.4599649448934802</v>
      </c>
      <c r="Q31" s="5">
        <v>6.4654224019147</v>
      </c>
      <c r="R31" s="5">
        <v>6.4784394861619745</v>
      </c>
      <c r="S31" s="5">
        <v>6.5003347673050147</v>
      </c>
      <c r="T31" s="5">
        <v>6.5260445526119426</v>
      </c>
      <c r="U31" s="5">
        <v>6.0631460594303288</v>
      </c>
      <c r="V31" s="5">
        <v>4.0930262916731355</v>
      </c>
      <c r="W31" s="5">
        <v>3.6632673211452476</v>
      </c>
      <c r="X31" s="5">
        <v>3.5786734635127031</v>
      </c>
      <c r="Y31" s="5">
        <v>3.4962300651056046</v>
      </c>
      <c r="Z31" s="5">
        <v>3.4841630279387754</v>
      </c>
      <c r="AA31" s="5">
        <v>3.4667554985641842</v>
      </c>
      <c r="AB31" s="5">
        <v>3.4440074769818185</v>
      </c>
      <c r="AC31" s="5">
        <v>3.4159189631916878</v>
      </c>
      <c r="AD31" s="5">
        <v>3.3824899571938007</v>
      </c>
      <c r="AE31" s="5">
        <v>3.3437204589881406</v>
      </c>
    </row>
    <row r="32" spans="2:31" x14ac:dyDescent="0.25">
      <c r="B32" s="4" t="s">
        <v>8</v>
      </c>
      <c r="C32" s="5">
        <v>7.3495256928893351</v>
      </c>
      <c r="D32" s="5">
        <v>8.1584612798080443</v>
      </c>
      <c r="E32" s="5">
        <v>9.5421025379284572</v>
      </c>
      <c r="F32" s="5">
        <v>10.729557036340175</v>
      </c>
      <c r="G32" s="5">
        <v>11.344800657991245</v>
      </c>
      <c r="H32" s="5">
        <v>12.189021461417571</v>
      </c>
      <c r="I32" s="5">
        <v>12.512184685052153</v>
      </c>
      <c r="J32" s="5">
        <v>13.292901596713861</v>
      </c>
      <c r="K32" s="5">
        <v>13.34447260807239</v>
      </c>
      <c r="L32" s="5">
        <v>13.1774179879828</v>
      </c>
      <c r="M32" s="5">
        <v>13.093300528729586</v>
      </c>
      <c r="N32" s="5">
        <v>12.594590863175561</v>
      </c>
      <c r="O32" s="5">
        <v>10.609554512007998</v>
      </c>
      <c r="P32" s="5">
        <v>10.21621615702618</v>
      </c>
      <c r="Q32" s="5">
        <v>9.7904434191754408</v>
      </c>
      <c r="R32" s="5">
        <v>9.414964418718224</v>
      </c>
      <c r="S32" s="5">
        <v>8.9436519479072025</v>
      </c>
      <c r="T32" s="5">
        <v>9.5915945175379029</v>
      </c>
      <c r="U32" s="5">
        <v>8.6756499724713958</v>
      </c>
      <c r="V32" s="5">
        <v>7.398673063954563</v>
      </c>
      <c r="W32" s="5">
        <v>6.7969452833535451</v>
      </c>
      <c r="X32" s="5">
        <v>6.3535587407210681</v>
      </c>
      <c r="Y32" s="5">
        <v>5.7216336559135259</v>
      </c>
      <c r="Z32" s="5">
        <v>5.6879765777063138</v>
      </c>
      <c r="AA32" s="5">
        <v>5.6427419818964593</v>
      </c>
      <c r="AB32" s="5">
        <v>5.5859298684839764</v>
      </c>
      <c r="AC32" s="5">
        <v>5.5175402374688751</v>
      </c>
      <c r="AD32" s="5">
        <v>5.4375730888511349</v>
      </c>
      <c r="AE32" s="5">
        <v>5.3460284226307841</v>
      </c>
    </row>
    <row r="33" spans="2:31" x14ac:dyDescent="0.25">
      <c r="B33" s="6" t="s">
        <v>13</v>
      </c>
      <c r="C33" s="7">
        <v>105.92806794242425</v>
      </c>
      <c r="D33" s="7">
        <v>112.57992761665818</v>
      </c>
      <c r="E33" s="7">
        <v>124.18960260114727</v>
      </c>
      <c r="F33" s="7">
        <v>151.44770899738245</v>
      </c>
      <c r="G33" s="7">
        <v>140.15496234481549</v>
      </c>
      <c r="H33" s="7">
        <v>137.7873901597919</v>
      </c>
      <c r="I33" s="7">
        <v>145.73150070322589</v>
      </c>
      <c r="J33" s="7">
        <v>152.08404012549892</v>
      </c>
      <c r="K33" s="7">
        <v>153.92998596285335</v>
      </c>
      <c r="L33" s="7">
        <v>154.77419206733828</v>
      </c>
      <c r="M33" s="7">
        <v>150.39092764032324</v>
      </c>
      <c r="N33" s="7">
        <v>139.84852120401567</v>
      </c>
      <c r="O33" s="7">
        <v>125.31683569156225</v>
      </c>
      <c r="P33" s="7">
        <v>113.97617681069735</v>
      </c>
      <c r="Q33" s="7">
        <v>111.65838406567198</v>
      </c>
      <c r="R33" s="7">
        <v>99.423215554788811</v>
      </c>
      <c r="S33" s="7">
        <v>98.044483165723065</v>
      </c>
      <c r="T33" s="7">
        <v>103.66459441235169</v>
      </c>
      <c r="U33" s="7">
        <v>97.057440716553145</v>
      </c>
      <c r="V33" s="7">
        <v>89.099434640892895</v>
      </c>
      <c r="W33" s="7">
        <v>75.240986154227173</v>
      </c>
      <c r="X33" s="7">
        <v>73.958406899059071</v>
      </c>
      <c r="Y33" s="7">
        <v>65.940669625034531</v>
      </c>
      <c r="Z33" s="7">
        <v>65.637730984576848</v>
      </c>
      <c r="AA33" s="7">
        <v>65.196364555480983</v>
      </c>
      <c r="AB33" s="7">
        <v>64.616570337746978</v>
      </c>
      <c r="AC33" s="7">
        <v>63.898348331374848</v>
      </c>
      <c r="AD33" s="7">
        <v>63.041698536364706</v>
      </c>
      <c r="AE33" s="7">
        <v>62.046620952716424</v>
      </c>
    </row>
    <row r="36" spans="2:31" x14ac:dyDescent="0.25">
      <c r="B36" s="1" t="s">
        <v>10</v>
      </c>
    </row>
    <row r="37" spans="2:31" x14ac:dyDescent="0.25">
      <c r="B37" s="2" t="str">
        <f t="shared" ref="B37:B46" si="1">B24</f>
        <v>Bundle</v>
      </c>
      <c r="C37" s="3">
        <f t="shared" ref="C37:AE37" si="2">C$24</f>
        <v>2022</v>
      </c>
      <c r="D37" s="3">
        <f t="shared" si="2"/>
        <v>2023</v>
      </c>
      <c r="E37" s="3">
        <f t="shared" si="2"/>
        <v>2024</v>
      </c>
      <c r="F37" s="3">
        <f t="shared" si="2"/>
        <v>2025</v>
      </c>
      <c r="G37" s="3">
        <f t="shared" si="2"/>
        <v>2026</v>
      </c>
      <c r="H37" s="3">
        <f t="shared" si="2"/>
        <v>2027</v>
      </c>
      <c r="I37" s="3">
        <f t="shared" si="2"/>
        <v>2028</v>
      </c>
      <c r="J37" s="3">
        <f t="shared" si="2"/>
        <v>2029</v>
      </c>
      <c r="K37" s="3">
        <f t="shared" si="2"/>
        <v>2030</v>
      </c>
      <c r="L37" s="3">
        <f t="shared" si="2"/>
        <v>2031</v>
      </c>
      <c r="M37" s="3">
        <f t="shared" si="2"/>
        <v>2032</v>
      </c>
      <c r="N37" s="3">
        <f t="shared" si="2"/>
        <v>2033</v>
      </c>
      <c r="O37" s="3">
        <f t="shared" si="2"/>
        <v>2034</v>
      </c>
      <c r="P37" s="3">
        <f t="shared" si="2"/>
        <v>2035</v>
      </c>
      <c r="Q37" s="3">
        <f t="shared" si="2"/>
        <v>2036</v>
      </c>
      <c r="R37" s="3">
        <f t="shared" si="2"/>
        <v>2037</v>
      </c>
      <c r="S37" s="3">
        <f t="shared" si="2"/>
        <v>2038</v>
      </c>
      <c r="T37" s="3">
        <f t="shared" si="2"/>
        <v>2039</v>
      </c>
      <c r="U37" s="3">
        <f t="shared" si="2"/>
        <v>2040</v>
      </c>
      <c r="V37" s="3">
        <f t="shared" si="2"/>
        <v>2041</v>
      </c>
      <c r="W37" s="3">
        <f t="shared" si="2"/>
        <v>2042</v>
      </c>
      <c r="X37" s="3">
        <f t="shared" si="2"/>
        <v>2043</v>
      </c>
      <c r="Y37" s="3">
        <f t="shared" si="2"/>
        <v>2044</v>
      </c>
      <c r="Z37" s="3">
        <f t="shared" si="2"/>
        <v>2045</v>
      </c>
      <c r="AA37" s="3">
        <f t="shared" si="2"/>
        <v>2046</v>
      </c>
      <c r="AB37" s="3">
        <f t="shared" si="2"/>
        <v>2047</v>
      </c>
      <c r="AC37" s="3">
        <f t="shared" si="2"/>
        <v>2048</v>
      </c>
      <c r="AD37" s="3">
        <f t="shared" si="2"/>
        <v>2049</v>
      </c>
      <c r="AE37" s="3">
        <f t="shared" si="2"/>
        <v>2050</v>
      </c>
    </row>
    <row r="38" spans="2:31" x14ac:dyDescent="0.25">
      <c r="B38" s="4" t="str">
        <f t="shared" si="1"/>
        <v>Peak_A</v>
      </c>
      <c r="C38" s="8">
        <f>SUM($C25:C25)</f>
        <v>20.392487735802334</v>
      </c>
      <c r="D38" s="8">
        <f>SUM($C25:D25)</f>
        <v>42.988047230188798</v>
      </c>
      <c r="E38" s="8">
        <f>SUM($C25:E25)</f>
        <v>68.362145060594827</v>
      </c>
      <c r="F38" s="8">
        <f>SUM($C25:F25)</f>
        <v>100.64201794341358</v>
      </c>
      <c r="G38" s="8">
        <f>SUM($C25:G25)</f>
        <v>132.04899265941467</v>
      </c>
      <c r="H38" s="8">
        <f>SUM($C25:H25)</f>
        <v>166.10238227282434</v>
      </c>
      <c r="I38" s="8">
        <f>SUM($C25:I25)</f>
        <v>203.03932892549224</v>
      </c>
      <c r="J38" s="8">
        <f>SUM($C25:J25)</f>
        <v>240.46249093364094</v>
      </c>
      <c r="K38" s="8">
        <f>SUM($C25:K25)</f>
        <v>277.63299031147392</v>
      </c>
      <c r="L38" s="8">
        <f>SUM($C25:L25)</f>
        <v>316.17744450514505</v>
      </c>
      <c r="M38" s="8">
        <f>SUM($C25:M25)</f>
        <v>352.90096313485935</v>
      </c>
      <c r="N38" s="8">
        <f>SUM($C25:N25)</f>
        <v>387.3772083163409</v>
      </c>
      <c r="O38" s="8">
        <f>SUM($C25:O25)</f>
        <v>419.60381816418834</v>
      </c>
      <c r="P38" s="8">
        <f>SUM($C25:P25)</f>
        <v>448.34237469773143</v>
      </c>
      <c r="Q38" s="8">
        <f>SUM($C25:Q25)</f>
        <v>476.5317085199402</v>
      </c>
      <c r="R38" s="8">
        <f>SUM($C25:R25)</f>
        <v>503.90011864454812</v>
      </c>
      <c r="S38" s="8">
        <f>SUM($C25:S25)</f>
        <v>531.42755266648442</v>
      </c>
      <c r="T38" s="8">
        <f>SUM($C25:T25)</f>
        <v>562.1785007344406</v>
      </c>
      <c r="U38" s="8">
        <f>SUM($C25:U25)</f>
        <v>590.03409476999434</v>
      </c>
      <c r="V38" s="8">
        <f>SUM($C25:V25)</f>
        <v>614.21941036713861</v>
      </c>
      <c r="W38" s="8">
        <f>SUM($C25:W25)</f>
        <v>634.42265769879418</v>
      </c>
      <c r="X38" s="8">
        <f>SUM($C25:X25)</f>
        <v>653.0012240831104</v>
      </c>
      <c r="Y38" s="8">
        <f>SUM($C25:Y25)</f>
        <v>669.75040332641595</v>
      </c>
      <c r="Z38" s="8">
        <f>SUM($C25:Z25)</f>
        <v>686.38459512511463</v>
      </c>
      <c r="AA38" s="8">
        <f>SUM($C25:AA25)</f>
        <v>702.86609508932872</v>
      </c>
      <c r="AB38" s="8">
        <f>SUM($C25:AB25)</f>
        <v>719.1571988291804</v>
      </c>
      <c r="AC38" s="8">
        <f>SUM($C25:AC25)</f>
        <v>735.22020195479195</v>
      </c>
      <c r="AD38" s="8">
        <f>SUM($C25:AD25)</f>
        <v>751.01740007628553</v>
      </c>
      <c r="AE38" s="8">
        <f>SUM($C25:AE25)</f>
        <v>766.51108880378331</v>
      </c>
    </row>
    <row r="39" spans="2:31" x14ac:dyDescent="0.25">
      <c r="B39" s="4" t="str">
        <f t="shared" si="1"/>
        <v>Other_A</v>
      </c>
      <c r="C39" s="8">
        <f>SUM($C26:C26)</f>
        <v>51.084161010653744</v>
      </c>
      <c r="D39" s="8">
        <f>SUM($C26:D26)</f>
        <v>106.51955349340955</v>
      </c>
      <c r="E39" s="8">
        <f>SUM($C26:E26)</f>
        <v>167.19943750713028</v>
      </c>
      <c r="F39" s="8">
        <f>SUM($C26:F26)</f>
        <v>242.41667564164095</v>
      </c>
      <c r="G39" s="8">
        <f>SUM($C26:G26)</f>
        <v>310.89885205375822</v>
      </c>
      <c r="H39" s="8">
        <f>SUM($C26:H26)</f>
        <v>374.51260960340232</v>
      </c>
      <c r="I39" s="8">
        <f>SUM($C26:I26)</f>
        <v>441.19098439695676</v>
      </c>
      <c r="J39" s="8">
        <f>SUM($C26:J26)</f>
        <v>511.41012890862271</v>
      </c>
      <c r="K39" s="8">
        <f>SUM($C26:K26)</f>
        <v>583.68095020775286</v>
      </c>
      <c r="L39" s="8">
        <f>SUM($C26:L26)</f>
        <v>656.32382118994951</v>
      </c>
      <c r="M39" s="8">
        <f>SUM($C26:M26)</f>
        <v>727.22454833584084</v>
      </c>
      <c r="N39" s="8">
        <f>SUM($C26:N26)</f>
        <v>791.09021191337865</v>
      </c>
      <c r="O39" s="8">
        <f>SUM($C26:O26)</f>
        <v>851.68452391741698</v>
      </c>
      <c r="P39" s="8">
        <f>SUM($C26:P26)</f>
        <v>905.97650454333734</v>
      </c>
      <c r="Q39" s="8">
        <f>SUM($C26:Q26)</f>
        <v>959.5131904805645</v>
      </c>
      <c r="R39" s="8">
        <f>SUM($C26:R26)</f>
        <v>1002.5502478267966</v>
      </c>
      <c r="S39" s="8">
        <f>SUM($C26:S26)</f>
        <v>1044.4598165872947</v>
      </c>
      <c r="T39" s="8">
        <f>SUM($C26:T26)</f>
        <v>1087.1119358960416</v>
      </c>
      <c r="U39" s="8">
        <f>SUM($C26:U26)</f>
        <v>1129.0708040579643</v>
      </c>
      <c r="V39" s="8">
        <f>SUM($C26:V26)</f>
        <v>1172.4056077556768</v>
      </c>
      <c r="W39" s="8">
        <f>SUM($C26:W26)</f>
        <v>1208.008163223906</v>
      </c>
      <c r="X39" s="8">
        <f>SUM($C26:X26)</f>
        <v>1245.1935402843769</v>
      </c>
      <c r="Y39" s="8">
        <f>SUM($C26:Y26)</f>
        <v>1278.0549561484818</v>
      </c>
      <c r="Z39" s="8">
        <f>SUM($C26:Z26)</f>
        <v>1310.8184138455813</v>
      </c>
      <c r="AA39" s="8">
        <f>SUM($C26:AA26)</f>
        <v>1343.4153757928743</v>
      </c>
      <c r="AB39" s="8">
        <f>SUM($C26:AB26)</f>
        <v>1375.77730440756</v>
      </c>
      <c r="AC39" s="8">
        <f>SUM($C26:AC26)</f>
        <v>1407.8356621068374</v>
      </c>
      <c r="AD39" s="8">
        <f>SUM($C26:AD26)</f>
        <v>1439.5219113079056</v>
      </c>
      <c r="AE39" s="8">
        <f>SUM($C26:AE26)</f>
        <v>1470.7675144279638</v>
      </c>
    </row>
    <row r="40" spans="2:31" x14ac:dyDescent="0.25">
      <c r="B40" s="4" t="str">
        <f t="shared" si="1"/>
        <v>Peak_B</v>
      </c>
      <c r="C40" s="8">
        <f>SUM($C27:C27)</f>
        <v>8.8385372786355898</v>
      </c>
      <c r="D40" s="8">
        <f>SUM($C27:D27)</f>
        <v>17.430027508728251</v>
      </c>
      <c r="E40" s="8">
        <f>SUM($C27:E27)</f>
        <v>26.522530429307992</v>
      </c>
      <c r="F40" s="8">
        <f>SUM($C27:F27)</f>
        <v>35.772895853344195</v>
      </c>
      <c r="G40" s="8">
        <f>SUM($C27:G27)</f>
        <v>43.568166447580239</v>
      </c>
      <c r="H40" s="8">
        <f>SUM($C27:H27)</f>
        <v>50.723056326356073</v>
      </c>
      <c r="I40" s="8">
        <f>SUM($C27:I27)</f>
        <v>57.801070245309234</v>
      </c>
      <c r="J40" s="8">
        <f>SUM($C27:J27)</f>
        <v>64.922026120000638</v>
      </c>
      <c r="K40" s="8">
        <f>SUM($C27:K27)</f>
        <v>71.813235033412383</v>
      </c>
      <c r="L40" s="8">
        <f>SUM($C27:L27)</f>
        <v>78.666423608844923</v>
      </c>
      <c r="M40" s="8">
        <f>SUM($C27:M27)</f>
        <v>85.527182371074005</v>
      </c>
      <c r="N40" s="8">
        <f>SUM($C27:N27)</f>
        <v>92.521284522649182</v>
      </c>
      <c r="O40" s="8">
        <f>SUM($C27:O27)</f>
        <v>99.829129443784439</v>
      </c>
      <c r="P40" s="8">
        <f>SUM($C27:P27)</f>
        <v>106.3186399264155</v>
      </c>
      <c r="Q40" s="8">
        <f>SUM($C27:Q27)</f>
        <v>112.64909939963158</v>
      </c>
      <c r="R40" s="8">
        <f>SUM($C27:R27)</f>
        <v>118.70034065795234</v>
      </c>
      <c r="S40" s="8">
        <f>SUM($C27:S27)</f>
        <v>124.35670096744501</v>
      </c>
      <c r="T40" s="8">
        <f>SUM($C27:T27)</f>
        <v>130.90236458655809</v>
      </c>
      <c r="U40" s="8">
        <f>SUM($C27:U27)</f>
        <v>136.39805959740963</v>
      </c>
      <c r="V40" s="8">
        <f>SUM($C27:V27)</f>
        <v>140.6667433845013</v>
      </c>
      <c r="W40" s="8">
        <f>SUM($C27:W27)</f>
        <v>144.3614417614701</v>
      </c>
      <c r="X40" s="8">
        <f>SUM($C27:X27)</f>
        <v>147.83934243501835</v>
      </c>
      <c r="Y40" s="8">
        <f>SUM($C27:Y27)</f>
        <v>150.8522663461456</v>
      </c>
      <c r="Z40" s="8">
        <f>SUM($C27:Z27)</f>
        <v>153.84496671366105</v>
      </c>
      <c r="AA40" s="8">
        <f>SUM($C27:AA27)</f>
        <v>156.80936954766793</v>
      </c>
      <c r="AB40" s="8">
        <f>SUM($C27:AB27)</f>
        <v>159.73740085826947</v>
      </c>
      <c r="AC40" s="8">
        <f>SUM($C27:AC27)</f>
        <v>162.62098665556891</v>
      </c>
      <c r="AD40" s="8">
        <f>SUM($C27:AD27)</f>
        <v>165.45205294966948</v>
      </c>
      <c r="AE40" s="8">
        <f>SUM($C27:AE27)</f>
        <v>168.22252575067438</v>
      </c>
    </row>
    <row r="41" spans="2:31" x14ac:dyDescent="0.25">
      <c r="B41" s="4" t="str">
        <f t="shared" si="1"/>
        <v>Other_B</v>
      </c>
      <c r="C41" s="8">
        <f>SUM($C28:C28)</f>
        <v>7.5304380300540785</v>
      </c>
      <c r="D41" s="8">
        <f>SUM($C28:D28)</f>
        <v>13.072753545229652</v>
      </c>
      <c r="E41" s="8">
        <f>SUM($C28:E28)</f>
        <v>18.857722259674919</v>
      </c>
      <c r="F41" s="8">
        <f>SUM($C28:F28)</f>
        <v>26.982197868718316</v>
      </c>
      <c r="G41" s="8">
        <f>SUM($C28:G28)</f>
        <v>31.657081285399755</v>
      </c>
      <c r="H41" s="8">
        <f>SUM($C28:H28)</f>
        <v>34.666883416852066</v>
      </c>
      <c r="I41" s="8">
        <f>SUM($C28:I28)</f>
        <v>38.251780066693257</v>
      </c>
      <c r="J41" s="8">
        <f>SUM($C28:J28)</f>
        <v>42.257020136622607</v>
      </c>
      <c r="K41" s="8">
        <f>SUM($C28:K28)</f>
        <v>46.683757358848545</v>
      </c>
      <c r="L41" s="8">
        <f>SUM($C28:L28)</f>
        <v>51.392028517720561</v>
      </c>
      <c r="M41" s="8">
        <f>SUM($C28:M28)</f>
        <v>56.014908969039169</v>
      </c>
      <c r="N41" s="8">
        <f>SUM($C28:N28)</f>
        <v>60.681034564666589</v>
      </c>
      <c r="O41" s="8">
        <f>SUM($C28:O28)</f>
        <v>65.227626184690379</v>
      </c>
      <c r="P41" s="8">
        <f>SUM($C28:P28)</f>
        <v>69.707004196710429</v>
      </c>
      <c r="Q41" s="8">
        <f>SUM($C28:Q28)</f>
        <v>73.80377142400431</v>
      </c>
      <c r="R41" s="8">
        <f>SUM($C28:R28)</f>
        <v>77.806099359546522</v>
      </c>
      <c r="S41" s="8">
        <f>SUM($C28:S28)</f>
        <v>82.318819939428153</v>
      </c>
      <c r="T41" s="8">
        <f>SUM($C28:T28)</f>
        <v>86.880552161052975</v>
      </c>
      <c r="U41" s="8">
        <f>SUM($C28:U28)</f>
        <v>91.197846838658791</v>
      </c>
      <c r="V41" s="8">
        <f>SUM($C28:V28)</f>
        <v>94.980556010302578</v>
      </c>
      <c r="W41" s="8">
        <f>SUM($C28:W28)</f>
        <v>98.522072522934351</v>
      </c>
      <c r="X41" s="8">
        <f>SUM($C28:X28)</f>
        <v>101.75025953162096</v>
      </c>
      <c r="Y41" s="8">
        <f>SUM($C28:Y28)</f>
        <v>104.3518137571058</v>
      </c>
      <c r="Z41" s="8">
        <f>SUM($C28:Z28)</f>
        <v>106.93802073055055</v>
      </c>
      <c r="AA41" s="8">
        <f>SUM($C28:AA28)</f>
        <v>109.50463021597872</v>
      </c>
      <c r="AB41" s="8">
        <f>SUM($C28:AB28)</f>
        <v>112.04739197741382</v>
      </c>
      <c r="AC41" s="8">
        <f>SUM($C28:AC28)</f>
        <v>114.56205577887937</v>
      </c>
      <c r="AD41" s="8">
        <f>SUM($C28:AD28)</f>
        <v>117.04437138439887</v>
      </c>
      <c r="AE41" s="8">
        <f>SUM($C28:AE28)</f>
        <v>119.49008855799583</v>
      </c>
    </row>
    <row r="42" spans="2:31" x14ac:dyDescent="0.25">
      <c r="B42" s="4" t="str">
        <f t="shared" si="1"/>
        <v>Peak_C</v>
      </c>
      <c r="C42" s="8">
        <f>SUM($C29:C29)</f>
        <v>1.3735203339143796</v>
      </c>
      <c r="D42" s="8">
        <f>SUM($C29:D29)</f>
        <v>2.835754432661266</v>
      </c>
      <c r="E42" s="8">
        <f>SUM($C29:E29)</f>
        <v>4.380409576421858</v>
      </c>
      <c r="F42" s="8">
        <f>SUM($C29:F29)</f>
        <v>6.3058153644272306</v>
      </c>
      <c r="G42" s="8">
        <f>SUM($C29:G29)</f>
        <v>8.0318603255523016</v>
      </c>
      <c r="H42" s="8">
        <f>SUM($C29:H29)</f>
        <v>9.82699239903463</v>
      </c>
      <c r="I42" s="8">
        <f>SUM($C29:I29)</f>
        <v>11.682887088735164</v>
      </c>
      <c r="J42" s="8">
        <f>SUM($C29:J29)</f>
        <v>13.595761825955888</v>
      </c>
      <c r="K42" s="8">
        <f>SUM($C29:K29)</f>
        <v>15.531150333590482</v>
      </c>
      <c r="L42" s="8">
        <f>SUM($C29:L29)</f>
        <v>16.995223155229411</v>
      </c>
      <c r="M42" s="8">
        <f>SUM($C29:M29)</f>
        <v>18.207118444204298</v>
      </c>
      <c r="N42" s="8">
        <f>SUM($C29:N29)</f>
        <v>19.421270813754983</v>
      </c>
      <c r="O42" s="8">
        <f>SUM($C29:O29)</f>
        <v>20.611892993690102</v>
      </c>
      <c r="P42" s="8">
        <f>SUM($C29:P29)</f>
        <v>21.808413871580722</v>
      </c>
      <c r="Q42" s="8">
        <f>SUM($C29:Q29)</f>
        <v>23.022700553803823</v>
      </c>
      <c r="R42" s="8">
        <f>SUM($C29:R29)</f>
        <v>24.253674058332571</v>
      </c>
      <c r="S42" s="8">
        <f>SUM($C29:S29)</f>
        <v>25.502720043893525</v>
      </c>
      <c r="T42" s="8">
        <f>SUM($C29:T29)</f>
        <v>26.768966053937799</v>
      </c>
      <c r="U42" s="8">
        <f>SUM($C29:U29)</f>
        <v>27.880910580561814</v>
      </c>
      <c r="V42" s="8">
        <f>SUM($C29:V29)</f>
        <v>28.723998465358484</v>
      </c>
      <c r="W42" s="8">
        <f>SUM($C29:W29)</f>
        <v>29.520639396471701</v>
      </c>
      <c r="X42" s="8">
        <f>SUM($C29:X29)</f>
        <v>30.296013148991662</v>
      </c>
      <c r="Y42" s="8">
        <f>SUM($C29:Y29)</f>
        <v>31.050740345641724</v>
      </c>
      <c r="Z42" s="8">
        <f>SUM($C29:Z29)</f>
        <v>31.802935964319953</v>
      </c>
      <c r="AA42" s="8">
        <f>SUM($C29:AA29)</f>
        <v>32.551582447574305</v>
      </c>
      <c r="AB42" s="8">
        <f>SUM($C29:AB29)</f>
        <v>33.295662237952726</v>
      </c>
      <c r="AC42" s="8">
        <f>SUM($C29:AC29)</f>
        <v>34.034157778003177</v>
      </c>
      <c r="AD42" s="8">
        <f>SUM($C29:AD29)</f>
        <v>34.766051510273613</v>
      </c>
      <c r="AE42" s="8">
        <f>SUM($C29:AE29)</f>
        <v>35.490325877311982</v>
      </c>
    </row>
    <row r="43" spans="2:31" x14ac:dyDescent="0.25">
      <c r="B43" s="4" t="str">
        <f t="shared" si="1"/>
        <v>Other_C</v>
      </c>
      <c r="C43" s="8">
        <f>SUM($C30:C30)</f>
        <v>1.7080982334007908</v>
      </c>
      <c r="D43" s="8">
        <f>SUM($C30:D30)</f>
        <v>3.6993361259585602</v>
      </c>
      <c r="E43" s="8">
        <f>SUM($C30:E30)</f>
        <v>5.957204646678333</v>
      </c>
      <c r="F43" s="8">
        <f>SUM($C30:F30)</f>
        <v>8.6575297322245603</v>
      </c>
      <c r="G43" s="8">
        <f>SUM($C30:G30)</f>
        <v>11.329386869106775</v>
      </c>
      <c r="H43" s="8">
        <f>SUM($C30:H30)</f>
        <v>14.28540844312025</v>
      </c>
      <c r="I43" s="8">
        <f>SUM($C30:I30)</f>
        <v>17.453560862081492</v>
      </c>
      <c r="J43" s="8">
        <f>SUM($C30:J30)</f>
        <v>20.830501269387852</v>
      </c>
      <c r="K43" s="8">
        <f>SUM($C30:K30)</f>
        <v>24.140054487422482</v>
      </c>
      <c r="L43" s="8">
        <f>SUM($C30:L30)</f>
        <v>27.436726331908947</v>
      </c>
      <c r="M43" s="8">
        <f>SUM($C30:M30)</f>
        <v>30.557643429995718</v>
      </c>
      <c r="N43" s="8">
        <f>SUM($C30:N30)</f>
        <v>33.562041689875151</v>
      </c>
      <c r="O43" s="8">
        <f>SUM($C30:O30)</f>
        <v>35.647692003013219</v>
      </c>
      <c r="P43" s="8">
        <f>SUM($C30:P30)</f>
        <v>37.751741179785739</v>
      </c>
      <c r="Q43" s="8">
        <f>SUM($C30:Q30)</f>
        <v>39.786726282198586</v>
      </c>
      <c r="R43" s="8">
        <f>SUM($C30:R30)</f>
        <v>41.626527762875391</v>
      </c>
      <c r="S43" s="8">
        <f>SUM($C30:S30)</f>
        <v>43.371894556016777</v>
      </c>
      <c r="T43" s="8">
        <f>SUM($C30:T30)</f>
        <v>45.142140670733291</v>
      </c>
      <c r="U43" s="8">
        <f>SUM($C30:U30)</f>
        <v>46.72138894282682</v>
      </c>
      <c r="V43" s="8">
        <f>SUM($C30:V30)</f>
        <v>47.914524089703264</v>
      </c>
      <c r="W43" s="8">
        <f>SUM($C30:W30)</f>
        <v>48.856639018833185</v>
      </c>
      <c r="X43" s="8">
        <f>SUM($C30:X30)</f>
        <v>49.637408834116535</v>
      </c>
      <c r="Y43" s="8">
        <f>SUM($C30:Y30)</f>
        <v>50.380414297459325</v>
      </c>
      <c r="Z43" s="8">
        <f>SUM($C30:Z30)</f>
        <v>51.117253220954524</v>
      </c>
      <c r="AA43" s="8">
        <f>SUM($C30:AA30)</f>
        <v>51.845999581778401</v>
      </c>
      <c r="AB43" s="8">
        <f>SUM($C30:AB30)</f>
        <v>52.564727357107223</v>
      </c>
      <c r="AC43" s="8">
        <f>SUM($C30:AC30)</f>
        <v>53.271510524117247</v>
      </c>
      <c r="AD43" s="8">
        <f>SUM($C30:AD30)</f>
        <v>53.964423059984739</v>
      </c>
      <c r="AE43" s="8">
        <f>SUM($C30:AE30)</f>
        <v>54.641538941885969</v>
      </c>
    </row>
    <row r="44" spans="2:31" x14ac:dyDescent="0.25">
      <c r="B44" s="4" t="str">
        <f t="shared" si="1"/>
        <v>Peak_D</v>
      </c>
      <c r="C44" s="8">
        <f>SUM($C31:C31)</f>
        <v>7.6512996270739917</v>
      </c>
      <c r="D44" s="8">
        <f>SUM($C31:D31)</f>
        <v>16.454536250208985</v>
      </c>
      <c r="E44" s="8">
        <f>SUM($C31:E31)</f>
        <v>26.368059169795661</v>
      </c>
      <c r="F44" s="8">
        <f>SUM($C31:F31)</f>
        <v>37.588528206877321</v>
      </c>
      <c r="G44" s="8">
        <f>SUM($C31:G31)</f>
        <v>49.641482656658461</v>
      </c>
      <c r="H44" s="8">
        <f>SUM($C31:H31)</f>
        <v>62.656858534255072</v>
      </c>
      <c r="I44" s="8">
        <f>SUM($C31:I31)</f>
        <v>76.57389542875039</v>
      </c>
      <c r="J44" s="8">
        <f>SUM($C31:J31)</f>
        <v>91.306716348572905</v>
      </c>
      <c r="K44" s="8">
        <f>SUM($C31:K31)</f>
        <v>105.8880211650838</v>
      </c>
      <c r="L44" s="8">
        <f>SUM($C31:L31)</f>
        <v>119.97526566814155</v>
      </c>
      <c r="M44" s="8">
        <f>SUM($C31:M31)</f>
        <v>133.83219540352027</v>
      </c>
      <c r="N44" s="8">
        <f>SUM($C31:N31)</f>
        <v>146.8654386087083</v>
      </c>
      <c r="O44" s="8">
        <f>SUM($C31:O31)</f>
        <v>153.62108890214455</v>
      </c>
      <c r="P44" s="8">
        <f>SUM($C31:P31)</f>
        <v>160.08105384703802</v>
      </c>
      <c r="Q44" s="8">
        <f>SUM($C31:Q31)</f>
        <v>166.54647624895273</v>
      </c>
      <c r="R44" s="8">
        <f>SUM($C31:R31)</f>
        <v>173.02491573511469</v>
      </c>
      <c r="S44" s="8">
        <f>SUM($C31:S31)</f>
        <v>179.52525050241971</v>
      </c>
      <c r="T44" s="8">
        <f>SUM($C31:T31)</f>
        <v>186.05129505503166</v>
      </c>
      <c r="U44" s="8">
        <f>SUM($C31:U31)</f>
        <v>192.11444111446198</v>
      </c>
      <c r="V44" s="8">
        <f>SUM($C31:V31)</f>
        <v>196.20746740613512</v>
      </c>
      <c r="W44" s="8">
        <f>SUM($C31:W31)</f>
        <v>199.87073472728036</v>
      </c>
      <c r="X44" s="8">
        <f>SUM($C31:X31)</f>
        <v>203.44940819079306</v>
      </c>
      <c r="Y44" s="8">
        <f>SUM($C31:Y31)</f>
        <v>206.94563825589867</v>
      </c>
      <c r="Z44" s="8">
        <f>SUM($C31:Z31)</f>
        <v>210.42980128383743</v>
      </c>
      <c r="AA44" s="8">
        <f>SUM($C31:AA31)</f>
        <v>213.89655678240163</v>
      </c>
      <c r="AB44" s="8">
        <f>SUM($C31:AB31)</f>
        <v>217.34056425938346</v>
      </c>
      <c r="AC44" s="8">
        <f>SUM($C31:AC31)</f>
        <v>220.75648322257516</v>
      </c>
      <c r="AD44" s="8">
        <f>SUM($C31:AD31)</f>
        <v>224.13897317976895</v>
      </c>
      <c r="AE44" s="8">
        <f>SUM($C31:AE31)</f>
        <v>227.4826936387571</v>
      </c>
    </row>
    <row r="45" spans="2:31" x14ac:dyDescent="0.25">
      <c r="B45" s="4" t="str">
        <f t="shared" si="1"/>
        <v>Other_D</v>
      </c>
      <c r="C45" s="8">
        <f>SUM($C32:C32)</f>
        <v>7.3495256928893351</v>
      </c>
      <c r="D45" s="8">
        <f>SUM($C32:D32)</f>
        <v>15.507986972697379</v>
      </c>
      <c r="E45" s="8">
        <f>SUM($C32:E32)</f>
        <v>25.050089510625838</v>
      </c>
      <c r="F45" s="8">
        <f>SUM($C32:F32)</f>
        <v>35.779646546966013</v>
      </c>
      <c r="G45" s="8">
        <f>SUM($C32:G32)</f>
        <v>47.124447204957256</v>
      </c>
      <c r="H45" s="8">
        <f>SUM($C32:H32)</f>
        <v>59.313468666374831</v>
      </c>
      <c r="I45" s="8">
        <f>SUM($C32:I32)</f>
        <v>71.825653351426979</v>
      </c>
      <c r="J45" s="8">
        <f>SUM($C32:J32)</f>
        <v>85.11855494814084</v>
      </c>
      <c r="K45" s="8">
        <f>SUM($C32:K32)</f>
        <v>98.463027556213234</v>
      </c>
      <c r="L45" s="8">
        <f>SUM($C32:L32)</f>
        <v>111.64044554419604</v>
      </c>
      <c r="M45" s="8">
        <f>SUM($C32:M32)</f>
        <v>124.73374607292563</v>
      </c>
      <c r="N45" s="8">
        <f>SUM($C32:N32)</f>
        <v>137.32833693610118</v>
      </c>
      <c r="O45" s="8">
        <f>SUM($C32:O32)</f>
        <v>147.93789144810918</v>
      </c>
      <c r="P45" s="8">
        <f>SUM($C32:P32)</f>
        <v>158.15410760513535</v>
      </c>
      <c r="Q45" s="8">
        <f>SUM($C32:Q32)</f>
        <v>167.94455102431078</v>
      </c>
      <c r="R45" s="8">
        <f>SUM($C32:R32)</f>
        <v>177.35951544302901</v>
      </c>
      <c r="S45" s="8">
        <f>SUM($C32:S32)</f>
        <v>186.30316739093621</v>
      </c>
      <c r="T45" s="8">
        <f>SUM($C32:T32)</f>
        <v>195.89476190847412</v>
      </c>
      <c r="U45" s="8">
        <f>SUM($C32:U32)</f>
        <v>204.57041188094553</v>
      </c>
      <c r="V45" s="8">
        <f>SUM($C32:V32)</f>
        <v>211.96908494490009</v>
      </c>
      <c r="W45" s="8">
        <f>SUM($C32:W32)</f>
        <v>218.76603022825364</v>
      </c>
      <c r="X45" s="8">
        <f>SUM($C32:X32)</f>
        <v>225.11958896897471</v>
      </c>
      <c r="Y45" s="8">
        <f>SUM($C32:Y32)</f>
        <v>230.84122262488825</v>
      </c>
      <c r="Z45" s="8">
        <f>SUM($C32:Z32)</f>
        <v>236.52919920259455</v>
      </c>
      <c r="AA45" s="8">
        <f>SUM($C32:AA32)</f>
        <v>242.171941184491</v>
      </c>
      <c r="AB45" s="8">
        <f>SUM($C32:AB32)</f>
        <v>247.75787105297499</v>
      </c>
      <c r="AC45" s="8">
        <f>SUM($C32:AC32)</f>
        <v>253.27541129044386</v>
      </c>
      <c r="AD45" s="8">
        <f>SUM($C32:AD32)</f>
        <v>258.71298437929499</v>
      </c>
      <c r="AE45" s="8">
        <f>SUM($C32:AE32)</f>
        <v>264.0590128019258</v>
      </c>
    </row>
    <row r="46" spans="2:31" x14ac:dyDescent="0.25">
      <c r="B46" s="6" t="str">
        <f t="shared" si="1"/>
        <v>Total</v>
      </c>
      <c r="C46" s="9">
        <f t="shared" ref="C46:AE46" si="3">SUM(C38:C45)</f>
        <v>105.92806794242425</v>
      </c>
      <c r="D46" s="9">
        <f t="shared" si="3"/>
        <v>218.50799555908242</v>
      </c>
      <c r="E46" s="9">
        <f t="shared" si="3"/>
        <v>342.69759816022975</v>
      </c>
      <c r="F46" s="9">
        <f t="shared" si="3"/>
        <v>494.14530715761219</v>
      </c>
      <c r="G46" s="9">
        <f t="shared" si="3"/>
        <v>634.30026950242768</v>
      </c>
      <c r="H46" s="9">
        <f t="shared" si="3"/>
        <v>772.08765966221972</v>
      </c>
      <c r="I46" s="9">
        <f t="shared" si="3"/>
        <v>917.81916036544544</v>
      </c>
      <c r="J46" s="9">
        <f t="shared" si="3"/>
        <v>1069.9032004909443</v>
      </c>
      <c r="K46" s="9">
        <f t="shared" si="3"/>
        <v>1223.8331864537979</v>
      </c>
      <c r="L46" s="9">
        <f t="shared" si="3"/>
        <v>1378.6073785211361</v>
      </c>
      <c r="M46" s="9">
        <f t="shared" si="3"/>
        <v>1528.9983061614594</v>
      </c>
      <c r="N46" s="9">
        <f t="shared" si="3"/>
        <v>1668.8468273654748</v>
      </c>
      <c r="O46" s="9">
        <f t="shared" si="3"/>
        <v>1794.1636630570372</v>
      </c>
      <c r="P46" s="9">
        <f t="shared" si="3"/>
        <v>1908.1398398677345</v>
      </c>
      <c r="Q46" s="9">
        <f t="shared" si="3"/>
        <v>2019.7982239334065</v>
      </c>
      <c r="R46" s="9">
        <f t="shared" si="3"/>
        <v>2119.2214394881953</v>
      </c>
      <c r="S46" s="9">
        <f t="shared" si="3"/>
        <v>2217.2659226539186</v>
      </c>
      <c r="T46" s="9">
        <f t="shared" si="3"/>
        <v>2320.9305170662706</v>
      </c>
      <c r="U46" s="9">
        <f t="shared" si="3"/>
        <v>2417.9879577828228</v>
      </c>
      <c r="V46" s="9">
        <f t="shared" si="3"/>
        <v>2507.0873924237162</v>
      </c>
      <c r="W46" s="9">
        <f t="shared" si="3"/>
        <v>2582.3283785779436</v>
      </c>
      <c r="X46" s="9">
        <f t="shared" si="3"/>
        <v>2656.2867854770034</v>
      </c>
      <c r="Y46" s="9">
        <f t="shared" si="3"/>
        <v>2722.2274551020378</v>
      </c>
      <c r="Z46" s="9">
        <f t="shared" si="3"/>
        <v>2787.8651860866144</v>
      </c>
      <c r="AA46" s="9">
        <f t="shared" si="3"/>
        <v>2853.0615506420945</v>
      </c>
      <c r="AB46" s="9">
        <f t="shared" si="3"/>
        <v>2917.6781209798428</v>
      </c>
      <c r="AC46" s="9">
        <f t="shared" si="3"/>
        <v>2981.5764693112174</v>
      </c>
      <c r="AD46" s="9">
        <f t="shared" si="3"/>
        <v>3044.6181678475814</v>
      </c>
      <c r="AE46" s="9">
        <f t="shared" si="3"/>
        <v>3106.6647888002981</v>
      </c>
    </row>
    <row r="49" spans="2:31" x14ac:dyDescent="0.25">
      <c r="B49" s="1" t="s">
        <v>42</v>
      </c>
    </row>
    <row r="50" spans="2:31" x14ac:dyDescent="0.25">
      <c r="B50" s="2" t="str">
        <f t="shared" ref="B50:B59" si="4">B24</f>
        <v>Bundle</v>
      </c>
      <c r="C50" s="3">
        <v>2022</v>
      </c>
      <c r="D50" s="3">
        <f>C50+1</f>
        <v>2023</v>
      </c>
      <c r="E50" s="3">
        <f t="shared" ref="E50" si="5">D50+1</f>
        <v>2024</v>
      </c>
      <c r="F50" s="3">
        <f t="shared" ref="F50" si="6">E50+1</f>
        <v>2025</v>
      </c>
      <c r="G50" s="3">
        <f t="shared" ref="G50" si="7">F50+1</f>
        <v>2026</v>
      </c>
      <c r="H50" s="3">
        <f t="shared" ref="H50" si="8">G50+1</f>
        <v>2027</v>
      </c>
      <c r="I50" s="3">
        <f t="shared" ref="I50" si="9">H50+1</f>
        <v>2028</v>
      </c>
      <c r="J50" s="3">
        <f t="shared" ref="J50" si="10">I50+1</f>
        <v>2029</v>
      </c>
      <c r="K50" s="3">
        <f t="shared" ref="K50" si="11">J50+1</f>
        <v>2030</v>
      </c>
      <c r="L50" s="3">
        <f t="shared" ref="L50" si="12">K50+1</f>
        <v>2031</v>
      </c>
      <c r="M50" s="3">
        <f t="shared" ref="M50" si="13">L50+1</f>
        <v>2032</v>
      </c>
      <c r="N50" s="3">
        <f t="shared" ref="N50" si="14">M50+1</f>
        <v>2033</v>
      </c>
      <c r="O50" s="3">
        <f t="shared" ref="O50" si="15">N50+1</f>
        <v>2034</v>
      </c>
      <c r="P50" s="3">
        <f t="shared" ref="P50" si="16">O50+1</f>
        <v>2035</v>
      </c>
      <c r="Q50" s="3">
        <f t="shared" ref="Q50" si="17">P50+1</f>
        <v>2036</v>
      </c>
      <c r="R50" s="3">
        <f t="shared" ref="R50" si="18">Q50+1</f>
        <v>2037</v>
      </c>
      <c r="S50" s="3">
        <f t="shared" ref="S50" si="19">R50+1</f>
        <v>2038</v>
      </c>
      <c r="T50" s="3">
        <f t="shared" ref="T50" si="20">S50+1</f>
        <v>2039</v>
      </c>
      <c r="U50" s="3">
        <f t="shared" ref="U50" si="21">T50+1</f>
        <v>2040</v>
      </c>
      <c r="V50" s="3">
        <f t="shared" ref="V50" si="22">U50+1</f>
        <v>2041</v>
      </c>
      <c r="W50" s="3">
        <f t="shared" ref="W50" si="23">V50+1</f>
        <v>2042</v>
      </c>
      <c r="X50" s="3">
        <f t="shared" ref="X50" si="24">W50+1</f>
        <v>2043</v>
      </c>
      <c r="Y50" s="3">
        <f t="shared" ref="Y50" si="25">X50+1</f>
        <v>2044</v>
      </c>
      <c r="Z50" s="3">
        <f t="shared" ref="Z50" si="26">Y50+1</f>
        <v>2045</v>
      </c>
      <c r="AA50" s="3">
        <f t="shared" ref="AA50" si="27">Z50+1</f>
        <v>2046</v>
      </c>
      <c r="AB50" s="3">
        <f t="shared" ref="AB50" si="28">AA50+1</f>
        <v>2047</v>
      </c>
      <c r="AC50" s="3">
        <f t="shared" ref="AC50" si="29">AB50+1</f>
        <v>2048</v>
      </c>
      <c r="AD50" s="3">
        <f t="shared" ref="AD50" si="30">AC50+1</f>
        <v>2049</v>
      </c>
      <c r="AE50" s="3">
        <f t="shared" ref="AE50" si="31">AD50+1</f>
        <v>2050</v>
      </c>
    </row>
    <row r="51" spans="2:31" x14ac:dyDescent="0.25">
      <c r="B51" s="4" t="str">
        <f t="shared" si="4"/>
        <v>Peak_A</v>
      </c>
      <c r="C51" s="5">
        <v>5.9225977766078817</v>
      </c>
      <c r="D51" s="5">
        <v>6.5624367245646953</v>
      </c>
      <c r="E51" s="5">
        <v>7.354817663873189</v>
      </c>
      <c r="F51" s="5">
        <v>9.3750554538433537</v>
      </c>
      <c r="G51" s="5">
        <v>9.1215393154997741</v>
      </c>
      <c r="H51" s="5">
        <v>9.8901385756997193</v>
      </c>
      <c r="I51" s="5">
        <v>10.706371099627637</v>
      </c>
      <c r="J51" s="5">
        <v>10.868822822139977</v>
      </c>
      <c r="K51" s="5">
        <v>10.795441920705739</v>
      </c>
      <c r="L51" s="5">
        <v>11.194480127464413</v>
      </c>
      <c r="M51" s="5">
        <v>10.644507848225514</v>
      </c>
      <c r="N51" s="5">
        <v>10.012948675170399</v>
      </c>
      <c r="O51" s="5">
        <v>9.3595862508415753</v>
      </c>
      <c r="P51" s="5">
        <v>8.3465496330619935</v>
      </c>
      <c r="Q51" s="5">
        <v>8.1708288394772541</v>
      </c>
      <c r="R51" s="5">
        <v>7.9486175033326809</v>
      </c>
      <c r="S51" s="5">
        <v>7.9948028728151419</v>
      </c>
      <c r="T51" s="5">
        <v>8.9310092527902238</v>
      </c>
      <c r="U51" s="5">
        <v>8.0740925813279709</v>
      </c>
      <c r="V51" s="5">
        <v>7.0241501791233327</v>
      </c>
      <c r="W51" s="5">
        <v>5.8676366158429651</v>
      </c>
      <c r="X51" s="5">
        <v>5.395779925718986</v>
      </c>
      <c r="Y51" s="5">
        <v>4.8548389849126083</v>
      </c>
      <c r="Z51" s="5">
        <v>4.8310744936567191</v>
      </c>
      <c r="AA51" s="5">
        <v>4.7867281475345198</v>
      </c>
      <c r="AB51" s="5">
        <v>4.7314313014756877</v>
      </c>
      <c r="AC51" s="5">
        <v>4.6559471754510682</v>
      </c>
      <c r="AD51" s="5">
        <v>4.5879861095481429</v>
      </c>
      <c r="AE51" s="5">
        <v>4.4998377636794347</v>
      </c>
    </row>
    <row r="52" spans="2:31" x14ac:dyDescent="0.25">
      <c r="B52" s="4" t="str">
        <f t="shared" si="4"/>
        <v>Other_A</v>
      </c>
      <c r="C52" s="5">
        <v>7.9563642661956218</v>
      </c>
      <c r="D52" s="5">
        <v>8.6340690951221166</v>
      </c>
      <c r="E52" s="5">
        <v>9.4254559707335304</v>
      </c>
      <c r="F52" s="5">
        <v>11.715093951930378</v>
      </c>
      <c r="G52" s="5">
        <v>10.666107272722765</v>
      </c>
      <c r="H52" s="5">
        <v>9.9078504450893217</v>
      </c>
      <c r="I52" s="5">
        <v>10.357206445460694</v>
      </c>
      <c r="J52" s="5">
        <v>10.936640264659127</v>
      </c>
      <c r="K52" s="5">
        <v>11.256189172864916</v>
      </c>
      <c r="L52" s="5">
        <v>11.314135956075905</v>
      </c>
      <c r="M52" s="5">
        <v>11.013067886805493</v>
      </c>
      <c r="N52" s="5">
        <v>9.9470848394518931</v>
      </c>
      <c r="O52" s="5">
        <v>9.4375714355589277</v>
      </c>
      <c r="P52" s="5">
        <v>8.4559825598969898</v>
      </c>
      <c r="Q52" s="5">
        <v>8.3158971761749516</v>
      </c>
      <c r="R52" s="5">
        <v>6.7030268955647729</v>
      </c>
      <c r="S52" s="5">
        <v>6.5274204117427406</v>
      </c>
      <c r="T52" s="5">
        <v>6.6430727495916626</v>
      </c>
      <c r="U52" s="5">
        <v>6.5175052798814015</v>
      </c>
      <c r="V52" s="5">
        <v>6.7494009258794376</v>
      </c>
      <c r="W52" s="5">
        <v>5.5451023273845976</v>
      </c>
      <c r="X52" s="5">
        <v>5.7916269821332529</v>
      </c>
      <c r="Y52" s="5">
        <v>5.1043905801311249</v>
      </c>
      <c r="Z52" s="5">
        <v>5.1029125055777769</v>
      </c>
      <c r="AA52" s="5">
        <v>5.0769807723746547</v>
      </c>
      <c r="AB52" s="5">
        <v>5.0403743023470415</v>
      </c>
      <c r="AC52" s="5">
        <v>4.9796508991388304</v>
      </c>
      <c r="AD52" s="5">
        <v>4.9351371518183722</v>
      </c>
      <c r="AE52" s="5">
        <v>4.8665064713173098</v>
      </c>
    </row>
    <row r="53" spans="2:31" x14ac:dyDescent="0.25">
      <c r="B53" s="4" t="str">
        <f t="shared" si="4"/>
        <v>Peak_B</v>
      </c>
      <c r="C53" s="5">
        <v>2.7681875698764364</v>
      </c>
      <c r="D53" s="5">
        <v>2.6908136167672221</v>
      </c>
      <c r="E53" s="5">
        <v>2.8415677308240177</v>
      </c>
      <c r="F53" s="5">
        <v>2.8971701737942674</v>
      </c>
      <c r="G53" s="5">
        <v>2.4414414379342468</v>
      </c>
      <c r="H53" s="5">
        <v>2.2408772630440796</v>
      </c>
      <c r="I53" s="5">
        <v>2.2120043431493501</v>
      </c>
      <c r="J53" s="5">
        <v>2.230249295390458</v>
      </c>
      <c r="K53" s="5">
        <v>2.158293646804974</v>
      </c>
      <c r="L53" s="5">
        <v>2.1463858589348082</v>
      </c>
      <c r="M53" s="5">
        <v>2.144108270077437</v>
      </c>
      <c r="N53" s="5">
        <v>2.1905193164977179</v>
      </c>
      <c r="O53" s="5">
        <v>2.2887820501894311</v>
      </c>
      <c r="P53" s="5">
        <v>2.0324836210200692</v>
      </c>
      <c r="Q53" s="5">
        <v>1.9783803774938011</v>
      </c>
      <c r="R53" s="5">
        <v>1.8952197977483449</v>
      </c>
      <c r="S53" s="5">
        <v>1.7715449746790186</v>
      </c>
      <c r="T53" s="5">
        <v>2.0500705145884051</v>
      </c>
      <c r="U53" s="5">
        <v>1.7175017415656304</v>
      </c>
      <c r="V53" s="5">
        <v>1.3369313299976715</v>
      </c>
      <c r="W53" s="5">
        <v>1.157161846937022</v>
      </c>
      <c r="X53" s="5">
        <v>1.0892618439311883</v>
      </c>
      <c r="Y53" s="5">
        <v>0.94159192865470775</v>
      </c>
      <c r="Z53" s="5">
        <v>0.93729943050030917</v>
      </c>
      <c r="AA53" s="5">
        <v>0.9284367784519989</v>
      </c>
      <c r="AB53" s="5">
        <v>0.91704539141429442</v>
      </c>
      <c r="AC53" s="5">
        <v>0.90117148405007952</v>
      </c>
      <c r="AD53" s="5">
        <v>0.88667641237070094</v>
      </c>
      <c r="AE53" s="5">
        <v>0.86769882036481294</v>
      </c>
    </row>
    <row r="54" spans="2:31" x14ac:dyDescent="0.25">
      <c r="B54" s="4" t="str">
        <f t="shared" si="4"/>
        <v>Other_B</v>
      </c>
      <c r="C54" s="5">
        <v>1.4246786215358949</v>
      </c>
      <c r="D54" s="5">
        <v>1.0485470296368182</v>
      </c>
      <c r="E54" s="5">
        <v>1.0914929901150283</v>
      </c>
      <c r="F54" s="5">
        <v>1.5370642006745019</v>
      </c>
      <c r="G54" s="5">
        <v>0.88443812104126684</v>
      </c>
      <c r="H54" s="5">
        <v>0.5694224870611525</v>
      </c>
      <c r="I54" s="5">
        <v>0.67638906219456063</v>
      </c>
      <c r="J54" s="5">
        <v>0.75774873639140783</v>
      </c>
      <c r="K54" s="5">
        <v>0.83749150560597496</v>
      </c>
      <c r="L54" s="5">
        <v>0.89075472604225381</v>
      </c>
      <c r="M54" s="5">
        <v>0.87223317114134324</v>
      </c>
      <c r="N54" s="5">
        <v>0.88278123463212288</v>
      </c>
      <c r="O54" s="5">
        <v>0.86016668035121147</v>
      </c>
      <c r="P54" s="5">
        <v>0.84745058202903556</v>
      </c>
      <c r="Q54" s="5">
        <v>0.77296748374084179</v>
      </c>
      <c r="R54" s="5">
        <v>0.75719779160070155</v>
      </c>
      <c r="S54" s="5">
        <v>0.85375864052841177</v>
      </c>
      <c r="T54" s="5">
        <v>0.8630311208169712</v>
      </c>
      <c r="U54" s="5">
        <v>0.81457603480221163</v>
      </c>
      <c r="V54" s="5">
        <v>0.71564826200288967</v>
      </c>
      <c r="W54" s="5">
        <v>0.67001718136794819</v>
      </c>
      <c r="X54" s="5">
        <v>0.61073857845194834</v>
      </c>
      <c r="Y54" s="5">
        <v>0.49085454748101154</v>
      </c>
      <c r="Z54" s="5">
        <v>0.48928279752503678</v>
      </c>
      <c r="AA54" s="5">
        <v>0.48557516164760156</v>
      </c>
      <c r="AB54" s="5">
        <v>0.48106342641923672</v>
      </c>
      <c r="AC54" s="5">
        <v>0.47446028617958536</v>
      </c>
      <c r="AD54" s="5">
        <v>0.46962765790971656</v>
      </c>
      <c r="AE54" s="5">
        <v>0.46270362462856141</v>
      </c>
    </row>
    <row r="55" spans="2:31" x14ac:dyDescent="0.25">
      <c r="B55" s="4" t="str">
        <f t="shared" si="4"/>
        <v>Peak_C</v>
      </c>
      <c r="C55" s="5">
        <v>0.37312034618415685</v>
      </c>
      <c r="D55" s="5">
        <v>0.39721966952746041</v>
      </c>
      <c r="E55" s="5">
        <v>0.41858693799289615</v>
      </c>
      <c r="F55" s="5">
        <v>0.52304145517683098</v>
      </c>
      <c r="G55" s="5">
        <v>0.4688845716532013</v>
      </c>
      <c r="H55" s="5">
        <v>0.48765226416062873</v>
      </c>
      <c r="I55" s="5">
        <v>0.50292991192047487</v>
      </c>
      <c r="J55" s="5">
        <v>0.5196373628664579</v>
      </c>
      <c r="K55" s="5">
        <v>0.52575328674709942</v>
      </c>
      <c r="L55" s="5">
        <v>0.39771916335006724</v>
      </c>
      <c r="M55" s="5">
        <v>0.32841216386007671</v>
      </c>
      <c r="N55" s="5">
        <v>0.32982762705521496</v>
      </c>
      <c r="O55" s="5">
        <v>0.3234355902732628</v>
      </c>
      <c r="P55" s="5">
        <v>0.32503798680780915</v>
      </c>
      <c r="Q55" s="5">
        <v>0.32906020881778142</v>
      </c>
      <c r="R55" s="5">
        <v>0.3343971318169966</v>
      </c>
      <c r="S55" s="5">
        <v>0.33930656796631425</v>
      </c>
      <c r="T55" s="5">
        <v>0.34397899904078011</v>
      </c>
      <c r="U55" s="5">
        <v>0.30132645237845157</v>
      </c>
      <c r="V55" s="5">
        <v>0.22902700140048426</v>
      </c>
      <c r="W55" s="5">
        <v>0.21640956647094076</v>
      </c>
      <c r="X55" s="5">
        <v>0.21063228247801918</v>
      </c>
      <c r="Y55" s="5">
        <v>0.20452393373486685</v>
      </c>
      <c r="Z55" s="5">
        <v>0.204335882556306</v>
      </c>
      <c r="AA55" s="5">
        <v>0.20337175075183617</v>
      </c>
      <c r="AB55" s="5">
        <v>0.20213119683740949</v>
      </c>
      <c r="AC55" s="5">
        <v>0.20012530827983951</v>
      </c>
      <c r="AD55" s="5">
        <v>0.19882082267868459</v>
      </c>
      <c r="AE55" s="5">
        <v>0.19675100243438656</v>
      </c>
    </row>
    <row r="56" spans="2:31" x14ac:dyDescent="0.25">
      <c r="B56" s="4" t="str">
        <f t="shared" si="4"/>
        <v>Other_C</v>
      </c>
      <c r="C56" s="5">
        <v>0.28966815310623756</v>
      </c>
      <c r="D56" s="5">
        <v>0.33768444428630523</v>
      </c>
      <c r="E56" s="5">
        <v>0.38194791285718266</v>
      </c>
      <c r="F56" s="5">
        <v>0.45793512634181299</v>
      </c>
      <c r="G56" s="5">
        <v>0.45310738403110906</v>
      </c>
      <c r="H56" s="5">
        <v>0.5012974623724471</v>
      </c>
      <c r="I56" s="5">
        <v>0.53593430836704803</v>
      </c>
      <c r="J56" s="5">
        <v>0.57267906014204883</v>
      </c>
      <c r="K56" s="5">
        <v>0.56125119125391187</v>
      </c>
      <c r="L56" s="5">
        <v>0.55906670115129098</v>
      </c>
      <c r="M56" s="5">
        <v>0.52794383768393116</v>
      </c>
      <c r="N56" s="5">
        <v>0.50950143154364269</v>
      </c>
      <c r="O56" s="5">
        <v>0.35369539199704397</v>
      </c>
      <c r="P56" s="5">
        <v>0.35681556667085867</v>
      </c>
      <c r="Q56" s="5">
        <v>0.34424427526642237</v>
      </c>
      <c r="R56" s="5">
        <v>0.31200307252160442</v>
      </c>
      <c r="S56" s="5">
        <v>0.29598834866518642</v>
      </c>
      <c r="T56" s="5">
        <v>0.30020751299091353</v>
      </c>
      <c r="U56" s="5">
        <v>0.26715044559687146</v>
      </c>
      <c r="V56" s="5">
        <v>0.20233804335347194</v>
      </c>
      <c r="W56" s="5">
        <v>0.15976873355318538</v>
      </c>
      <c r="X56" s="5">
        <v>0.13240699274299764</v>
      </c>
      <c r="Y56" s="5">
        <v>0.12568906619717396</v>
      </c>
      <c r="Z56" s="5">
        <v>0.12495696437826702</v>
      </c>
      <c r="AA56" s="5">
        <v>0.12358458564906979</v>
      </c>
      <c r="AB56" s="5">
        <v>0.12188558198502837</v>
      </c>
      <c r="AC56" s="5">
        <v>0.1195615922737662</v>
      </c>
      <c r="AD56" s="5">
        <v>0.11750769985241305</v>
      </c>
      <c r="AE56" s="5">
        <v>0.11482882138383921</v>
      </c>
    </row>
    <row r="57" spans="2:31" x14ac:dyDescent="0.25">
      <c r="B57" s="4" t="str">
        <f t="shared" si="4"/>
        <v>Peak_D</v>
      </c>
      <c r="C57" s="5">
        <v>2.3344726300507395</v>
      </c>
      <c r="D57" s="5">
        <v>2.6859378085063983</v>
      </c>
      <c r="E57" s="5">
        <v>3.0189816794461901</v>
      </c>
      <c r="F57" s="5">
        <v>3.423454725353106</v>
      </c>
      <c r="G57" s="5">
        <v>3.6774526741442739</v>
      </c>
      <c r="H57" s="5">
        <v>3.9710951389955391</v>
      </c>
      <c r="I57" s="5">
        <v>4.2381784717162674</v>
      </c>
      <c r="J57" s="5">
        <v>4.4951013392632388</v>
      </c>
      <c r="K57" s="5">
        <v>4.4488725659263109</v>
      </c>
      <c r="L57" s="5">
        <v>4.2981308180447524</v>
      </c>
      <c r="M57" s="5">
        <v>4.2198739382372539</v>
      </c>
      <c r="N57" s="5">
        <v>3.9765466033567982</v>
      </c>
      <c r="O57" s="5">
        <v>2.061202864467123</v>
      </c>
      <c r="P57" s="5">
        <v>1.9709869028757652</v>
      </c>
      <c r="Q57" s="5">
        <v>1.9689258742416125</v>
      </c>
      <c r="R57" s="5">
        <v>1.9766236329799469</v>
      </c>
      <c r="S57" s="5">
        <v>1.9833040581425987</v>
      </c>
      <c r="T57" s="5">
        <v>1.9911483189935433</v>
      </c>
      <c r="U57" s="5">
        <v>1.8464199883031784</v>
      </c>
      <c r="V57" s="5">
        <v>1.24881501414199</v>
      </c>
      <c r="W57" s="5">
        <v>1.1176921195861269</v>
      </c>
      <c r="X57" s="5">
        <v>1.0918818579392302</v>
      </c>
      <c r="Y57" s="5">
        <v>1.0647127766082627</v>
      </c>
      <c r="Z57" s="5">
        <v>1.0630459691549503</v>
      </c>
      <c r="AA57" s="5">
        <v>1.0577347929022267</v>
      </c>
      <c r="AB57" s="5">
        <v>1.0507941898203756</v>
      </c>
      <c r="AC57" s="5">
        <v>1.0402555027106843</v>
      </c>
      <c r="AD57" s="5">
        <v>1.0320247031693017</v>
      </c>
      <c r="AE57" s="5">
        <v>1.0201958196000764</v>
      </c>
    </row>
    <row r="58" spans="2:31" x14ac:dyDescent="0.25">
      <c r="B58" s="4" t="str">
        <f t="shared" si="4"/>
        <v>Other_D</v>
      </c>
      <c r="C58" s="5">
        <v>1.4294200077330093</v>
      </c>
      <c r="D58" s="5">
        <v>1.5867510738761721</v>
      </c>
      <c r="E58" s="5">
        <v>1.8513052212993988</v>
      </c>
      <c r="F58" s="5">
        <v>2.0868072502550365</v>
      </c>
      <c r="G58" s="5">
        <v>2.2064668826132197</v>
      </c>
      <c r="H58" s="5">
        <v>2.3706606221533852</v>
      </c>
      <c r="I58" s="5">
        <v>2.4275439029528791</v>
      </c>
      <c r="J58" s="5">
        <v>2.5853558851494944</v>
      </c>
      <c r="K58" s="5">
        <v>2.5953860066206298</v>
      </c>
      <c r="L58" s="5">
        <v>2.5628953090819668</v>
      </c>
      <c r="M58" s="5">
        <v>2.5402887399847178</v>
      </c>
      <c r="N58" s="5">
        <v>2.449540408635126</v>
      </c>
      <c r="O58" s="5">
        <v>2.0634677836790045</v>
      </c>
      <c r="P58" s="5">
        <v>1.986966831384386</v>
      </c>
      <c r="Q58" s="5">
        <v>1.8994869263572911</v>
      </c>
      <c r="R58" s="5">
        <v>1.8311302082025189</v>
      </c>
      <c r="S58" s="5">
        <v>1.7394639560084268</v>
      </c>
      <c r="T58" s="5">
        <v>1.8654832546127087</v>
      </c>
      <c r="U58" s="5">
        <v>1.6832009537060688</v>
      </c>
      <c r="V58" s="5">
        <v>1.4389787518566042</v>
      </c>
      <c r="W58" s="5">
        <v>1.3219478352041132</v>
      </c>
      <c r="X58" s="5">
        <v>1.2357129376498919</v>
      </c>
      <c r="Y58" s="5">
        <v>1.1100792744001109</v>
      </c>
      <c r="Z58" s="5">
        <v>1.1062628887135397</v>
      </c>
      <c r="AA58" s="5">
        <v>1.0974651459755449</v>
      </c>
      <c r="AB58" s="5">
        <v>1.0864156748958034</v>
      </c>
      <c r="AC58" s="5">
        <v>1.0704822139307257</v>
      </c>
      <c r="AD58" s="5">
        <v>1.05756154771108</v>
      </c>
      <c r="AE58" s="5">
        <v>1.0397568916061</v>
      </c>
    </row>
    <row r="59" spans="2:31" x14ac:dyDescent="0.25">
      <c r="B59" s="6" t="str">
        <f t="shared" si="4"/>
        <v>Total</v>
      </c>
      <c r="C59" s="7">
        <v>17.960199791856791</v>
      </c>
      <c r="D59" s="7">
        <v>19.17160820332025</v>
      </c>
      <c r="E59" s="7">
        <v>19.715895207582779</v>
      </c>
      <c r="F59" s="7">
        <v>25.304408369691888</v>
      </c>
      <c r="G59" s="7">
        <v>26.152140450524328</v>
      </c>
      <c r="H59" s="7">
        <v>23.440989819157469</v>
      </c>
      <c r="I59" s="7">
        <v>25.503785127903015</v>
      </c>
      <c r="J59" s="7">
        <v>23.57731490094946</v>
      </c>
      <c r="K59" s="7">
        <v>28.92397570803541</v>
      </c>
      <c r="L59" s="7">
        <v>26.34705248779624</v>
      </c>
      <c r="M59" s="7">
        <v>28.307971211937879</v>
      </c>
      <c r="N59" s="7">
        <v>24.329620300892671</v>
      </c>
      <c r="O59" s="7">
        <v>21.482388757078056</v>
      </c>
      <c r="P59" s="7">
        <v>17.457758373064106</v>
      </c>
      <c r="Q59" s="7">
        <v>19.928269666580348</v>
      </c>
      <c r="R59" s="7">
        <v>19.053152026591508</v>
      </c>
      <c r="S59" s="7">
        <v>16.802185197239758</v>
      </c>
      <c r="T59" s="7">
        <v>18.443081558879108</v>
      </c>
      <c r="U59" s="7">
        <v>17.085280047950004</v>
      </c>
      <c r="V59" s="7">
        <v>16.486054341450892</v>
      </c>
      <c r="W59" s="7">
        <v>12.6735653619094</v>
      </c>
      <c r="X59" s="7">
        <v>13.540977955610602</v>
      </c>
      <c r="Y59" s="7">
        <v>10.910121724109031</v>
      </c>
      <c r="Z59" s="7">
        <v>11.222121439057917</v>
      </c>
      <c r="AA59" s="7">
        <v>10.071509785162599</v>
      </c>
      <c r="AB59" s="7">
        <v>12.257701052794459</v>
      </c>
      <c r="AC59" s="7">
        <v>11.822992005146105</v>
      </c>
      <c r="AD59" s="7">
        <v>11.257439241615362</v>
      </c>
      <c r="AE59" s="7">
        <v>11.617724287489393</v>
      </c>
    </row>
    <row r="62" spans="2:31" x14ac:dyDescent="0.25">
      <c r="B62" s="1" t="s">
        <v>43</v>
      </c>
    </row>
    <row r="63" spans="2:31" x14ac:dyDescent="0.25">
      <c r="B63" s="2" t="str">
        <f t="shared" ref="B63:B72" si="32">B24</f>
        <v>Bundle</v>
      </c>
      <c r="C63" s="3">
        <f t="shared" ref="C63:AE63" si="33">C$24</f>
        <v>2022</v>
      </c>
      <c r="D63" s="3">
        <f t="shared" si="33"/>
        <v>2023</v>
      </c>
      <c r="E63" s="3">
        <f t="shared" si="33"/>
        <v>2024</v>
      </c>
      <c r="F63" s="3">
        <f t="shared" si="33"/>
        <v>2025</v>
      </c>
      <c r="G63" s="3">
        <f t="shared" si="33"/>
        <v>2026</v>
      </c>
      <c r="H63" s="3">
        <f t="shared" si="33"/>
        <v>2027</v>
      </c>
      <c r="I63" s="3">
        <f t="shared" si="33"/>
        <v>2028</v>
      </c>
      <c r="J63" s="3">
        <f t="shared" si="33"/>
        <v>2029</v>
      </c>
      <c r="K63" s="3">
        <f t="shared" si="33"/>
        <v>2030</v>
      </c>
      <c r="L63" s="3">
        <f t="shared" si="33"/>
        <v>2031</v>
      </c>
      <c r="M63" s="3">
        <f t="shared" si="33"/>
        <v>2032</v>
      </c>
      <c r="N63" s="3">
        <f t="shared" si="33"/>
        <v>2033</v>
      </c>
      <c r="O63" s="3">
        <f t="shared" si="33"/>
        <v>2034</v>
      </c>
      <c r="P63" s="3">
        <f t="shared" si="33"/>
        <v>2035</v>
      </c>
      <c r="Q63" s="3">
        <f t="shared" si="33"/>
        <v>2036</v>
      </c>
      <c r="R63" s="3">
        <f t="shared" si="33"/>
        <v>2037</v>
      </c>
      <c r="S63" s="3">
        <f t="shared" si="33"/>
        <v>2038</v>
      </c>
      <c r="T63" s="3">
        <f t="shared" si="33"/>
        <v>2039</v>
      </c>
      <c r="U63" s="3">
        <f t="shared" si="33"/>
        <v>2040</v>
      </c>
      <c r="V63" s="3">
        <f t="shared" si="33"/>
        <v>2041</v>
      </c>
      <c r="W63" s="3">
        <f t="shared" si="33"/>
        <v>2042</v>
      </c>
      <c r="X63" s="3">
        <f t="shared" si="33"/>
        <v>2043</v>
      </c>
      <c r="Y63" s="3">
        <f t="shared" si="33"/>
        <v>2044</v>
      </c>
      <c r="Z63" s="3">
        <f t="shared" si="33"/>
        <v>2045</v>
      </c>
      <c r="AA63" s="3">
        <f t="shared" si="33"/>
        <v>2046</v>
      </c>
      <c r="AB63" s="3">
        <f t="shared" si="33"/>
        <v>2047</v>
      </c>
      <c r="AC63" s="3">
        <f t="shared" si="33"/>
        <v>2048</v>
      </c>
      <c r="AD63" s="3">
        <f t="shared" si="33"/>
        <v>2049</v>
      </c>
      <c r="AE63" s="3">
        <f t="shared" si="33"/>
        <v>2050</v>
      </c>
    </row>
    <row r="64" spans="2:31" x14ac:dyDescent="0.25">
      <c r="B64" s="4" t="str">
        <f t="shared" si="32"/>
        <v>Peak_A</v>
      </c>
      <c r="C64" s="8">
        <f>SUM($C51:C51)</f>
        <v>5.9225977766078817</v>
      </c>
      <c r="D64" s="8">
        <f>SUM($C51:D51)</f>
        <v>12.485034501172578</v>
      </c>
      <c r="E64" s="8">
        <f>SUM($C51:E51)</f>
        <v>19.839852165045766</v>
      </c>
      <c r="F64" s="8">
        <f>SUM($C51:F51)</f>
        <v>29.214907618889121</v>
      </c>
      <c r="G64" s="8">
        <f>SUM($C51:G51)</f>
        <v>38.336446934388896</v>
      </c>
      <c r="H64" s="8">
        <f>SUM($C51:H51)</f>
        <v>48.226585510088611</v>
      </c>
      <c r="I64" s="8">
        <f>SUM($C51:I51)</f>
        <v>58.93295660971625</v>
      </c>
      <c r="J64" s="8">
        <f>SUM($C51:J51)</f>
        <v>69.801779431856232</v>
      </c>
      <c r="K64" s="8">
        <f>SUM($C51:K51)</f>
        <v>80.597221352561974</v>
      </c>
      <c r="L64" s="8">
        <f>SUM($C51:L51)</f>
        <v>91.79170148002639</v>
      </c>
      <c r="M64" s="8">
        <f>SUM($C51:M51)</f>
        <v>102.43620932825191</v>
      </c>
      <c r="N64" s="8">
        <f>SUM($C51:N51)</f>
        <v>112.4491580034223</v>
      </c>
      <c r="O64" s="8">
        <f>SUM($C51:O51)</f>
        <v>121.80874425426387</v>
      </c>
      <c r="P64" s="8">
        <f>SUM($C51:P51)</f>
        <v>130.15529388732585</v>
      </c>
      <c r="Q64" s="8">
        <f>SUM($C51:Q51)</f>
        <v>138.32612272680311</v>
      </c>
      <c r="R64" s="8">
        <f>SUM($C51:R51)</f>
        <v>146.27474023013579</v>
      </c>
      <c r="S64" s="8">
        <f>SUM($C51:S51)</f>
        <v>154.26954310295093</v>
      </c>
      <c r="T64" s="8">
        <f>SUM($C51:T51)</f>
        <v>163.20055235574117</v>
      </c>
      <c r="U64" s="8">
        <f>SUM($C51:U51)</f>
        <v>171.27464493706913</v>
      </c>
      <c r="V64" s="8">
        <f>SUM($C51:V51)</f>
        <v>178.29879511619245</v>
      </c>
      <c r="W64" s="8">
        <f>SUM($C51:W51)</f>
        <v>184.16643173203542</v>
      </c>
      <c r="X64" s="8">
        <f>SUM($C51:X51)</f>
        <v>189.5622116577544</v>
      </c>
      <c r="Y64" s="8">
        <f>SUM($C51:Y51)</f>
        <v>194.41705064266702</v>
      </c>
      <c r="Z64" s="8">
        <f>SUM($C51:Z51)</f>
        <v>199.24812513632375</v>
      </c>
      <c r="AA64" s="8">
        <f>SUM($C51:AA51)</f>
        <v>204.03485328385827</v>
      </c>
      <c r="AB64" s="8">
        <f>SUM($C51:AB51)</f>
        <v>208.76628458533395</v>
      </c>
      <c r="AC64" s="8">
        <f>SUM($C51:AC51)</f>
        <v>213.42223176078502</v>
      </c>
      <c r="AD64" s="8">
        <f>SUM($C51:AD51)</f>
        <v>218.01021787033318</v>
      </c>
      <c r="AE64" s="8">
        <f>SUM($C51:AE51)</f>
        <v>222.51005563401262</v>
      </c>
    </row>
    <row r="65" spans="2:31" x14ac:dyDescent="0.25">
      <c r="B65" s="4" t="str">
        <f t="shared" si="32"/>
        <v>Other_A</v>
      </c>
      <c r="C65" s="8">
        <f>SUM($C52:C52)</f>
        <v>7.9563642661956218</v>
      </c>
      <c r="D65" s="8">
        <f>SUM($C52:D52)</f>
        <v>16.590433361317739</v>
      </c>
      <c r="E65" s="8">
        <f>SUM($C52:E52)</f>
        <v>26.01588933205127</v>
      </c>
      <c r="F65" s="8">
        <f>SUM($C52:F52)</f>
        <v>37.730983283981644</v>
      </c>
      <c r="G65" s="8">
        <f>SUM($C52:G52)</f>
        <v>48.397090556704413</v>
      </c>
      <c r="H65" s="8">
        <f>SUM($C52:H52)</f>
        <v>58.304941001793736</v>
      </c>
      <c r="I65" s="8">
        <f>SUM($C52:I52)</f>
        <v>68.662147447254426</v>
      </c>
      <c r="J65" s="8">
        <f>SUM($C52:J52)</f>
        <v>79.598787711913559</v>
      </c>
      <c r="K65" s="8">
        <f>SUM($C52:K52)</f>
        <v>90.85497688477848</v>
      </c>
      <c r="L65" s="8">
        <f>SUM($C52:L52)</f>
        <v>102.16911284085438</v>
      </c>
      <c r="M65" s="8">
        <f>SUM($C52:M52)</f>
        <v>113.18218072765987</v>
      </c>
      <c r="N65" s="8">
        <f>SUM($C52:N52)</f>
        <v>123.12926556711176</v>
      </c>
      <c r="O65" s="8">
        <f>SUM($C52:O52)</f>
        <v>132.5668370026707</v>
      </c>
      <c r="P65" s="8">
        <f>SUM($C52:P52)</f>
        <v>141.02281956256769</v>
      </c>
      <c r="Q65" s="8">
        <f>SUM($C52:Q52)</f>
        <v>149.33871673874265</v>
      </c>
      <c r="R65" s="8">
        <f>SUM($C52:R52)</f>
        <v>156.04174363430741</v>
      </c>
      <c r="S65" s="8">
        <f>SUM($C52:S52)</f>
        <v>162.56916404605016</v>
      </c>
      <c r="T65" s="8">
        <f>SUM($C52:T52)</f>
        <v>169.21223679564181</v>
      </c>
      <c r="U65" s="8">
        <f>SUM($C52:U52)</f>
        <v>175.72974207552321</v>
      </c>
      <c r="V65" s="8">
        <f>SUM($C52:V52)</f>
        <v>182.47914300140263</v>
      </c>
      <c r="W65" s="8">
        <f>SUM($C52:W52)</f>
        <v>188.02424532878723</v>
      </c>
      <c r="X65" s="8">
        <f>SUM($C52:X52)</f>
        <v>193.8158723109205</v>
      </c>
      <c r="Y65" s="8">
        <f>SUM($C52:Y52)</f>
        <v>198.92026289105164</v>
      </c>
      <c r="Z65" s="8">
        <f>SUM($C52:Z52)</f>
        <v>204.02317539662943</v>
      </c>
      <c r="AA65" s="8">
        <f>SUM($C52:AA52)</f>
        <v>209.10015616900409</v>
      </c>
      <c r="AB65" s="8">
        <f>SUM($C52:AB52)</f>
        <v>214.14053047135113</v>
      </c>
      <c r="AC65" s="8">
        <f>SUM($C52:AC52)</f>
        <v>219.12018137048995</v>
      </c>
      <c r="AD65" s="8">
        <f>SUM($C52:AD52)</f>
        <v>224.05531852230831</v>
      </c>
      <c r="AE65" s="8">
        <f>SUM($C52:AE52)</f>
        <v>228.92182499362562</v>
      </c>
    </row>
    <row r="66" spans="2:31" x14ac:dyDescent="0.25">
      <c r="B66" s="4" t="str">
        <f t="shared" si="32"/>
        <v>Peak_B</v>
      </c>
      <c r="C66" s="8">
        <f>SUM($C53:C53)</f>
        <v>2.7681875698764364</v>
      </c>
      <c r="D66" s="8">
        <f>SUM($C53:D53)</f>
        <v>5.4590011866436585</v>
      </c>
      <c r="E66" s="8">
        <f>SUM($C53:E53)</f>
        <v>8.3005689174676753</v>
      </c>
      <c r="F66" s="8">
        <f>SUM($C53:F53)</f>
        <v>11.197739091261942</v>
      </c>
      <c r="G66" s="8">
        <f>SUM($C53:G53)</f>
        <v>13.639180529196189</v>
      </c>
      <c r="H66" s="8">
        <f>SUM($C53:H53)</f>
        <v>15.880057792240269</v>
      </c>
      <c r="I66" s="8">
        <f>SUM($C53:I53)</f>
        <v>18.092062135389618</v>
      </c>
      <c r="J66" s="8">
        <f>SUM($C53:J53)</f>
        <v>20.322311430780076</v>
      </c>
      <c r="K66" s="8">
        <f>SUM($C53:K53)</f>
        <v>22.48060507758505</v>
      </c>
      <c r="L66" s="8">
        <f>SUM($C53:L53)</f>
        <v>24.62699093651986</v>
      </c>
      <c r="M66" s="8">
        <f>SUM($C53:M53)</f>
        <v>26.771099206597299</v>
      </c>
      <c r="N66" s="8">
        <f>SUM($C53:N53)</f>
        <v>28.961618523095016</v>
      </c>
      <c r="O66" s="8">
        <f>SUM($C53:O53)</f>
        <v>31.250400573284448</v>
      </c>
      <c r="P66" s="8">
        <f>SUM($C53:P53)</f>
        <v>33.282884194304515</v>
      </c>
      <c r="Q66" s="8">
        <f>SUM($C53:Q53)</f>
        <v>35.261264571798314</v>
      </c>
      <c r="R66" s="8">
        <f>SUM($C53:R53)</f>
        <v>37.156484369546661</v>
      </c>
      <c r="S66" s="8">
        <f>SUM($C53:S53)</f>
        <v>38.928029344225678</v>
      </c>
      <c r="T66" s="8">
        <f>SUM($C53:T53)</f>
        <v>40.978099858814083</v>
      </c>
      <c r="U66" s="8">
        <f>SUM($C53:U53)</f>
        <v>42.69560160037971</v>
      </c>
      <c r="V66" s="8">
        <f>SUM($C53:V53)</f>
        <v>44.032532930377378</v>
      </c>
      <c r="W66" s="8">
        <f>SUM($C53:W53)</f>
        <v>45.189694777314401</v>
      </c>
      <c r="X66" s="8">
        <f>SUM($C53:X53)</f>
        <v>46.278956621245591</v>
      </c>
      <c r="Y66" s="8">
        <f>SUM($C53:Y53)</f>
        <v>47.2205485499003</v>
      </c>
      <c r="Z66" s="8">
        <f>SUM($C53:Z53)</f>
        <v>48.157847980400611</v>
      </c>
      <c r="AA66" s="8">
        <f>SUM($C53:AA53)</f>
        <v>49.086284758852607</v>
      </c>
      <c r="AB66" s="8">
        <f>SUM($C53:AB53)</f>
        <v>50.003330150266898</v>
      </c>
      <c r="AC66" s="8">
        <f>SUM($C53:AC53)</f>
        <v>50.904501634316979</v>
      </c>
      <c r="AD66" s="8">
        <f>SUM($C53:AD53)</f>
        <v>51.791178046687683</v>
      </c>
      <c r="AE66" s="8">
        <f>SUM($C53:AE53)</f>
        <v>52.658876867052498</v>
      </c>
    </row>
    <row r="67" spans="2:31" x14ac:dyDescent="0.25">
      <c r="B67" s="4" t="str">
        <f t="shared" si="32"/>
        <v>Other_B</v>
      </c>
      <c r="C67" s="8">
        <f>SUM($C54:C54)</f>
        <v>1.4246786215358949</v>
      </c>
      <c r="D67" s="8">
        <f>SUM($C54:D54)</f>
        <v>2.4732256511727133</v>
      </c>
      <c r="E67" s="8">
        <f>SUM($C54:E54)</f>
        <v>3.5647186412877416</v>
      </c>
      <c r="F67" s="8">
        <f>SUM($C54:F54)</f>
        <v>5.101782841962244</v>
      </c>
      <c r="G67" s="8">
        <f>SUM($C54:G54)</f>
        <v>5.986220963003511</v>
      </c>
      <c r="H67" s="8">
        <f>SUM($C54:H54)</f>
        <v>6.5556434500646636</v>
      </c>
      <c r="I67" s="8">
        <f>SUM($C54:I54)</f>
        <v>7.2320325122592246</v>
      </c>
      <c r="J67" s="8">
        <f>SUM($C54:J54)</f>
        <v>7.9897812486506323</v>
      </c>
      <c r="K67" s="8">
        <f>SUM($C54:K54)</f>
        <v>8.8272727542566081</v>
      </c>
      <c r="L67" s="8">
        <f>SUM($C54:L54)</f>
        <v>9.7180274802988613</v>
      </c>
      <c r="M67" s="8">
        <f>SUM($C54:M54)</f>
        <v>10.590260651440204</v>
      </c>
      <c r="N67" s="8">
        <f>SUM($C54:N54)</f>
        <v>11.473041886072327</v>
      </c>
      <c r="O67" s="8">
        <f>SUM($C54:O54)</f>
        <v>12.333208566423538</v>
      </c>
      <c r="P67" s="8">
        <f>SUM($C54:P54)</f>
        <v>13.180659148452573</v>
      </c>
      <c r="Q67" s="8">
        <f>SUM($C54:Q54)</f>
        <v>13.953626632193416</v>
      </c>
      <c r="R67" s="8">
        <f>SUM($C54:R54)</f>
        <v>14.710824423794117</v>
      </c>
      <c r="S67" s="8">
        <f>SUM($C54:S54)</f>
        <v>15.564583064322528</v>
      </c>
      <c r="T67" s="8">
        <f>SUM($C54:T54)</f>
        <v>16.4276141851395</v>
      </c>
      <c r="U67" s="8">
        <f>SUM($C54:U54)</f>
        <v>17.242190219941712</v>
      </c>
      <c r="V67" s="8">
        <f>SUM($C54:V54)</f>
        <v>17.957838481944602</v>
      </c>
      <c r="W67" s="8">
        <f>SUM($C54:W54)</f>
        <v>18.627855663312552</v>
      </c>
      <c r="X67" s="8">
        <f>SUM($C54:X54)</f>
        <v>19.238594241764499</v>
      </c>
      <c r="Y67" s="8">
        <f>SUM($C54:Y54)</f>
        <v>19.729448789245509</v>
      </c>
      <c r="Z67" s="8">
        <f>SUM($C54:Z54)</f>
        <v>20.218731586770545</v>
      </c>
      <c r="AA67" s="8">
        <f>SUM($C54:AA54)</f>
        <v>20.704306748418148</v>
      </c>
      <c r="AB67" s="8">
        <f>SUM($C54:AB54)</f>
        <v>21.185370174837384</v>
      </c>
      <c r="AC67" s="8">
        <f>SUM($C54:AC54)</f>
        <v>21.65983046101697</v>
      </c>
      <c r="AD67" s="8">
        <f>SUM($C54:AD54)</f>
        <v>22.129458118926685</v>
      </c>
      <c r="AE67" s="8">
        <f>SUM($C54:AE54)</f>
        <v>22.592161743555245</v>
      </c>
    </row>
    <row r="68" spans="2:31" x14ac:dyDescent="0.25">
      <c r="B68" s="4" t="str">
        <f t="shared" si="32"/>
        <v>Peak_C</v>
      </c>
      <c r="C68" s="8">
        <f>SUM($C55:C55)</f>
        <v>0.37312034618415685</v>
      </c>
      <c r="D68" s="8">
        <f>SUM($C55:D55)</f>
        <v>0.77034001571161725</v>
      </c>
      <c r="E68" s="8">
        <f>SUM($C55:E55)</f>
        <v>1.1889269537045135</v>
      </c>
      <c r="F68" s="8">
        <f>SUM($C55:F55)</f>
        <v>1.7119684088813445</v>
      </c>
      <c r="G68" s="8">
        <f>SUM($C55:G55)</f>
        <v>2.1808529805345458</v>
      </c>
      <c r="H68" s="8">
        <f>SUM($C55:H55)</f>
        <v>2.6685052446951745</v>
      </c>
      <c r="I68" s="8">
        <f>SUM($C55:I55)</f>
        <v>3.1714351566156491</v>
      </c>
      <c r="J68" s="8">
        <f>SUM($C55:J55)</f>
        <v>3.6910725194821072</v>
      </c>
      <c r="K68" s="8">
        <f>SUM($C55:K55)</f>
        <v>4.216825806229207</v>
      </c>
      <c r="L68" s="8">
        <f>SUM($C55:L55)</f>
        <v>4.6145449695792742</v>
      </c>
      <c r="M68" s="8">
        <f>SUM($C55:M55)</f>
        <v>4.9429571334393509</v>
      </c>
      <c r="N68" s="8">
        <f>SUM($C55:N55)</f>
        <v>5.2727847604945657</v>
      </c>
      <c r="O68" s="8">
        <f>SUM($C55:O55)</f>
        <v>5.5962203507678288</v>
      </c>
      <c r="P68" s="8">
        <f>SUM($C55:P55)</f>
        <v>5.9212583375756376</v>
      </c>
      <c r="Q68" s="8">
        <f>SUM($C55:Q55)</f>
        <v>6.2503185463934194</v>
      </c>
      <c r="R68" s="8">
        <f>SUM($C55:R55)</f>
        <v>6.5847156782104159</v>
      </c>
      <c r="S68" s="8">
        <f>SUM($C55:S55)</f>
        <v>6.9240222461767305</v>
      </c>
      <c r="T68" s="8">
        <f>SUM($C55:T55)</f>
        <v>7.2680012452175102</v>
      </c>
      <c r="U68" s="8">
        <f>SUM($C55:U55)</f>
        <v>7.5693276975959618</v>
      </c>
      <c r="V68" s="8">
        <f>SUM($C55:V55)</f>
        <v>7.7983546989964463</v>
      </c>
      <c r="W68" s="8">
        <f>SUM($C55:W55)</f>
        <v>8.0147642654673863</v>
      </c>
      <c r="X68" s="8">
        <f>SUM($C55:X55)</f>
        <v>8.2253965479454063</v>
      </c>
      <c r="Y68" s="8">
        <f>SUM($C55:Y55)</f>
        <v>8.4299204816802735</v>
      </c>
      <c r="Z68" s="8">
        <f>SUM($C55:Z55)</f>
        <v>8.6342563642365793</v>
      </c>
      <c r="AA68" s="8">
        <f>SUM($C55:AA55)</f>
        <v>8.8376281149884157</v>
      </c>
      <c r="AB68" s="8">
        <f>SUM($C55:AB55)</f>
        <v>9.0397593118258257</v>
      </c>
      <c r="AC68" s="8">
        <f>SUM($C55:AC55)</f>
        <v>9.2398846201056646</v>
      </c>
      <c r="AD68" s="8">
        <f>SUM($C55:AD55)</f>
        <v>9.4387054427843484</v>
      </c>
      <c r="AE68" s="8">
        <f>SUM($C55:AE55)</f>
        <v>9.6354564452187343</v>
      </c>
    </row>
    <row r="69" spans="2:31" x14ac:dyDescent="0.25">
      <c r="B69" s="4" t="str">
        <f t="shared" si="32"/>
        <v>Other_C</v>
      </c>
      <c r="C69" s="8">
        <f>SUM($C56:C56)</f>
        <v>0.28966815310623756</v>
      </c>
      <c r="D69" s="8">
        <f>SUM($C56:D56)</f>
        <v>0.62735259739254279</v>
      </c>
      <c r="E69" s="8">
        <f>SUM($C56:E56)</f>
        <v>1.0093005102497254</v>
      </c>
      <c r="F69" s="8">
        <f>SUM($C56:F56)</f>
        <v>1.4672356365915384</v>
      </c>
      <c r="G69" s="8">
        <f>SUM($C56:G56)</f>
        <v>1.9203430206226475</v>
      </c>
      <c r="H69" s="8">
        <f>SUM($C56:H56)</f>
        <v>2.4216404829950946</v>
      </c>
      <c r="I69" s="8">
        <f>SUM($C56:I56)</f>
        <v>2.9575747913621426</v>
      </c>
      <c r="J69" s="8">
        <f>SUM($C56:J56)</f>
        <v>3.5302538515041917</v>
      </c>
      <c r="K69" s="8">
        <f>SUM($C56:K56)</f>
        <v>4.0915050427581034</v>
      </c>
      <c r="L69" s="8">
        <f>SUM($C56:L56)</f>
        <v>4.6505717439093948</v>
      </c>
      <c r="M69" s="8">
        <f>SUM($C56:M56)</f>
        <v>5.1785155815933255</v>
      </c>
      <c r="N69" s="8">
        <f>SUM($C56:N56)</f>
        <v>5.6880170131369683</v>
      </c>
      <c r="O69" s="8">
        <f>SUM($C56:O56)</f>
        <v>6.0417124051340121</v>
      </c>
      <c r="P69" s="8">
        <f>SUM($C56:P56)</f>
        <v>6.3985279718048709</v>
      </c>
      <c r="Q69" s="8">
        <f>SUM($C56:Q56)</f>
        <v>6.7427722470712936</v>
      </c>
      <c r="R69" s="8">
        <f>SUM($C56:R56)</f>
        <v>7.0547753195928982</v>
      </c>
      <c r="S69" s="8">
        <f>SUM($C56:S56)</f>
        <v>7.3507636682580841</v>
      </c>
      <c r="T69" s="8">
        <f>SUM($C56:T56)</f>
        <v>7.6509711812489973</v>
      </c>
      <c r="U69" s="8">
        <f>SUM($C56:U56)</f>
        <v>7.9181216268458687</v>
      </c>
      <c r="V69" s="8">
        <f>SUM($C56:V56)</f>
        <v>8.1204596701993399</v>
      </c>
      <c r="W69" s="8">
        <f>SUM($C56:W56)</f>
        <v>8.2802284037525258</v>
      </c>
      <c r="X69" s="8">
        <f>SUM($C56:X56)</f>
        <v>8.4126353964955243</v>
      </c>
      <c r="Y69" s="8">
        <f>SUM($C56:Y56)</f>
        <v>8.5383244626926977</v>
      </c>
      <c r="Z69" s="8">
        <f>SUM($C56:Z56)</f>
        <v>8.6632814270709648</v>
      </c>
      <c r="AA69" s="8">
        <f>SUM($C56:AA56)</f>
        <v>8.7868660127200346</v>
      </c>
      <c r="AB69" s="8">
        <f>SUM($C56:AB56)</f>
        <v>8.9087515947050626</v>
      </c>
      <c r="AC69" s="8">
        <f>SUM($C56:AC56)</f>
        <v>9.0283131869788296</v>
      </c>
      <c r="AD69" s="8">
        <f>SUM($C56:AD56)</f>
        <v>9.1458208868312418</v>
      </c>
      <c r="AE69" s="8">
        <f>SUM($C56:AE56)</f>
        <v>9.2606497082150803</v>
      </c>
    </row>
    <row r="70" spans="2:31" x14ac:dyDescent="0.25">
      <c r="B70" s="4" t="str">
        <f t="shared" si="32"/>
        <v>Peak_D</v>
      </c>
      <c r="C70" s="8">
        <f>SUM($C57:C57)</f>
        <v>2.3344726300507395</v>
      </c>
      <c r="D70" s="8">
        <f>SUM($C57:D57)</f>
        <v>5.0204104385571373</v>
      </c>
      <c r="E70" s="8">
        <f>SUM($C57:E57)</f>
        <v>8.0393921180033274</v>
      </c>
      <c r="F70" s="8">
        <f>SUM($C57:F57)</f>
        <v>11.462846843356434</v>
      </c>
      <c r="G70" s="8">
        <f>SUM($C57:G57)</f>
        <v>15.140299517500708</v>
      </c>
      <c r="H70" s="8">
        <f>SUM($C57:H57)</f>
        <v>19.111394656496248</v>
      </c>
      <c r="I70" s="8">
        <f>SUM($C57:I57)</f>
        <v>23.349573128212516</v>
      </c>
      <c r="J70" s="8">
        <f>SUM($C57:J57)</f>
        <v>27.844674467475755</v>
      </c>
      <c r="K70" s="8">
        <f>SUM($C57:K57)</f>
        <v>32.293547033402064</v>
      </c>
      <c r="L70" s="8">
        <f>SUM($C57:L57)</f>
        <v>36.591677851446818</v>
      </c>
      <c r="M70" s="8">
        <f>SUM($C57:M57)</f>
        <v>40.811551789684074</v>
      </c>
      <c r="N70" s="8">
        <f>SUM($C57:N57)</f>
        <v>44.788098393040869</v>
      </c>
      <c r="O70" s="8">
        <f>SUM($C57:O57)</f>
        <v>46.849301257507989</v>
      </c>
      <c r="P70" s="8">
        <f>SUM($C57:P57)</f>
        <v>48.820288160383754</v>
      </c>
      <c r="Q70" s="8">
        <f>SUM($C57:Q57)</f>
        <v>50.789214034625367</v>
      </c>
      <c r="R70" s="8">
        <f>SUM($C57:R57)</f>
        <v>52.765837667605311</v>
      </c>
      <c r="S70" s="8">
        <f>SUM($C57:S57)</f>
        <v>54.749141725747911</v>
      </c>
      <c r="T70" s="8">
        <f>SUM($C57:T57)</f>
        <v>56.740290044741457</v>
      </c>
      <c r="U70" s="8">
        <f>SUM($C57:U57)</f>
        <v>58.586710033044632</v>
      </c>
      <c r="V70" s="8">
        <f>SUM($C57:V57)</f>
        <v>59.835525047186621</v>
      </c>
      <c r="W70" s="8">
        <f>SUM($C57:W57)</f>
        <v>60.953217166772745</v>
      </c>
      <c r="X70" s="8">
        <f>SUM($C57:X57)</f>
        <v>62.045099024711973</v>
      </c>
      <c r="Y70" s="8">
        <f>SUM($C57:Y57)</f>
        <v>63.109811801320234</v>
      </c>
      <c r="Z70" s="8">
        <f>SUM($C57:Z57)</f>
        <v>64.17285777047519</v>
      </c>
      <c r="AA70" s="8">
        <f>SUM($C57:AA57)</f>
        <v>65.230592563377414</v>
      </c>
      <c r="AB70" s="8">
        <f>SUM($C57:AB57)</f>
        <v>66.281386753197793</v>
      </c>
      <c r="AC70" s="8">
        <f>SUM($C57:AC57)</f>
        <v>67.321642255908472</v>
      </c>
      <c r="AD70" s="8">
        <f>SUM($C57:AD57)</f>
        <v>68.353666959077771</v>
      </c>
      <c r="AE70" s="8">
        <f>SUM($C57:AE57)</f>
        <v>69.373862778677847</v>
      </c>
    </row>
    <row r="71" spans="2:31" x14ac:dyDescent="0.25">
      <c r="B71" s="4" t="str">
        <f t="shared" si="32"/>
        <v>Other_D</v>
      </c>
      <c r="C71" s="8">
        <f>SUM($C58:C58)</f>
        <v>1.4294200077330093</v>
      </c>
      <c r="D71" s="8">
        <f>SUM($C58:D58)</f>
        <v>3.0161710816091816</v>
      </c>
      <c r="E71" s="8">
        <f>SUM($C58:E58)</f>
        <v>4.8674763029085799</v>
      </c>
      <c r="F71" s="8">
        <f>SUM($C58:F58)</f>
        <v>6.9542835531636165</v>
      </c>
      <c r="G71" s="8">
        <f>SUM($C58:G58)</f>
        <v>9.160750435776837</v>
      </c>
      <c r="H71" s="8">
        <f>SUM($C58:H58)</f>
        <v>11.531411057930223</v>
      </c>
      <c r="I71" s="8">
        <f>SUM($C58:I58)</f>
        <v>13.958954960883101</v>
      </c>
      <c r="J71" s="8">
        <f>SUM($C58:J58)</f>
        <v>16.544310846032594</v>
      </c>
      <c r="K71" s="8">
        <f>SUM($C58:K58)</f>
        <v>19.139696852653223</v>
      </c>
      <c r="L71" s="8">
        <f>SUM($C58:L58)</f>
        <v>21.70259216173519</v>
      </c>
      <c r="M71" s="8">
        <f>SUM($C58:M58)</f>
        <v>24.242880901719907</v>
      </c>
      <c r="N71" s="8">
        <f>SUM($C58:N58)</f>
        <v>26.692421310355034</v>
      </c>
      <c r="O71" s="8">
        <f>SUM($C58:O58)</f>
        <v>28.755889094034039</v>
      </c>
      <c r="P71" s="8">
        <f>SUM($C58:P58)</f>
        <v>30.742855925418425</v>
      </c>
      <c r="Q71" s="8">
        <f>SUM($C58:Q58)</f>
        <v>32.642342851775716</v>
      </c>
      <c r="R71" s="8">
        <f>SUM($C58:R58)</f>
        <v>34.473473059978232</v>
      </c>
      <c r="S71" s="8">
        <f>SUM($C58:S58)</f>
        <v>36.212937015986661</v>
      </c>
      <c r="T71" s="8">
        <f>SUM($C58:T58)</f>
        <v>38.078420270599366</v>
      </c>
      <c r="U71" s="8">
        <f>SUM($C58:U58)</f>
        <v>39.761621224305436</v>
      </c>
      <c r="V71" s="8">
        <f>SUM($C58:V58)</f>
        <v>41.200599976162039</v>
      </c>
      <c r="W71" s="8">
        <f>SUM($C58:W58)</f>
        <v>42.522547811366152</v>
      </c>
      <c r="X71" s="8">
        <f>SUM($C58:X58)</f>
        <v>43.758260749016046</v>
      </c>
      <c r="Y71" s="8">
        <f>SUM($C58:Y58)</f>
        <v>44.86834002341616</v>
      </c>
      <c r="Z71" s="8">
        <f>SUM($C58:Z58)</f>
        <v>45.974602912129697</v>
      </c>
      <c r="AA71" s="8">
        <f>SUM($C58:AA58)</f>
        <v>47.072068058105245</v>
      </c>
      <c r="AB71" s="8">
        <f>SUM($C58:AB58)</f>
        <v>48.158483733001049</v>
      </c>
      <c r="AC71" s="8">
        <f>SUM($C58:AC58)</f>
        <v>49.228965946931773</v>
      </c>
      <c r="AD71" s="8">
        <f>SUM($C58:AD58)</f>
        <v>50.286527494642854</v>
      </c>
      <c r="AE71" s="8">
        <f>SUM($C58:AE58)</f>
        <v>51.326284386248958</v>
      </c>
    </row>
    <row r="72" spans="2:31" x14ac:dyDescent="0.25">
      <c r="B72" s="6" t="str">
        <f t="shared" si="32"/>
        <v>Total</v>
      </c>
      <c r="C72" s="9">
        <f t="shared" ref="C72:AE72" si="34">SUM(C64:C71)</f>
        <v>22.498509371289977</v>
      </c>
      <c r="D72" s="9">
        <f t="shared" si="34"/>
        <v>46.441968833577164</v>
      </c>
      <c r="E72" s="9">
        <f t="shared" si="34"/>
        <v>72.826124940718614</v>
      </c>
      <c r="F72" s="9">
        <f t="shared" si="34"/>
        <v>104.84174727808788</v>
      </c>
      <c r="G72" s="9">
        <f t="shared" si="34"/>
        <v>134.76118493772776</v>
      </c>
      <c r="H72" s="9">
        <f t="shared" si="34"/>
        <v>164.70017919630402</v>
      </c>
      <c r="I72" s="9">
        <f t="shared" si="34"/>
        <v>196.35673674169291</v>
      </c>
      <c r="J72" s="9">
        <f t="shared" si="34"/>
        <v>229.32297150769517</v>
      </c>
      <c r="K72" s="9">
        <f t="shared" si="34"/>
        <v>262.50165080422465</v>
      </c>
      <c r="L72" s="9">
        <f t="shared" si="34"/>
        <v>295.86521946437017</v>
      </c>
      <c r="M72" s="9">
        <f t="shared" si="34"/>
        <v>328.1556553203859</v>
      </c>
      <c r="N72" s="9">
        <f t="shared" si="34"/>
        <v>358.45440545672886</v>
      </c>
      <c r="O72" s="9">
        <f t="shared" si="34"/>
        <v>385.20231350408648</v>
      </c>
      <c r="P72" s="9">
        <f t="shared" si="34"/>
        <v>409.52458718783333</v>
      </c>
      <c r="Q72" s="9">
        <f t="shared" si="34"/>
        <v>433.30437834940329</v>
      </c>
      <c r="R72" s="9">
        <f t="shared" si="34"/>
        <v>455.06259438317085</v>
      </c>
      <c r="S72" s="9">
        <f t="shared" si="34"/>
        <v>476.56818421371861</v>
      </c>
      <c r="T72" s="9">
        <f t="shared" si="34"/>
        <v>499.55618593714394</v>
      </c>
      <c r="U72" s="9">
        <f t="shared" si="34"/>
        <v>520.77795941470572</v>
      </c>
      <c r="V72" s="9">
        <f t="shared" si="34"/>
        <v>539.72324892246149</v>
      </c>
      <c r="W72" s="9">
        <f t="shared" si="34"/>
        <v>555.77898514880837</v>
      </c>
      <c r="X72" s="9">
        <f t="shared" si="34"/>
        <v>571.33702654985393</v>
      </c>
      <c r="Y72" s="9">
        <f t="shared" si="34"/>
        <v>585.23370764197387</v>
      </c>
      <c r="Z72" s="9">
        <f t="shared" si="34"/>
        <v>599.09287857403683</v>
      </c>
      <c r="AA72" s="9">
        <f t="shared" si="34"/>
        <v>612.85275570932436</v>
      </c>
      <c r="AB72" s="9">
        <f t="shared" si="34"/>
        <v>626.48389677451917</v>
      </c>
      <c r="AC72" s="9">
        <f t="shared" si="34"/>
        <v>639.92555123653369</v>
      </c>
      <c r="AD72" s="9">
        <f t="shared" si="34"/>
        <v>653.21089334159194</v>
      </c>
      <c r="AE72" s="9">
        <f t="shared" si="34"/>
        <v>666.27917255660668</v>
      </c>
    </row>
    <row r="75" spans="2:31" x14ac:dyDescent="0.25">
      <c r="B75" s="1" t="s">
        <v>11</v>
      </c>
    </row>
    <row r="76" spans="2:31" x14ac:dyDescent="0.25">
      <c r="B76" s="2" t="str">
        <f t="shared" ref="B76:B85" si="35">B24</f>
        <v>Bundle</v>
      </c>
      <c r="C76" s="3">
        <f t="shared" ref="C76:AE76" si="36">C$24</f>
        <v>2022</v>
      </c>
      <c r="D76" s="3">
        <f t="shared" si="36"/>
        <v>2023</v>
      </c>
      <c r="E76" s="3">
        <f t="shared" si="36"/>
        <v>2024</v>
      </c>
      <c r="F76" s="3">
        <f t="shared" si="36"/>
        <v>2025</v>
      </c>
      <c r="G76" s="3">
        <f t="shared" si="36"/>
        <v>2026</v>
      </c>
      <c r="H76" s="3">
        <f t="shared" si="36"/>
        <v>2027</v>
      </c>
      <c r="I76" s="3">
        <f t="shared" si="36"/>
        <v>2028</v>
      </c>
      <c r="J76" s="3">
        <f t="shared" si="36"/>
        <v>2029</v>
      </c>
      <c r="K76" s="3">
        <f t="shared" si="36"/>
        <v>2030</v>
      </c>
      <c r="L76" s="3">
        <f t="shared" si="36"/>
        <v>2031</v>
      </c>
      <c r="M76" s="3">
        <f t="shared" si="36"/>
        <v>2032</v>
      </c>
      <c r="N76" s="3">
        <f t="shared" si="36"/>
        <v>2033</v>
      </c>
      <c r="O76" s="3">
        <f t="shared" si="36"/>
        <v>2034</v>
      </c>
      <c r="P76" s="3">
        <f t="shared" si="36"/>
        <v>2035</v>
      </c>
      <c r="Q76" s="3">
        <f t="shared" si="36"/>
        <v>2036</v>
      </c>
      <c r="R76" s="3">
        <f t="shared" si="36"/>
        <v>2037</v>
      </c>
      <c r="S76" s="3">
        <f t="shared" si="36"/>
        <v>2038</v>
      </c>
      <c r="T76" s="3">
        <f t="shared" si="36"/>
        <v>2039</v>
      </c>
      <c r="U76" s="3">
        <f t="shared" si="36"/>
        <v>2040</v>
      </c>
      <c r="V76" s="3">
        <f t="shared" si="36"/>
        <v>2041</v>
      </c>
      <c r="W76" s="3">
        <f t="shared" si="36"/>
        <v>2042</v>
      </c>
      <c r="X76" s="3">
        <f t="shared" si="36"/>
        <v>2043</v>
      </c>
      <c r="Y76" s="3">
        <f t="shared" si="36"/>
        <v>2044</v>
      </c>
      <c r="Z76" s="3">
        <f t="shared" si="36"/>
        <v>2045</v>
      </c>
      <c r="AA76" s="3">
        <f t="shared" si="36"/>
        <v>2046</v>
      </c>
      <c r="AB76" s="3">
        <f t="shared" si="36"/>
        <v>2047</v>
      </c>
      <c r="AC76" s="3">
        <f t="shared" si="36"/>
        <v>2048</v>
      </c>
      <c r="AD76" s="3">
        <f t="shared" si="36"/>
        <v>2049</v>
      </c>
      <c r="AE76" s="3">
        <f t="shared" si="36"/>
        <v>2050</v>
      </c>
    </row>
    <row r="77" spans="2:31" x14ac:dyDescent="0.25">
      <c r="B77" s="4" t="str">
        <f t="shared" si="35"/>
        <v>Peak_A</v>
      </c>
      <c r="C77" s="10">
        <v>69.99120235103203</v>
      </c>
      <c r="D77" s="10">
        <v>70.141286461167454</v>
      </c>
      <c r="E77" s="10">
        <v>70.321669571068455</v>
      </c>
      <c r="F77" s="10">
        <v>73.551501175197089</v>
      </c>
      <c r="G77" s="10">
        <v>69.314822817504393</v>
      </c>
      <c r="H77" s="10">
        <v>69.268071468338562</v>
      </c>
      <c r="I77" s="10">
        <v>67.903142176767716</v>
      </c>
      <c r="J77" s="10">
        <v>70.399571405621771</v>
      </c>
      <c r="K77" s="10">
        <v>70.240120419295451</v>
      </c>
      <c r="L77" s="10">
        <v>68.963892538831587</v>
      </c>
      <c r="M77" s="10">
        <v>72.487323768106648</v>
      </c>
      <c r="N77" s="10">
        <v>76.934064727098473</v>
      </c>
      <c r="O77" s="10">
        <v>81.964155293284634</v>
      </c>
      <c r="P77" s="10">
        <v>80.282921976507396</v>
      </c>
      <c r="Q77" s="10">
        <v>80.088730908646639</v>
      </c>
      <c r="R77" s="10">
        <v>80.395979667869312</v>
      </c>
      <c r="S77" s="10">
        <v>79.723103091207918</v>
      </c>
      <c r="T77" s="10">
        <v>82.910239031375937</v>
      </c>
      <c r="U77" s="10">
        <v>82.327349898798104</v>
      </c>
      <c r="V77" s="10">
        <v>86.100388612666805</v>
      </c>
      <c r="W77" s="10">
        <v>90.10549501694031</v>
      </c>
      <c r="X77" s="10">
        <v>88.654477787442502</v>
      </c>
      <c r="Y77" s="10">
        <v>89.671624688242389</v>
      </c>
      <c r="Z77" s="10">
        <v>89.673829544838497</v>
      </c>
      <c r="AA77" s="10">
        <v>89.666500721227322</v>
      </c>
      <c r="AB77" s="10">
        <v>89.666500721227308</v>
      </c>
      <c r="AC77" s="10">
        <v>89.666500721227251</v>
      </c>
      <c r="AD77" s="10">
        <v>89.666500721227322</v>
      </c>
      <c r="AE77" s="10">
        <v>89.666500721227294</v>
      </c>
    </row>
    <row r="78" spans="2:31" x14ac:dyDescent="0.25">
      <c r="B78" s="4" t="str">
        <f t="shared" si="35"/>
        <v>Other_A</v>
      </c>
      <c r="C78" s="10">
        <v>25.651041700849426</v>
      </c>
      <c r="D78" s="10">
        <v>20.694367334600329</v>
      </c>
      <c r="E78" s="10">
        <v>16.866420100236326</v>
      </c>
      <c r="F78" s="10">
        <v>17.574881382617527</v>
      </c>
      <c r="G78" s="10">
        <v>16.591873856766416</v>
      </c>
      <c r="H78" s="10">
        <v>43.354755834856121</v>
      </c>
      <c r="I78" s="10">
        <v>45.156935444464331</v>
      </c>
      <c r="J78" s="10">
        <v>45.101517831617713</v>
      </c>
      <c r="K78" s="10">
        <v>42.095404884790653</v>
      </c>
      <c r="L78" s="10">
        <v>42.937004387534515</v>
      </c>
      <c r="M78" s="10">
        <v>43.031099442657336</v>
      </c>
      <c r="N78" s="10">
        <v>42.276032419755865</v>
      </c>
      <c r="O78" s="10">
        <v>43.834846462783361</v>
      </c>
      <c r="P78" s="10">
        <v>48.575813228584181</v>
      </c>
      <c r="Q78" s="10">
        <v>48.358822856311434</v>
      </c>
      <c r="R78" s="10">
        <v>68.092186075689156</v>
      </c>
      <c r="S78" s="10">
        <v>68.050158645497689</v>
      </c>
      <c r="T78" s="10">
        <v>66.599265058896066</v>
      </c>
      <c r="U78" s="10">
        <v>68.593335473570562</v>
      </c>
      <c r="V78" s="10">
        <v>66.937554210807207</v>
      </c>
      <c r="W78" s="10">
        <v>72.100620606907455</v>
      </c>
      <c r="X78" s="10">
        <v>72.646981421645577</v>
      </c>
      <c r="Y78" s="10">
        <v>73.809263732373509</v>
      </c>
      <c r="Z78" s="10">
        <v>73.70283754688711</v>
      </c>
      <c r="AA78" s="10">
        <v>73.896233658631758</v>
      </c>
      <c r="AB78" s="10">
        <v>73.8962336586319</v>
      </c>
      <c r="AC78" s="10">
        <v>73.896233658631871</v>
      </c>
      <c r="AD78" s="10">
        <v>73.896233658631672</v>
      </c>
      <c r="AE78" s="10">
        <v>73.896233658631814</v>
      </c>
    </row>
    <row r="79" spans="2:31" x14ac:dyDescent="0.25">
      <c r="B79" s="4" t="str">
        <f t="shared" si="35"/>
        <v>Peak_B</v>
      </c>
      <c r="C79" s="10">
        <v>71.792423481715034</v>
      </c>
      <c r="D79" s="10">
        <v>83.914698141558901</v>
      </c>
      <c r="E79" s="10">
        <v>87.915159736115541</v>
      </c>
      <c r="F79" s="10">
        <v>59.140743077246739</v>
      </c>
      <c r="G79" s="10">
        <v>70.208862535464959</v>
      </c>
      <c r="H79" s="10">
        <v>94.351645962254509</v>
      </c>
      <c r="I79" s="10">
        <v>107.04123792113481</v>
      </c>
      <c r="J79" s="10">
        <v>115.54032913544091</v>
      </c>
      <c r="K79" s="10">
        <v>114.24666514022339</v>
      </c>
      <c r="L79" s="10">
        <v>126.40013363858247</v>
      </c>
      <c r="M79" s="10">
        <v>133.01061119141818</v>
      </c>
      <c r="N79" s="10">
        <v>137.20611200394958</v>
      </c>
      <c r="O79" s="10">
        <v>135.67293354745505</v>
      </c>
      <c r="P79" s="10">
        <v>126.75150240392206</v>
      </c>
      <c r="Q79" s="10">
        <v>124.02225874208625</v>
      </c>
      <c r="R79" s="10">
        <v>123.98945607479232</v>
      </c>
      <c r="S79" s="10">
        <v>128.21634032575059</v>
      </c>
      <c r="T79" s="10">
        <v>138.73006288907763</v>
      </c>
      <c r="U79" s="10">
        <v>158.3453675518559</v>
      </c>
      <c r="V79" s="10">
        <v>157.41669689852452</v>
      </c>
      <c r="W79" s="10">
        <v>155.88608969918909</v>
      </c>
      <c r="X79" s="10">
        <v>132.87501807894668</v>
      </c>
      <c r="Y79" s="10">
        <v>130.91576505379143</v>
      </c>
      <c r="Z79" s="10">
        <v>130.90924751185997</v>
      </c>
      <c r="AA79" s="10">
        <v>130.9190112463063</v>
      </c>
      <c r="AB79" s="10">
        <v>130.91901124630635</v>
      </c>
      <c r="AC79" s="10">
        <v>130.9190112463063</v>
      </c>
      <c r="AD79" s="10">
        <v>130.91901124630638</v>
      </c>
      <c r="AE79" s="10">
        <v>130.91901124630638</v>
      </c>
    </row>
    <row r="80" spans="2:31" x14ac:dyDescent="0.25">
      <c r="B80" s="4" t="str">
        <f t="shared" si="35"/>
        <v>Other_B</v>
      </c>
      <c r="C80" s="10">
        <v>27.199946039020709</v>
      </c>
      <c r="D80" s="10">
        <v>48.257706598014515</v>
      </c>
      <c r="E80" s="10">
        <v>62.638548704768219</v>
      </c>
      <c r="F80" s="10">
        <v>45.001250590708217</v>
      </c>
      <c r="G80" s="10">
        <v>101.67054187602294</v>
      </c>
      <c r="H80" s="10">
        <v>185.63830125887785</v>
      </c>
      <c r="I80" s="10">
        <v>170.17948364665551</v>
      </c>
      <c r="J80" s="10">
        <v>173.69256495396297</v>
      </c>
      <c r="K80" s="10">
        <v>172.96946274194994</v>
      </c>
      <c r="L80" s="10">
        <v>179.57800176509897</v>
      </c>
      <c r="M80" s="10">
        <v>185.27970885936077</v>
      </c>
      <c r="N80" s="10">
        <v>186.04908995788145</v>
      </c>
      <c r="O80" s="10">
        <v>186.03668863304461</v>
      </c>
      <c r="P80" s="10">
        <v>186.56044788334961</v>
      </c>
      <c r="Q80" s="10">
        <v>187.11055908334987</v>
      </c>
      <c r="R80" s="10">
        <v>187.23146667127168</v>
      </c>
      <c r="S80" s="10">
        <v>157.02865177911079</v>
      </c>
      <c r="T80" s="10">
        <v>159.4221514368779</v>
      </c>
      <c r="U80" s="10">
        <v>154.17867923060194</v>
      </c>
      <c r="V80" s="10">
        <v>155.67663475608589</v>
      </c>
      <c r="W80" s="10">
        <v>147.65743769151817</v>
      </c>
      <c r="X80" s="10">
        <v>150.94500711437723</v>
      </c>
      <c r="Y80" s="10">
        <v>180.402512028237</v>
      </c>
      <c r="Z80" s="10">
        <v>180.27097449583141</v>
      </c>
      <c r="AA80" s="10">
        <v>180.50808267694032</v>
      </c>
      <c r="AB80" s="10">
        <v>180.50808267694012</v>
      </c>
      <c r="AC80" s="10">
        <v>180.50808267694015</v>
      </c>
      <c r="AD80" s="10">
        <v>180.50808267694021</v>
      </c>
      <c r="AE80" s="10">
        <v>180.50808267694018</v>
      </c>
    </row>
    <row r="81" spans="2:31" x14ac:dyDescent="0.25">
      <c r="B81" s="4" t="str">
        <f t="shared" si="35"/>
        <v>Peak_C</v>
      </c>
      <c r="C81" s="10">
        <v>199.51473781340769</v>
      </c>
      <c r="D81" s="10">
        <v>200.24333764134755</v>
      </c>
      <c r="E81" s="10">
        <v>200.90428552996917</v>
      </c>
      <c r="F81" s="10">
        <v>209.34141200935431</v>
      </c>
      <c r="G81" s="10">
        <v>202.97286722728032</v>
      </c>
      <c r="H81" s="10">
        <v>203.69833862524223</v>
      </c>
      <c r="I81" s="10">
        <v>204.34868060755775</v>
      </c>
      <c r="J81" s="10">
        <v>205.03037344100647</v>
      </c>
      <c r="K81" s="10">
        <v>206.10343891003279</v>
      </c>
      <c r="L81" s="10">
        <v>223.76918283247761</v>
      </c>
      <c r="M81" s="10">
        <v>239.08396821773258</v>
      </c>
      <c r="N81" s="10">
        <v>236.69344606675287</v>
      </c>
      <c r="O81" s="10">
        <v>238.69330651356771</v>
      </c>
      <c r="P81" s="10">
        <v>240.61571474438881</v>
      </c>
      <c r="Q81" s="10">
        <v>241.37630368116641</v>
      </c>
      <c r="R81" s="10">
        <v>242.01643491300393</v>
      </c>
      <c r="S81" s="10">
        <v>242.53589657488135</v>
      </c>
      <c r="T81" s="10">
        <v>242.52672109530494</v>
      </c>
      <c r="U81" s="10">
        <v>238.18419318052437</v>
      </c>
      <c r="V81" s="10">
        <v>247.31480758967615</v>
      </c>
      <c r="W81" s="10">
        <v>249.23179431430287</v>
      </c>
      <c r="X81" s="10">
        <v>249.15025170728623</v>
      </c>
      <c r="Y81" s="10">
        <v>249.06755219232059</v>
      </c>
      <c r="Z81" s="10">
        <v>249.13362606418198</v>
      </c>
      <c r="AA81" s="10">
        <v>248.97045270871669</v>
      </c>
      <c r="AB81" s="10">
        <v>248.97045270871649</v>
      </c>
      <c r="AC81" s="10">
        <v>248.97045270871649</v>
      </c>
      <c r="AD81" s="10">
        <v>248.97045270871666</v>
      </c>
      <c r="AE81" s="10">
        <v>248.97045270871661</v>
      </c>
    </row>
    <row r="82" spans="2:31" x14ac:dyDescent="0.25">
      <c r="B82" s="4" t="str">
        <f t="shared" si="35"/>
        <v>Other_C</v>
      </c>
      <c r="C82" s="10">
        <v>185.58302097794257</v>
      </c>
      <c r="D82" s="10">
        <v>183.5584121523159</v>
      </c>
      <c r="E82" s="10">
        <v>182.53432736786172</v>
      </c>
      <c r="F82" s="10">
        <v>185.99226999256999</v>
      </c>
      <c r="G82" s="10">
        <v>180.58020624767428</v>
      </c>
      <c r="H82" s="10">
        <v>179.43933680086042</v>
      </c>
      <c r="I82" s="10">
        <v>177.32643386086107</v>
      </c>
      <c r="J82" s="10">
        <v>175.42898389826496</v>
      </c>
      <c r="K82" s="10">
        <v>173.32241255582181</v>
      </c>
      <c r="L82" s="10">
        <v>174.78185543578422</v>
      </c>
      <c r="M82" s="10">
        <v>174.6986123452653</v>
      </c>
      <c r="N82" s="10">
        <v>175.87752092580945</v>
      </c>
      <c r="O82" s="10">
        <v>186.76027215588965</v>
      </c>
      <c r="P82" s="10">
        <v>188.38905619549666</v>
      </c>
      <c r="Q82" s="10">
        <v>189.53176023409978</v>
      </c>
      <c r="R82" s="10">
        <v>191.76070568391768</v>
      </c>
      <c r="S82" s="10">
        <v>192.83051046709215</v>
      </c>
      <c r="T82" s="10">
        <v>187.05956809513626</v>
      </c>
      <c r="U82" s="10">
        <v>189.16097432602007</v>
      </c>
      <c r="V82" s="10">
        <v>180.64161634181048</v>
      </c>
      <c r="W82" s="10">
        <v>183.50961056772684</v>
      </c>
      <c r="X82" s="10">
        <v>194.03917236554958</v>
      </c>
      <c r="Y82" s="10">
        <v>193.11690765934381</v>
      </c>
      <c r="Z82" s="10">
        <v>193.01552179546997</v>
      </c>
      <c r="AA82" s="10">
        <v>193.18305928548705</v>
      </c>
      <c r="AB82" s="10">
        <v>193.18305928548708</v>
      </c>
      <c r="AC82" s="10">
        <v>193.18305928548691</v>
      </c>
      <c r="AD82" s="10">
        <v>193.18305928548688</v>
      </c>
      <c r="AE82" s="10">
        <v>193.18305928548676</v>
      </c>
    </row>
    <row r="83" spans="2:31" x14ac:dyDescent="0.25">
      <c r="B83" s="4" t="str">
        <f t="shared" si="35"/>
        <v>Peak_D</v>
      </c>
      <c r="C83" s="10">
        <v>782.04094661102977</v>
      </c>
      <c r="D83" s="10">
        <v>799.12975675472831</v>
      </c>
      <c r="E83" s="10">
        <v>810.89224418461242</v>
      </c>
      <c r="F83" s="10">
        <v>818.06483558909247</v>
      </c>
      <c r="G83" s="10">
        <v>829.93950518501731</v>
      </c>
      <c r="H83" s="10">
        <v>835.55604124948354</v>
      </c>
      <c r="I83" s="10">
        <v>839.65430635498956</v>
      </c>
      <c r="J83" s="10">
        <v>844.11077714358237</v>
      </c>
      <c r="K83" s="10">
        <v>844.3435126659034</v>
      </c>
      <c r="L83" s="10">
        <v>862.6872736427805</v>
      </c>
      <c r="M83" s="10">
        <v>869.75583546205439</v>
      </c>
      <c r="N83" s="10">
        <v>853.49292032502183</v>
      </c>
      <c r="O83" s="10">
        <v>751.14842107446384</v>
      </c>
      <c r="P83" s="10">
        <v>718.22180827028285</v>
      </c>
      <c r="Q83" s="10">
        <v>723.54653923486978</v>
      </c>
      <c r="R83" s="10">
        <v>727.94993787698013</v>
      </c>
      <c r="S83" s="10">
        <v>731.20299898896701</v>
      </c>
      <c r="T83" s="10">
        <v>729.23086278935102</v>
      </c>
      <c r="U83" s="10">
        <v>730.06767678653227</v>
      </c>
      <c r="V83" s="10">
        <v>790.24612702778347</v>
      </c>
      <c r="W83" s="10">
        <v>815.67185613495462</v>
      </c>
      <c r="X83" s="10">
        <v>823.55224486134784</v>
      </c>
      <c r="Y83" s="10">
        <v>825.48451469951908</v>
      </c>
      <c r="Z83" s="10">
        <v>826.11975567635545</v>
      </c>
      <c r="AA83" s="10">
        <v>825.78947193286797</v>
      </c>
      <c r="AB83" s="10">
        <v>825.78947193286831</v>
      </c>
      <c r="AC83" s="10">
        <v>825.78947193287115</v>
      </c>
      <c r="AD83" s="10">
        <v>825.78947193286911</v>
      </c>
      <c r="AE83" s="10">
        <v>825.78947193286956</v>
      </c>
    </row>
    <row r="84" spans="2:31" x14ac:dyDescent="0.25">
      <c r="B84" s="4" t="str">
        <f t="shared" si="35"/>
        <v>Other_D</v>
      </c>
      <c r="C84" s="10">
        <v>1723.3432709281933</v>
      </c>
      <c r="D84" s="10">
        <v>1678.3698718705414</v>
      </c>
      <c r="E84" s="10">
        <v>1534.1248317564568</v>
      </c>
      <c r="F84" s="10">
        <v>1482.8336174441908</v>
      </c>
      <c r="G84" s="10">
        <v>1468.5700241547208</v>
      </c>
      <c r="H84" s="10">
        <v>1427.4511782646841</v>
      </c>
      <c r="I84" s="10">
        <v>1428.9039841935787</v>
      </c>
      <c r="J84" s="10">
        <v>1395.9028922523421</v>
      </c>
      <c r="K84" s="10">
        <v>1401.3883005809182</v>
      </c>
      <c r="L84" s="10">
        <v>1425.6487345823311</v>
      </c>
      <c r="M84" s="10">
        <v>1435.3938971130196</v>
      </c>
      <c r="N84" s="10">
        <v>1372.1788824151608</v>
      </c>
      <c r="O84" s="10">
        <v>1422.0650171977977</v>
      </c>
      <c r="P84" s="10">
        <v>1458.2578286221333</v>
      </c>
      <c r="Q84" s="10">
        <v>1518.6187636287775</v>
      </c>
      <c r="R84" s="10">
        <v>1579.7855095762141</v>
      </c>
      <c r="S84" s="10">
        <v>1652.6615884408793</v>
      </c>
      <c r="T84" s="10">
        <v>1558.895550882427</v>
      </c>
      <c r="U84" s="10">
        <v>1624.2906043321957</v>
      </c>
      <c r="V84" s="10">
        <v>1689.1708829909969</v>
      </c>
      <c r="W84" s="10">
        <v>1752.7962829329203</v>
      </c>
      <c r="X84" s="10">
        <v>1807.6929758392082</v>
      </c>
      <c r="Y84" s="10">
        <v>1325.8744453278325</v>
      </c>
      <c r="Z84" s="10">
        <v>1326.3025333537405</v>
      </c>
      <c r="AA84" s="10">
        <v>1325.1262026463987</v>
      </c>
      <c r="AB84" s="10">
        <v>1325.1262026463983</v>
      </c>
      <c r="AC84" s="10">
        <v>1325.1262026463967</v>
      </c>
      <c r="AD84" s="10">
        <v>1325.1262026463994</v>
      </c>
      <c r="AE84" s="10">
        <v>1325.1262026463958</v>
      </c>
    </row>
    <row r="85" spans="2:31" x14ac:dyDescent="0.25">
      <c r="B85" s="6" t="str">
        <f t="shared" si="35"/>
        <v>Total</v>
      </c>
      <c r="C85" s="11">
        <v>215.40505243361386</v>
      </c>
      <c r="D85" s="11">
        <v>223.01176879092483</v>
      </c>
      <c r="E85" s="11">
        <v>220.38538899465644</v>
      </c>
      <c r="F85" s="11">
        <v>202.07224121967172</v>
      </c>
      <c r="G85" s="11">
        <v>227.12355692090304</v>
      </c>
      <c r="H85" s="11">
        <v>257.79559845485875</v>
      </c>
      <c r="I85" s="11">
        <v>256.58212649746554</v>
      </c>
      <c r="J85" s="11">
        <v>258.38573124379764</v>
      </c>
      <c r="K85" s="11">
        <v>254.60306178159303</v>
      </c>
      <c r="L85" s="11">
        <v>254.12542526454953</v>
      </c>
      <c r="M85" s="11">
        <v>260.40905453509117</v>
      </c>
      <c r="N85" s="11">
        <v>260.29411436429467</v>
      </c>
      <c r="O85" s="11">
        <v>223.19875224096484</v>
      </c>
      <c r="P85" s="11">
        <v>235.35241823080972</v>
      </c>
      <c r="Q85" s="11">
        <v>238.43319082630728</v>
      </c>
      <c r="R85" s="11">
        <v>270.26656284717575</v>
      </c>
      <c r="S85" s="11">
        <v>271.85397299523788</v>
      </c>
      <c r="T85" s="11">
        <v>264.07296517391933</v>
      </c>
      <c r="U85" s="11">
        <v>265.70958238948867</v>
      </c>
      <c r="V85" s="11">
        <v>251.40554186782032</v>
      </c>
      <c r="W85" s="11">
        <v>275.90538374691658</v>
      </c>
      <c r="X85" s="11">
        <v>271.43737582982544</v>
      </c>
      <c r="Y85" s="11">
        <v>236.49874760834399</v>
      </c>
      <c r="Z85" s="11">
        <v>236.3935144797656</v>
      </c>
      <c r="AA85" s="11">
        <v>236.29153938240532</v>
      </c>
      <c r="AB85" s="11">
        <v>236.23510040327858</v>
      </c>
      <c r="AC85" s="11">
        <v>236.20966852111908</v>
      </c>
      <c r="AD85" s="11">
        <v>236.21613597871081</v>
      </c>
      <c r="AE85" s="11">
        <v>236.25586732282335</v>
      </c>
    </row>
    <row r="88" spans="2:31" x14ac:dyDescent="0.25">
      <c r="B88" s="1" t="s">
        <v>12</v>
      </c>
    </row>
    <row r="89" spans="2:31" x14ac:dyDescent="0.25">
      <c r="B89" s="2" t="str">
        <f t="shared" ref="B89:B98" si="37">B24</f>
        <v>Bundle</v>
      </c>
      <c r="C89" s="3">
        <f t="shared" ref="C89:AE89" si="38">C$24</f>
        <v>2022</v>
      </c>
      <c r="D89" s="3">
        <f t="shared" si="38"/>
        <v>2023</v>
      </c>
      <c r="E89" s="3">
        <f t="shared" si="38"/>
        <v>2024</v>
      </c>
      <c r="F89" s="3">
        <f t="shared" si="38"/>
        <v>2025</v>
      </c>
      <c r="G89" s="3">
        <f t="shared" si="38"/>
        <v>2026</v>
      </c>
      <c r="H89" s="3">
        <f t="shared" si="38"/>
        <v>2027</v>
      </c>
      <c r="I89" s="3">
        <f t="shared" si="38"/>
        <v>2028</v>
      </c>
      <c r="J89" s="3">
        <f t="shared" si="38"/>
        <v>2029</v>
      </c>
      <c r="K89" s="3">
        <f t="shared" si="38"/>
        <v>2030</v>
      </c>
      <c r="L89" s="3">
        <f t="shared" si="38"/>
        <v>2031</v>
      </c>
      <c r="M89" s="3">
        <f t="shared" si="38"/>
        <v>2032</v>
      </c>
      <c r="N89" s="3">
        <f t="shared" si="38"/>
        <v>2033</v>
      </c>
      <c r="O89" s="3">
        <f t="shared" si="38"/>
        <v>2034</v>
      </c>
      <c r="P89" s="3">
        <f t="shared" si="38"/>
        <v>2035</v>
      </c>
      <c r="Q89" s="3">
        <f t="shared" si="38"/>
        <v>2036</v>
      </c>
      <c r="R89" s="3">
        <f t="shared" si="38"/>
        <v>2037</v>
      </c>
      <c r="S89" s="3">
        <f t="shared" si="38"/>
        <v>2038</v>
      </c>
      <c r="T89" s="3">
        <f t="shared" si="38"/>
        <v>2039</v>
      </c>
      <c r="U89" s="3">
        <f t="shared" si="38"/>
        <v>2040</v>
      </c>
      <c r="V89" s="3">
        <f t="shared" si="38"/>
        <v>2041</v>
      </c>
      <c r="W89" s="3">
        <f t="shared" si="38"/>
        <v>2042</v>
      </c>
      <c r="X89" s="3">
        <f t="shared" si="38"/>
        <v>2043</v>
      </c>
      <c r="Y89" s="3">
        <f t="shared" si="38"/>
        <v>2044</v>
      </c>
      <c r="Z89" s="3">
        <f t="shared" si="38"/>
        <v>2045</v>
      </c>
      <c r="AA89" s="3">
        <f t="shared" si="38"/>
        <v>2046</v>
      </c>
      <c r="AB89" s="3">
        <f t="shared" si="38"/>
        <v>2047</v>
      </c>
      <c r="AC89" s="3">
        <f t="shared" si="38"/>
        <v>2048</v>
      </c>
      <c r="AD89" s="3">
        <f t="shared" si="38"/>
        <v>2049</v>
      </c>
      <c r="AE89" s="3">
        <f t="shared" si="38"/>
        <v>2050</v>
      </c>
    </row>
    <row r="90" spans="2:31" x14ac:dyDescent="0.25">
      <c r="B90" s="4" t="str">
        <f t="shared" si="37"/>
        <v>Peak_A</v>
      </c>
      <c r="C90" s="10">
        <f t="shared" ref="C90:C98" si="39">C77*(1+$C$153)^(C$89-$C$89)</f>
        <v>69.99120235103203</v>
      </c>
      <c r="D90" s="10">
        <f t="shared" ref="D90:AE90" si="40">D77*(1+$C$153)^(D$89-$C$89)</f>
        <v>71.614253476851957</v>
      </c>
      <c r="E90" s="10">
        <f t="shared" si="40"/>
        <v>73.306191549334159</v>
      </c>
      <c r="F90" s="10">
        <f t="shared" si="40"/>
        <v>78.283235545741647</v>
      </c>
      <c r="G90" s="10">
        <f t="shared" si="40"/>
        <v>75.323256134062348</v>
      </c>
      <c r="H90" s="10">
        <f t="shared" si="40"/>
        <v>76.853173723304948</v>
      </c>
      <c r="I90" s="10">
        <f t="shared" si="40"/>
        <v>76.920894154362131</v>
      </c>
      <c r="J90" s="10">
        <f t="shared" si="40"/>
        <v>81.423583076669999</v>
      </c>
      <c r="K90" s="10">
        <f t="shared" si="40"/>
        <v>82.945185767072729</v>
      </c>
      <c r="L90" s="10">
        <f t="shared" si="40"/>
        <v>83.148313576700133</v>
      </c>
      <c r="M90" s="10">
        <f t="shared" si="40"/>
        <v>89.2317656925824</v>
      </c>
      <c r="N90" s="10">
        <f t="shared" si="40"/>
        <v>96.694515459239057</v>
      </c>
      <c r="O90" s="10">
        <f t="shared" si="40"/>
        <v>105.1799288093909</v>
      </c>
      <c r="P90" s="10">
        <f t="shared" si="40"/>
        <v>105.18597037484959</v>
      </c>
      <c r="Q90" s="10">
        <f t="shared" si="40"/>
        <v>107.13510536704342</v>
      </c>
      <c r="R90" s="10">
        <f t="shared" si="40"/>
        <v>109.80458199098892</v>
      </c>
      <c r="S90" s="10">
        <f t="shared" si="40"/>
        <v>111.17216618402234</v>
      </c>
      <c r="T90" s="10">
        <f t="shared" si="40"/>
        <v>118.04450699187616</v>
      </c>
      <c r="U90" s="10">
        <f t="shared" si="40"/>
        <v>119.67611801290468</v>
      </c>
      <c r="V90" s="10">
        <f t="shared" si="40"/>
        <v>127.78921764321181</v>
      </c>
      <c r="W90" s="10">
        <f t="shared" si="40"/>
        <v>136.54195559373494</v>
      </c>
      <c r="X90" s="10">
        <f t="shared" si="40"/>
        <v>137.1643531625806</v>
      </c>
      <c r="Y90" s="10">
        <f t="shared" si="40"/>
        <v>141.65156085917025</v>
      </c>
      <c r="Z90" s="10">
        <f t="shared" si="40"/>
        <v>144.62979972452987</v>
      </c>
      <c r="AA90" s="10">
        <f t="shared" si="40"/>
        <v>147.65495705251902</v>
      </c>
      <c r="AB90" s="10">
        <f t="shared" si="40"/>
        <v>150.75571115062186</v>
      </c>
      <c r="AC90" s="10">
        <f t="shared" si="40"/>
        <v>153.9215810847848</v>
      </c>
      <c r="AD90" s="10">
        <f t="shared" si="40"/>
        <v>157.15393428756542</v>
      </c>
      <c r="AE90" s="10">
        <f t="shared" si="40"/>
        <v>160.45416690760419</v>
      </c>
    </row>
    <row r="91" spans="2:31" x14ac:dyDescent="0.25">
      <c r="B91" s="4" t="str">
        <f t="shared" si="37"/>
        <v>Other_A</v>
      </c>
      <c r="C91" s="10">
        <f t="shared" si="39"/>
        <v>25.651041700849426</v>
      </c>
      <c r="D91" s="10">
        <f t="shared" ref="D91:AE91" si="41">D78*(1+$C$153)^(D$89-$C$89)</f>
        <v>21.128949048626936</v>
      </c>
      <c r="E91" s="10">
        <f t="shared" si="41"/>
        <v>17.582247835710451</v>
      </c>
      <c r="F91" s="10">
        <f t="shared" si="41"/>
        <v>18.705513238768113</v>
      </c>
      <c r="G91" s="10">
        <f t="shared" si="41"/>
        <v>18.030111215139158</v>
      </c>
      <c r="H91" s="10">
        <f t="shared" si="41"/>
        <v>48.102257090132113</v>
      </c>
      <c r="I91" s="10">
        <f t="shared" si="41"/>
        <v>51.153919248930237</v>
      </c>
      <c r="J91" s="10">
        <f t="shared" si="41"/>
        <v>52.164055983917308</v>
      </c>
      <c r="K91" s="10">
        <f t="shared" si="41"/>
        <v>49.709641117726946</v>
      </c>
      <c r="L91" s="10">
        <f t="shared" si="41"/>
        <v>51.768242386385403</v>
      </c>
      <c r="M91" s="10">
        <f t="shared" si="41"/>
        <v>52.971206320778009</v>
      </c>
      <c r="N91" s="10">
        <f t="shared" si="41"/>
        <v>53.134596291875219</v>
      </c>
      <c r="O91" s="10">
        <f t="shared" si="41"/>
        <v>56.250760028315433</v>
      </c>
      <c r="P91" s="10">
        <f t="shared" si="41"/>
        <v>63.643598481520591</v>
      </c>
      <c r="Q91" s="10">
        <f t="shared" si="41"/>
        <v>64.689844917716925</v>
      </c>
      <c r="R91" s="10">
        <f t="shared" si="41"/>
        <v>93.000098509675126</v>
      </c>
      <c r="S91" s="10">
        <f t="shared" si="41"/>
        <v>94.894494223728657</v>
      </c>
      <c r="T91" s="10">
        <f t="shared" si="41"/>
        <v>94.821550410963781</v>
      </c>
      <c r="U91" s="10">
        <f t="shared" si="41"/>
        <v>99.711506821545754</v>
      </c>
      <c r="V91" s="10">
        <f t="shared" si="41"/>
        <v>99.347956744189545</v>
      </c>
      <c r="W91" s="10">
        <f t="shared" si="41"/>
        <v>109.25815051943526</v>
      </c>
      <c r="X91" s="10">
        <f t="shared" si="41"/>
        <v>112.39788970169154</v>
      </c>
      <c r="Y91" s="10">
        <f t="shared" si="41"/>
        <v>116.59426769511542</v>
      </c>
      <c r="Z91" s="10">
        <f t="shared" si="41"/>
        <v>118.87109859856986</v>
      </c>
      <c r="AA91" s="10">
        <f t="shared" si="41"/>
        <v>121.68585948425573</v>
      </c>
      <c r="AB91" s="10">
        <f t="shared" si="41"/>
        <v>124.24126253342531</v>
      </c>
      <c r="AC91" s="10">
        <f t="shared" si="41"/>
        <v>126.85032904662718</v>
      </c>
      <c r="AD91" s="10">
        <f t="shared" si="41"/>
        <v>129.51418595660601</v>
      </c>
      <c r="AE91" s="10">
        <f t="shared" si="41"/>
        <v>132.23398386169495</v>
      </c>
    </row>
    <row r="92" spans="2:31" x14ac:dyDescent="0.25">
      <c r="B92" s="4" t="str">
        <f t="shared" si="37"/>
        <v>Peak_B</v>
      </c>
      <c r="C92" s="10">
        <f t="shared" si="39"/>
        <v>71.792423481715034</v>
      </c>
      <c r="D92" s="10">
        <f t="shared" ref="D92:AE92" si="42">D79*(1+$C$153)^(D$89-$C$89)</f>
        <v>85.676906802531633</v>
      </c>
      <c r="E92" s="10">
        <f t="shared" si="42"/>
        <v>91.646367030476</v>
      </c>
      <c r="F92" s="10">
        <f t="shared" si="42"/>
        <v>62.945400796626103</v>
      </c>
      <c r="G92" s="10">
        <f t="shared" si="42"/>
        <v>76.29479411010638</v>
      </c>
      <c r="H92" s="10">
        <f t="shared" si="42"/>
        <v>104.68348958627122</v>
      </c>
      <c r="I92" s="10">
        <f t="shared" si="42"/>
        <v>121.25665276062253</v>
      </c>
      <c r="J92" s="10">
        <f t="shared" si="42"/>
        <v>133.63302361403458</v>
      </c>
      <c r="K92" s="10">
        <f t="shared" si="42"/>
        <v>134.91165457514219</v>
      </c>
      <c r="L92" s="10">
        <f t="shared" si="42"/>
        <v>152.39798046491941</v>
      </c>
      <c r="M92" s="10">
        <f t="shared" si="42"/>
        <v>163.73582407910459</v>
      </c>
      <c r="N92" s="10">
        <f t="shared" si="42"/>
        <v>172.44738810212542</v>
      </c>
      <c r="O92" s="10">
        <f t="shared" si="42"/>
        <v>174.10134272501551</v>
      </c>
      <c r="P92" s="10">
        <f t="shared" si="42"/>
        <v>166.06869118102114</v>
      </c>
      <c r="Q92" s="10">
        <f t="shared" si="42"/>
        <v>165.90521047646681</v>
      </c>
      <c r="R92" s="10">
        <f t="shared" si="42"/>
        <v>169.34441811427797</v>
      </c>
      <c r="S92" s="10">
        <f t="shared" si="42"/>
        <v>178.79495079229412</v>
      </c>
      <c r="T92" s="10">
        <f t="shared" si="42"/>
        <v>197.51869093630052</v>
      </c>
      <c r="U92" s="10">
        <f t="shared" si="42"/>
        <v>230.1806011881518</v>
      </c>
      <c r="V92" s="10">
        <f t="shared" si="42"/>
        <v>233.63607139029375</v>
      </c>
      <c r="W92" s="10">
        <f t="shared" si="42"/>
        <v>236.22301318455624</v>
      </c>
      <c r="X92" s="10">
        <f t="shared" si="42"/>
        <v>205.58144789891833</v>
      </c>
      <c r="Y92" s="10">
        <f t="shared" si="42"/>
        <v>206.80368539562647</v>
      </c>
      <c r="Z92" s="10">
        <f t="shared" si="42"/>
        <v>211.13605101767396</v>
      </c>
      <c r="AA92" s="10">
        <f t="shared" si="42"/>
        <v>215.58598615363718</v>
      </c>
      <c r="AB92" s="10">
        <f t="shared" si="42"/>
        <v>220.1132918628636</v>
      </c>
      <c r="AC92" s="10">
        <f t="shared" si="42"/>
        <v>224.73567099198362</v>
      </c>
      <c r="AD92" s="10">
        <f t="shared" si="42"/>
        <v>229.45512008281543</v>
      </c>
      <c r="AE92" s="10">
        <f t="shared" si="42"/>
        <v>234.27367760455448</v>
      </c>
    </row>
    <row r="93" spans="2:31" x14ac:dyDescent="0.25">
      <c r="B93" s="4" t="str">
        <f t="shared" si="37"/>
        <v>Other_B</v>
      </c>
      <c r="C93" s="10">
        <f t="shared" si="39"/>
        <v>27.199946039020709</v>
      </c>
      <c r="D93" s="10">
        <f t="shared" ref="D93:AE93" si="43">D80*(1+$C$153)^(D$89-$C$89)</f>
        <v>49.271118436572813</v>
      </c>
      <c r="E93" s="10">
        <f t="shared" si="43"/>
        <v>65.29699135034727</v>
      </c>
      <c r="F93" s="10">
        <f t="shared" si="43"/>
        <v>47.89628278903605</v>
      </c>
      <c r="G93" s="10">
        <f t="shared" si="43"/>
        <v>110.48367370395468</v>
      </c>
      <c r="H93" s="10">
        <f t="shared" si="43"/>
        <v>205.96636103646904</v>
      </c>
      <c r="I93" s="10">
        <f t="shared" si="43"/>
        <v>192.77985714933683</v>
      </c>
      <c r="J93" s="10">
        <f t="shared" si="43"/>
        <v>200.89143598393468</v>
      </c>
      <c r="K93" s="10">
        <f t="shared" si="43"/>
        <v>204.25625886627304</v>
      </c>
      <c r="L93" s="10">
        <f t="shared" si="43"/>
        <v>216.51341669605003</v>
      </c>
      <c r="M93" s="10">
        <f t="shared" si="43"/>
        <v>228.07898966470836</v>
      </c>
      <c r="N93" s="10">
        <f t="shared" si="43"/>
        <v>233.83564444337927</v>
      </c>
      <c r="O93" s="10">
        <f t="shared" si="43"/>
        <v>238.73027906336043</v>
      </c>
      <c r="P93" s="10">
        <f t="shared" si="43"/>
        <v>244.42983963537071</v>
      </c>
      <c r="Q93" s="10">
        <f t="shared" si="43"/>
        <v>250.29875283636002</v>
      </c>
      <c r="R93" s="10">
        <f t="shared" si="43"/>
        <v>255.72016185798438</v>
      </c>
      <c r="S93" s="10">
        <f t="shared" si="43"/>
        <v>218.97310433674664</v>
      </c>
      <c r="T93" s="10">
        <f t="shared" si="43"/>
        <v>226.9793150979674</v>
      </c>
      <c r="U93" s="10">
        <f t="shared" si="43"/>
        <v>224.12364582799074</v>
      </c>
      <c r="V93" s="10">
        <f t="shared" si="43"/>
        <v>231.05349094651524</v>
      </c>
      <c r="W93" s="10">
        <f t="shared" si="43"/>
        <v>223.75367114480088</v>
      </c>
      <c r="X93" s="10">
        <f t="shared" si="43"/>
        <v>233.53895686583519</v>
      </c>
      <c r="Y93" s="10">
        <f t="shared" si="43"/>
        <v>284.97640698000703</v>
      </c>
      <c r="Z93" s="10">
        <f t="shared" si="43"/>
        <v>290.74876215073641</v>
      </c>
      <c r="AA93" s="10">
        <f t="shared" si="43"/>
        <v>297.24493518666401</v>
      </c>
      <c r="AB93" s="10">
        <f t="shared" si="43"/>
        <v>303.48707882558352</v>
      </c>
      <c r="AC93" s="10">
        <f t="shared" si="43"/>
        <v>309.86030748092082</v>
      </c>
      <c r="AD93" s="10">
        <f t="shared" si="43"/>
        <v>316.36737393802025</v>
      </c>
      <c r="AE93" s="10">
        <f t="shared" si="43"/>
        <v>323.01108879071853</v>
      </c>
    </row>
    <row r="94" spans="2:31" x14ac:dyDescent="0.25">
      <c r="B94" s="4" t="str">
        <f t="shared" si="37"/>
        <v>Peak_C</v>
      </c>
      <c r="C94" s="10">
        <f t="shared" si="39"/>
        <v>199.51473781340769</v>
      </c>
      <c r="D94" s="10">
        <f t="shared" ref="D94:AE94" si="44">D81*(1+$C$153)^(D$89-$C$89)</f>
        <v>204.44844773181583</v>
      </c>
      <c r="E94" s="10">
        <f t="shared" si="44"/>
        <v>209.43086431214655</v>
      </c>
      <c r="F94" s="10">
        <f t="shared" si="44"/>
        <v>222.80881836484855</v>
      </c>
      <c r="G94" s="10">
        <f t="shared" si="44"/>
        <v>220.5672126823149</v>
      </c>
      <c r="H94" s="10">
        <f t="shared" si="44"/>
        <v>226.00403726657748</v>
      </c>
      <c r="I94" s="10">
        <f t="shared" si="44"/>
        <v>231.4868315029974</v>
      </c>
      <c r="J94" s="10">
        <f t="shared" si="44"/>
        <v>237.13649546141042</v>
      </c>
      <c r="K94" s="10">
        <f t="shared" si="44"/>
        <v>243.38352391162758</v>
      </c>
      <c r="L94" s="10">
        <f t="shared" si="44"/>
        <v>269.79379350549669</v>
      </c>
      <c r="M94" s="10">
        <f t="shared" si="44"/>
        <v>294.31193654088423</v>
      </c>
      <c r="N94" s="10">
        <f t="shared" si="44"/>
        <v>297.48796142498281</v>
      </c>
      <c r="O94" s="10">
        <f t="shared" si="44"/>
        <v>306.30151554105134</v>
      </c>
      <c r="P94" s="10">
        <f t="shared" si="44"/>
        <v>315.25256953443528</v>
      </c>
      <c r="Q94" s="10">
        <f t="shared" si="44"/>
        <v>322.89031720937555</v>
      </c>
      <c r="R94" s="10">
        <f t="shared" si="44"/>
        <v>330.54530314023179</v>
      </c>
      <c r="S94" s="10">
        <f t="shared" si="44"/>
        <v>338.21113270974956</v>
      </c>
      <c r="T94" s="10">
        <f t="shared" si="44"/>
        <v>345.30050279094473</v>
      </c>
      <c r="U94" s="10">
        <f t="shared" si="44"/>
        <v>346.2392467013816</v>
      </c>
      <c r="V94" s="10">
        <f t="shared" si="44"/>
        <v>367.06182495460513</v>
      </c>
      <c r="W94" s="10">
        <f t="shared" si="44"/>
        <v>377.67504174315332</v>
      </c>
      <c r="X94" s="10">
        <f t="shared" si="44"/>
        <v>385.48005660425559</v>
      </c>
      <c r="Y94" s="10">
        <f t="shared" si="44"/>
        <v>393.44449986352294</v>
      </c>
      <c r="Z94" s="10">
        <f t="shared" si="44"/>
        <v>401.81340113607894</v>
      </c>
      <c r="AA94" s="10">
        <f t="shared" si="44"/>
        <v>409.98278293856674</v>
      </c>
      <c r="AB94" s="10">
        <f t="shared" si="44"/>
        <v>418.59242138027628</v>
      </c>
      <c r="AC94" s="10">
        <f t="shared" si="44"/>
        <v>427.382862229262</v>
      </c>
      <c r="AD94" s="10">
        <f t="shared" si="44"/>
        <v>436.35790233607685</v>
      </c>
      <c r="AE94" s="10">
        <f t="shared" si="44"/>
        <v>445.52141828513419</v>
      </c>
    </row>
    <row r="95" spans="2:31" x14ac:dyDescent="0.25">
      <c r="B95" s="4" t="str">
        <f t="shared" si="37"/>
        <v>Other_C</v>
      </c>
      <c r="C95" s="10">
        <f t="shared" si="39"/>
        <v>185.58302097794257</v>
      </c>
      <c r="D95" s="10">
        <f t="shared" ref="D95:AE95" si="45">D82*(1+$C$153)^(D$89-$C$89)</f>
        <v>187.41313880751451</v>
      </c>
      <c r="E95" s="10">
        <f t="shared" si="45"/>
        <v>190.28126675568109</v>
      </c>
      <c r="F95" s="10">
        <f t="shared" si="45"/>
        <v>197.95757324971441</v>
      </c>
      <c r="G95" s="10">
        <f t="shared" si="45"/>
        <v>196.23348333078951</v>
      </c>
      <c r="H95" s="10">
        <f t="shared" si="45"/>
        <v>199.08858773778024</v>
      </c>
      <c r="I95" s="10">
        <f t="shared" si="45"/>
        <v>200.87594494925449</v>
      </c>
      <c r="J95" s="10">
        <f t="shared" si="45"/>
        <v>202.89976429253551</v>
      </c>
      <c r="K95" s="10">
        <f t="shared" si="45"/>
        <v>204.67305040511576</v>
      </c>
      <c r="L95" s="10">
        <f t="shared" si="45"/>
        <v>210.73080402341046</v>
      </c>
      <c r="M95" s="10">
        <f t="shared" si="45"/>
        <v>215.05367881260889</v>
      </c>
      <c r="N95" s="10">
        <f t="shared" si="45"/>
        <v>221.05151633959051</v>
      </c>
      <c r="O95" s="10">
        <f t="shared" si="45"/>
        <v>239.65881255642415</v>
      </c>
      <c r="P95" s="10">
        <f t="shared" si="45"/>
        <v>246.82566598315844</v>
      </c>
      <c r="Q95" s="10">
        <f t="shared" si="45"/>
        <v>253.53760601154991</v>
      </c>
      <c r="R95" s="10">
        <f t="shared" si="45"/>
        <v>261.90618258408836</v>
      </c>
      <c r="S95" s="10">
        <f t="shared" si="45"/>
        <v>268.89803236173333</v>
      </c>
      <c r="T95" s="10">
        <f t="shared" si="45"/>
        <v>266.32843846400374</v>
      </c>
      <c r="U95" s="10">
        <f t="shared" si="45"/>
        <v>274.97606949215429</v>
      </c>
      <c r="V95" s="10">
        <f t="shared" si="45"/>
        <v>268.10623271367137</v>
      </c>
      <c r="W95" s="10">
        <f t="shared" si="45"/>
        <v>278.08249754858286</v>
      </c>
      <c r="X95" s="10">
        <f t="shared" si="45"/>
        <v>300.21334770631313</v>
      </c>
      <c r="Y95" s="10">
        <f t="shared" si="45"/>
        <v>305.06095426894939</v>
      </c>
      <c r="Z95" s="10">
        <f t="shared" si="45"/>
        <v>311.30371483740481</v>
      </c>
      <c r="AA95" s="10">
        <f t="shared" si="45"/>
        <v>318.11697894573967</v>
      </c>
      <c r="AB95" s="10">
        <f t="shared" si="45"/>
        <v>324.79743550360024</v>
      </c>
      <c r="AC95" s="10">
        <f t="shared" si="45"/>
        <v>331.61818164917548</v>
      </c>
      <c r="AD95" s="10">
        <f t="shared" si="45"/>
        <v>338.58216346380817</v>
      </c>
      <c r="AE95" s="10">
        <f t="shared" si="45"/>
        <v>345.69238889654781</v>
      </c>
    </row>
    <row r="96" spans="2:31" x14ac:dyDescent="0.25">
      <c r="B96" s="4" t="str">
        <f t="shared" si="37"/>
        <v>Peak_D</v>
      </c>
      <c r="C96" s="10">
        <f t="shared" si="39"/>
        <v>782.04094661102977</v>
      </c>
      <c r="D96" s="10">
        <f t="shared" ref="D96:AE96" si="46">D83*(1+$C$153)^(D$89-$C$89)</f>
        <v>815.9114816465775</v>
      </c>
      <c r="E96" s="10">
        <f t="shared" si="46"/>
        <v>845.30732192005132</v>
      </c>
      <c r="F96" s="10">
        <f t="shared" si="46"/>
        <v>870.69279610713181</v>
      </c>
      <c r="G96" s="10">
        <f t="shared" si="46"/>
        <v>901.88134923777284</v>
      </c>
      <c r="H96" s="10">
        <f t="shared" si="46"/>
        <v>927.05242447893659</v>
      </c>
      <c r="I96" s="10">
        <f t="shared" si="46"/>
        <v>951.16305306242805</v>
      </c>
      <c r="J96" s="10">
        <f t="shared" si="46"/>
        <v>976.29179576474621</v>
      </c>
      <c r="K96" s="10">
        <f t="shared" si="46"/>
        <v>997.06875630664763</v>
      </c>
      <c r="L96" s="10">
        <f t="shared" si="46"/>
        <v>1040.1238866714023</v>
      </c>
      <c r="M96" s="10">
        <f t="shared" si="46"/>
        <v>1070.6678752272198</v>
      </c>
      <c r="N96" s="10">
        <f t="shared" si="46"/>
        <v>1072.7118692020708</v>
      </c>
      <c r="O96" s="10">
        <f t="shared" si="46"/>
        <v>963.90595585594303</v>
      </c>
      <c r="P96" s="10">
        <f t="shared" si="46"/>
        <v>941.00782566677867</v>
      </c>
      <c r="Q96" s="10">
        <f t="shared" si="46"/>
        <v>967.89190987815221</v>
      </c>
      <c r="R96" s="10">
        <f t="shared" si="46"/>
        <v>994.23178832029964</v>
      </c>
      <c r="S96" s="10">
        <f t="shared" si="46"/>
        <v>1019.6469801841141</v>
      </c>
      <c r="T96" s="10">
        <f t="shared" si="46"/>
        <v>1038.251712778844</v>
      </c>
      <c r="U96" s="10">
        <f t="shared" si="46"/>
        <v>1061.271443231379</v>
      </c>
      <c r="V96" s="10">
        <f t="shared" si="46"/>
        <v>1172.8743150365069</v>
      </c>
      <c r="W96" s="10">
        <f t="shared" si="46"/>
        <v>1236.0337217891044</v>
      </c>
      <c r="X96" s="10">
        <f t="shared" si="46"/>
        <v>1274.1828025069988</v>
      </c>
      <c r="Y96" s="10">
        <f t="shared" si="46"/>
        <v>1303.9929897421987</v>
      </c>
      <c r="Z96" s="10">
        <f t="shared" si="46"/>
        <v>1332.4013864290914</v>
      </c>
      <c r="AA96" s="10">
        <f t="shared" si="46"/>
        <v>1359.8379331402218</v>
      </c>
      <c r="AB96" s="10">
        <f t="shared" si="46"/>
        <v>1388.394529736167</v>
      </c>
      <c r="AC96" s="10">
        <f t="shared" si="46"/>
        <v>1417.5508148606311</v>
      </c>
      <c r="AD96" s="10">
        <f t="shared" si="46"/>
        <v>1447.319381972701</v>
      </c>
      <c r="AE96" s="10">
        <f t="shared" si="46"/>
        <v>1477.7130889941279</v>
      </c>
    </row>
    <row r="97" spans="2:31" x14ac:dyDescent="0.25">
      <c r="B97" s="4" t="str">
        <f t="shared" si="37"/>
        <v>Other_D</v>
      </c>
      <c r="C97" s="10">
        <f t="shared" si="39"/>
        <v>1723.3432709281933</v>
      </c>
      <c r="D97" s="10">
        <f t="shared" ref="D97:AE97" si="47">D84*(1+$C$153)^(D$89-$C$89)</f>
        <v>1713.6156391798227</v>
      </c>
      <c r="E97" s="10">
        <f t="shared" si="47"/>
        <v>1599.2346237410322</v>
      </c>
      <c r="F97" s="10">
        <f t="shared" si="47"/>
        <v>1578.2276567411841</v>
      </c>
      <c r="G97" s="10">
        <f t="shared" si="47"/>
        <v>1595.8704297845716</v>
      </c>
      <c r="H97" s="10">
        <f t="shared" si="47"/>
        <v>1583.7622018227592</v>
      </c>
      <c r="I97" s="10">
        <f t="shared" si="47"/>
        <v>1618.6669512107783</v>
      </c>
      <c r="J97" s="10">
        <f t="shared" si="47"/>
        <v>1614.4901573249665</v>
      </c>
      <c r="K97" s="10">
        <f t="shared" si="47"/>
        <v>1654.8720621434913</v>
      </c>
      <c r="L97" s="10">
        <f t="shared" si="47"/>
        <v>1718.8746700533293</v>
      </c>
      <c r="M97" s="10">
        <f t="shared" si="47"/>
        <v>1766.9673157406071</v>
      </c>
      <c r="N97" s="10">
        <f t="shared" si="47"/>
        <v>1724.6218905654612</v>
      </c>
      <c r="O97" s="10">
        <f t="shared" si="47"/>
        <v>1824.8549836936363</v>
      </c>
      <c r="P97" s="10">
        <f t="shared" si="47"/>
        <v>1910.5964379974246</v>
      </c>
      <c r="Q97" s="10">
        <f t="shared" si="47"/>
        <v>2031.464094983842</v>
      </c>
      <c r="R97" s="10">
        <f t="shared" si="47"/>
        <v>2157.6661946413833</v>
      </c>
      <c r="S97" s="10">
        <f t="shared" si="47"/>
        <v>2304.6013217260484</v>
      </c>
      <c r="T97" s="10">
        <f t="shared" si="47"/>
        <v>2219.497361310302</v>
      </c>
      <c r="U97" s="10">
        <f t="shared" si="47"/>
        <v>2361.1690925344606</v>
      </c>
      <c r="V97" s="10">
        <f t="shared" si="47"/>
        <v>2507.048215242974</v>
      </c>
      <c r="W97" s="10">
        <f t="shared" si="47"/>
        <v>2656.111396803215</v>
      </c>
      <c r="X97" s="10">
        <f t="shared" si="47"/>
        <v>2796.8247508265908</v>
      </c>
      <c r="Y97" s="10">
        <f t="shared" si="47"/>
        <v>2094.443870476674</v>
      </c>
      <c r="Z97" s="10">
        <f t="shared" si="47"/>
        <v>2139.1176304918849</v>
      </c>
      <c r="AA97" s="10">
        <f t="shared" si="47"/>
        <v>2182.102022127885</v>
      </c>
      <c r="AB97" s="10">
        <f t="shared" si="47"/>
        <v>2227.9261645925699</v>
      </c>
      <c r="AC97" s="10">
        <f t="shared" si="47"/>
        <v>2274.7126140490104</v>
      </c>
      <c r="AD97" s="10">
        <f t="shared" si="47"/>
        <v>2322.4815789440449</v>
      </c>
      <c r="AE97" s="10">
        <f t="shared" si="47"/>
        <v>2371.2536921018623</v>
      </c>
    </row>
    <row r="98" spans="2:31" x14ac:dyDescent="0.25">
      <c r="B98" s="6" t="str">
        <f t="shared" si="37"/>
        <v>Total</v>
      </c>
      <c r="C98" s="11">
        <f t="shared" si="39"/>
        <v>215.40505243361386</v>
      </c>
      <c r="D98" s="11">
        <f t="shared" ref="D98:AE98" si="48">D85*(1+$C$153)^(D$89-$C$89)</f>
        <v>227.69501593553423</v>
      </c>
      <c r="E98" s="11">
        <f t="shared" si="48"/>
        <v>229.73876528897858</v>
      </c>
      <c r="F98" s="11">
        <f t="shared" si="48"/>
        <v>215.07200538267054</v>
      </c>
      <c r="G98" s="11">
        <f t="shared" si="48"/>
        <v>246.81136237013052</v>
      </c>
      <c r="H98" s="11">
        <f t="shared" si="48"/>
        <v>286.02514106676972</v>
      </c>
      <c r="I98" s="11">
        <f t="shared" si="48"/>
        <v>290.6570441590747</v>
      </c>
      <c r="J98" s="11">
        <f t="shared" si="48"/>
        <v>298.84687695805258</v>
      </c>
      <c r="K98" s="11">
        <f t="shared" si="48"/>
        <v>300.65578091660615</v>
      </c>
      <c r="L98" s="11">
        <f t="shared" si="48"/>
        <v>306.39367602127862</v>
      </c>
      <c r="M98" s="11">
        <f t="shared" si="48"/>
        <v>320.56307959221414</v>
      </c>
      <c r="N98" s="11">
        <f t="shared" si="48"/>
        <v>327.15044180529242</v>
      </c>
      <c r="O98" s="11">
        <f t="shared" si="48"/>
        <v>286.41823717999034</v>
      </c>
      <c r="P98" s="11">
        <f t="shared" si="48"/>
        <v>308.35664525164219</v>
      </c>
      <c r="Q98" s="11">
        <f t="shared" si="48"/>
        <v>318.95330007556566</v>
      </c>
      <c r="R98" s="11">
        <f t="shared" si="48"/>
        <v>369.12924106621523</v>
      </c>
      <c r="S98" s="11">
        <f t="shared" si="48"/>
        <v>379.09456470901392</v>
      </c>
      <c r="T98" s="11">
        <f t="shared" si="48"/>
        <v>375.97724174985859</v>
      </c>
      <c r="U98" s="11">
        <f t="shared" si="48"/>
        <v>386.25185164217584</v>
      </c>
      <c r="V98" s="11">
        <f t="shared" si="48"/>
        <v>373.13324625029725</v>
      </c>
      <c r="W98" s="11">
        <f t="shared" si="48"/>
        <v>418.09504124649914</v>
      </c>
      <c r="X98" s="11">
        <f t="shared" si="48"/>
        <v>419.96222874508851</v>
      </c>
      <c r="Y98" s="11">
        <f t="shared" si="48"/>
        <v>373.58993836043891</v>
      </c>
      <c r="Z98" s="11">
        <f t="shared" si="48"/>
        <v>381.26560256123418</v>
      </c>
      <c r="AA98" s="11">
        <f t="shared" si="48"/>
        <v>389.10425653672263</v>
      </c>
      <c r="AB98" s="11">
        <f t="shared" si="48"/>
        <v>397.18055543126314</v>
      </c>
      <c r="AC98" s="11">
        <f t="shared" si="48"/>
        <v>405.47769070770033</v>
      </c>
      <c r="AD98" s="11">
        <f t="shared" si="48"/>
        <v>414.00405739791228</v>
      </c>
      <c r="AE98" s="11">
        <f t="shared" si="48"/>
        <v>422.76924005514184</v>
      </c>
    </row>
    <row r="101" spans="2:31" x14ac:dyDescent="0.25">
      <c r="B101" s="1" t="s">
        <v>44</v>
      </c>
    </row>
    <row r="102" spans="2:31" x14ac:dyDescent="0.25">
      <c r="B102" s="2" t="str">
        <f t="shared" ref="B102:B111" si="49">B24</f>
        <v>Bundle</v>
      </c>
      <c r="C102" s="3">
        <f t="shared" ref="C102:AE102" si="50">C$24</f>
        <v>2022</v>
      </c>
      <c r="D102" s="3">
        <f t="shared" si="50"/>
        <v>2023</v>
      </c>
      <c r="E102" s="3">
        <f t="shared" si="50"/>
        <v>2024</v>
      </c>
      <c r="F102" s="3">
        <f t="shared" si="50"/>
        <v>2025</v>
      </c>
      <c r="G102" s="3">
        <f t="shared" si="50"/>
        <v>2026</v>
      </c>
      <c r="H102" s="3">
        <f t="shared" si="50"/>
        <v>2027</v>
      </c>
      <c r="I102" s="3">
        <f t="shared" si="50"/>
        <v>2028</v>
      </c>
      <c r="J102" s="3">
        <f t="shared" si="50"/>
        <v>2029</v>
      </c>
      <c r="K102" s="3">
        <f t="shared" si="50"/>
        <v>2030</v>
      </c>
      <c r="L102" s="3">
        <f t="shared" si="50"/>
        <v>2031</v>
      </c>
      <c r="M102" s="3">
        <f t="shared" si="50"/>
        <v>2032</v>
      </c>
      <c r="N102" s="3">
        <f t="shared" si="50"/>
        <v>2033</v>
      </c>
      <c r="O102" s="3">
        <f t="shared" si="50"/>
        <v>2034</v>
      </c>
      <c r="P102" s="3">
        <f t="shared" si="50"/>
        <v>2035</v>
      </c>
      <c r="Q102" s="3">
        <f t="shared" si="50"/>
        <v>2036</v>
      </c>
      <c r="R102" s="3">
        <f t="shared" si="50"/>
        <v>2037</v>
      </c>
      <c r="S102" s="3">
        <f t="shared" si="50"/>
        <v>2038</v>
      </c>
      <c r="T102" s="3">
        <f t="shared" si="50"/>
        <v>2039</v>
      </c>
      <c r="U102" s="3">
        <f t="shared" si="50"/>
        <v>2040</v>
      </c>
      <c r="V102" s="3">
        <f t="shared" si="50"/>
        <v>2041</v>
      </c>
      <c r="W102" s="3">
        <f t="shared" si="50"/>
        <v>2042</v>
      </c>
      <c r="X102" s="3">
        <f t="shared" si="50"/>
        <v>2043</v>
      </c>
      <c r="Y102" s="3">
        <f t="shared" si="50"/>
        <v>2044</v>
      </c>
      <c r="Z102" s="3">
        <f t="shared" si="50"/>
        <v>2045</v>
      </c>
      <c r="AA102" s="3">
        <f t="shared" si="50"/>
        <v>2046</v>
      </c>
      <c r="AB102" s="3">
        <f t="shared" si="50"/>
        <v>2047</v>
      </c>
      <c r="AC102" s="3">
        <f t="shared" si="50"/>
        <v>2048</v>
      </c>
      <c r="AD102" s="3">
        <f t="shared" si="50"/>
        <v>2049</v>
      </c>
      <c r="AE102" s="3">
        <f t="shared" si="50"/>
        <v>2050</v>
      </c>
    </row>
    <row r="103" spans="2:31" x14ac:dyDescent="0.25">
      <c r="B103" s="4" t="str">
        <f t="shared" si="49"/>
        <v>Peak_A</v>
      </c>
      <c r="C103" s="10">
        <f>C77*(C25*1000/C51)</f>
        <v>240991.33343053921</v>
      </c>
      <c r="D103" s="10">
        <f t="shared" ref="D103:AE103" si="51">D77*(D25*1000/D51)</f>
        <v>241508.0979468404</v>
      </c>
      <c r="E103" s="10">
        <f t="shared" si="51"/>
        <v>242609.53905879776</v>
      </c>
      <c r="F103" s="10">
        <f t="shared" si="51"/>
        <v>253250.03355607099</v>
      </c>
      <c r="G103" s="10">
        <f t="shared" si="51"/>
        <v>238662.44636738466</v>
      </c>
      <c r="H103" s="10">
        <f t="shared" si="51"/>
        <v>238501.47370801173</v>
      </c>
      <c r="I103" s="10">
        <f t="shared" si="51"/>
        <v>234265.62714784138</v>
      </c>
      <c r="J103" s="10">
        <f t="shared" si="51"/>
        <v>242397.4159050732</v>
      </c>
      <c r="K103" s="10">
        <f t="shared" si="51"/>
        <v>241848.39967844987</v>
      </c>
      <c r="L103" s="10">
        <f t="shared" si="51"/>
        <v>237454.1351374338</v>
      </c>
      <c r="M103" s="10">
        <f t="shared" si="51"/>
        <v>250081.03923376446</v>
      </c>
      <c r="N103" s="10">
        <f t="shared" si="51"/>
        <v>264896.76162194822</v>
      </c>
      <c r="O103" s="10">
        <f t="shared" si="51"/>
        <v>282216.19880980928</v>
      </c>
      <c r="P103" s="10">
        <f t="shared" si="51"/>
        <v>276427.43329059513</v>
      </c>
      <c r="Q103" s="10">
        <f t="shared" si="51"/>
        <v>276305.86998384923</v>
      </c>
      <c r="R103" s="10">
        <f t="shared" si="51"/>
        <v>276816.70969792479</v>
      </c>
      <c r="S103" s="10">
        <f t="shared" si="51"/>
        <v>274499.88389701158</v>
      </c>
      <c r="T103" s="10">
        <f t="shared" si="51"/>
        <v>285473.72224019817</v>
      </c>
      <c r="U103" s="10">
        <f t="shared" si="51"/>
        <v>284029.09846579022</v>
      </c>
      <c r="V103" s="10">
        <f t="shared" si="51"/>
        <v>296457.93705025892</v>
      </c>
      <c r="W103" s="10">
        <f t="shared" si="51"/>
        <v>310248.18354518618</v>
      </c>
      <c r="X103" s="10">
        <f t="shared" si="51"/>
        <v>305252.09024743747</v>
      </c>
      <c r="Y103" s="10">
        <f t="shared" si="51"/>
        <v>309366.82341254392</v>
      </c>
      <c r="Z103" s="10">
        <f t="shared" si="51"/>
        <v>308761.88763622317</v>
      </c>
      <c r="AA103" s="10">
        <f t="shared" si="51"/>
        <v>308736.65327940107</v>
      </c>
      <c r="AB103" s="10">
        <f t="shared" si="51"/>
        <v>308736.65327940095</v>
      </c>
      <c r="AC103" s="10">
        <f t="shared" si="51"/>
        <v>309349.14574244188</v>
      </c>
      <c r="AD103" s="10">
        <f t="shared" si="51"/>
        <v>308736.65327940107</v>
      </c>
      <c r="AE103" s="10">
        <f t="shared" si="51"/>
        <v>308736.65327940101</v>
      </c>
    </row>
    <row r="104" spans="2:31" x14ac:dyDescent="0.25">
      <c r="B104" s="4" t="str">
        <f t="shared" si="49"/>
        <v>Other_A</v>
      </c>
      <c r="C104" s="10">
        <f t="shared" ref="C104:AE111" si="52">C78*(C26*1000/C52)</f>
        <v>164693.55857732016</v>
      </c>
      <c r="D104" s="10">
        <f t="shared" si="52"/>
        <v>132869.02881331005</v>
      </c>
      <c r="E104" s="10">
        <f t="shared" si="52"/>
        <v>108583.8625300351</v>
      </c>
      <c r="F104" s="10">
        <f t="shared" si="52"/>
        <v>112840.24213261183</v>
      </c>
      <c r="G104" s="10">
        <f t="shared" si="52"/>
        <v>106528.80225314117</v>
      </c>
      <c r="H104" s="10">
        <f t="shared" si="52"/>
        <v>278360.97664044733</v>
      </c>
      <c r="I104" s="10">
        <f t="shared" si="52"/>
        <v>290714.59393512207</v>
      </c>
      <c r="J104" s="10">
        <f t="shared" si="52"/>
        <v>289576.13322509266</v>
      </c>
      <c r="K104" s="10">
        <f t="shared" si="52"/>
        <v>270275.26254419913</v>
      </c>
      <c r="L104" s="10">
        <f t="shared" si="52"/>
        <v>275678.78644861816</v>
      </c>
      <c r="M104" s="10">
        <f t="shared" si="52"/>
        <v>277028.7327500105</v>
      </c>
      <c r="N104" s="10">
        <f t="shared" si="52"/>
        <v>271434.98899341712</v>
      </c>
      <c r="O104" s="10">
        <f t="shared" si="52"/>
        <v>281443.41808181541</v>
      </c>
      <c r="P104" s="10">
        <f t="shared" si="52"/>
        <v>311882.98840658268</v>
      </c>
      <c r="Q104" s="10">
        <f t="shared" si="52"/>
        <v>311327.93692660751</v>
      </c>
      <c r="R104" s="10">
        <f t="shared" si="52"/>
        <v>437188.65560703276</v>
      </c>
      <c r="S104" s="10">
        <f t="shared" si="52"/>
        <v>436918.81677877717</v>
      </c>
      <c r="T104" s="10">
        <f t="shared" si="52"/>
        <v>427603.29537885991</v>
      </c>
      <c r="U104" s="10">
        <f t="shared" si="52"/>
        <v>441595.14972797374</v>
      </c>
      <c r="V104" s="10">
        <f t="shared" si="52"/>
        <v>429775.29466474085</v>
      </c>
      <c r="W104" s="10">
        <f t="shared" si="52"/>
        <v>462924.97286734474</v>
      </c>
      <c r="X104" s="10">
        <f t="shared" si="52"/>
        <v>466432.90474378952</v>
      </c>
      <c r="Y104" s="10">
        <f t="shared" si="52"/>
        <v>475174.63094891462</v>
      </c>
      <c r="Z104" s="10">
        <f t="shared" si="52"/>
        <v>473212.07202438894</v>
      </c>
      <c r="AA104" s="10">
        <f t="shared" si="52"/>
        <v>474453.77964116726</v>
      </c>
      <c r="AB104" s="10">
        <f t="shared" si="52"/>
        <v>474453.77964116813</v>
      </c>
      <c r="AC104" s="10">
        <f t="shared" si="52"/>
        <v>475734.53224752814</v>
      </c>
      <c r="AD104" s="10">
        <f t="shared" si="52"/>
        <v>474453.77964116674</v>
      </c>
      <c r="AE104" s="10">
        <f t="shared" si="52"/>
        <v>474453.77964116773</v>
      </c>
    </row>
    <row r="105" spans="2:31" x14ac:dyDescent="0.25">
      <c r="B105" s="4" t="str">
        <f t="shared" si="49"/>
        <v>Peak_B</v>
      </c>
      <c r="C105" s="10">
        <f t="shared" si="52"/>
        <v>229225.80036549162</v>
      </c>
      <c r="D105" s="10">
        <f t="shared" si="52"/>
        <v>267930.97253259015</v>
      </c>
      <c r="E105" s="10">
        <f t="shared" si="52"/>
        <v>281312.61415755819</v>
      </c>
      <c r="F105" s="10">
        <f t="shared" si="52"/>
        <v>188830.29028187838</v>
      </c>
      <c r="G105" s="10">
        <f t="shared" si="52"/>
        <v>224169.65366187517</v>
      </c>
      <c r="H105" s="10">
        <f t="shared" si="52"/>
        <v>301255.07000063499</v>
      </c>
      <c r="I105" s="10">
        <f t="shared" si="52"/>
        <v>342512.60593325808</v>
      </c>
      <c r="J105" s="10">
        <f t="shared" si="52"/>
        <v>368908.34904478816</v>
      </c>
      <c r="K105" s="10">
        <f t="shared" si="52"/>
        <v>364777.81339316349</v>
      </c>
      <c r="L105" s="10">
        <f t="shared" si="52"/>
        <v>403582.58426794381</v>
      </c>
      <c r="M105" s="10">
        <f t="shared" si="52"/>
        <v>425609.90456326591</v>
      </c>
      <c r="N105" s="10">
        <f t="shared" si="52"/>
        <v>438084.95818716858</v>
      </c>
      <c r="O105" s="10">
        <f t="shared" si="52"/>
        <v>433189.67757468729</v>
      </c>
      <c r="P105" s="10">
        <f t="shared" si="52"/>
        <v>404704.46848012559</v>
      </c>
      <c r="Q105" s="10">
        <f t="shared" si="52"/>
        <v>396848.80201757682</v>
      </c>
      <c r="R105" s="10">
        <f t="shared" si="52"/>
        <v>395885.53954951797</v>
      </c>
      <c r="S105" s="10">
        <f t="shared" si="52"/>
        <v>409381.54481705115</v>
      </c>
      <c r="T105" s="10">
        <f t="shared" si="52"/>
        <v>442950.77611641213</v>
      </c>
      <c r="U105" s="10">
        <f t="shared" si="52"/>
        <v>506676.54383448814</v>
      </c>
      <c r="V105" s="10">
        <f t="shared" si="52"/>
        <v>502615.27035156556</v>
      </c>
      <c r="W105" s="10">
        <f t="shared" si="52"/>
        <v>497728.19949788129</v>
      </c>
      <c r="X105" s="10">
        <f t="shared" si="52"/>
        <v>424256.222183156</v>
      </c>
      <c r="Y105" s="10">
        <f t="shared" si="52"/>
        <v>418906.77571720007</v>
      </c>
      <c r="Z105" s="10">
        <f t="shared" si="52"/>
        <v>417979.71959803096</v>
      </c>
      <c r="AA105" s="10">
        <f t="shared" si="52"/>
        <v>418010.89419465931</v>
      </c>
      <c r="AB105" s="10">
        <f t="shared" si="52"/>
        <v>418010.89419465954</v>
      </c>
      <c r="AC105" s="10">
        <f t="shared" si="52"/>
        <v>418917.16294626449</v>
      </c>
      <c r="AD105" s="10">
        <f t="shared" si="52"/>
        <v>418010.89419465954</v>
      </c>
      <c r="AE105" s="10">
        <f t="shared" si="52"/>
        <v>418010.8941946596</v>
      </c>
    </row>
    <row r="106" spans="2:31" x14ac:dyDescent="0.25">
      <c r="B106" s="4" t="str">
        <f t="shared" si="49"/>
        <v>Other_B</v>
      </c>
      <c r="C106" s="10">
        <f t="shared" si="52"/>
        <v>143771.02665220256</v>
      </c>
      <c r="D106" s="10">
        <f t="shared" si="52"/>
        <v>255076.24211915943</v>
      </c>
      <c r="E106" s="10">
        <f t="shared" si="52"/>
        <v>331987.51421862299</v>
      </c>
      <c r="F106" s="10">
        <f t="shared" si="52"/>
        <v>237863.56005183075</v>
      </c>
      <c r="G106" s="10">
        <f t="shared" si="52"/>
        <v>537400.99942962406</v>
      </c>
      <c r="H106" s="10">
        <f t="shared" si="52"/>
        <v>981230.22448910133</v>
      </c>
      <c r="I106" s="10">
        <f t="shared" si="52"/>
        <v>901959.97377188958</v>
      </c>
      <c r="J106" s="10">
        <f t="shared" si="52"/>
        <v>918088.52670005942</v>
      </c>
      <c r="K106" s="10">
        <f t="shared" si="52"/>
        <v>914266.41811034188</v>
      </c>
      <c r="L106" s="10">
        <f t="shared" si="52"/>
        <v>949197.23887984839</v>
      </c>
      <c r="M106" s="10">
        <f t="shared" si="52"/>
        <v>981991.94028719573</v>
      </c>
      <c r="N106" s="10">
        <f t="shared" si="52"/>
        <v>983401.53442141332</v>
      </c>
      <c r="O106" s="10">
        <f t="shared" si="52"/>
        <v>983335.98461476748</v>
      </c>
      <c r="P106" s="10">
        <f t="shared" si="52"/>
        <v>986104.42411927634</v>
      </c>
      <c r="Q106" s="10">
        <f t="shared" si="52"/>
        <v>991695.54018433834</v>
      </c>
      <c r="R106" s="10">
        <f t="shared" si="52"/>
        <v>989651.23483368277</v>
      </c>
      <c r="S106" s="10">
        <f t="shared" si="52"/>
        <v>830007.91426962684</v>
      </c>
      <c r="T106" s="10">
        <f t="shared" si="52"/>
        <v>842659.25933462114</v>
      </c>
      <c r="U106" s="10">
        <f t="shared" si="52"/>
        <v>817154.89138370787</v>
      </c>
      <c r="V106" s="10">
        <f t="shared" si="52"/>
        <v>822861.5443771024</v>
      </c>
      <c r="W106" s="10">
        <f t="shared" si="52"/>
        <v>780474.39429800841</v>
      </c>
      <c r="X106" s="10">
        <f t="shared" si="52"/>
        <v>797851.53285691468</v>
      </c>
      <c r="Y106" s="10">
        <f t="shared" si="52"/>
        <v>956142.54744842986</v>
      </c>
      <c r="Z106" s="10">
        <f t="shared" si="52"/>
        <v>952860.09176920541</v>
      </c>
      <c r="AA106" s="10">
        <f t="shared" si="52"/>
        <v>954113.37685207883</v>
      </c>
      <c r="AB106" s="10">
        <f t="shared" si="52"/>
        <v>954113.37685207778</v>
      </c>
      <c r="AC106" s="10">
        <f t="shared" si="52"/>
        <v>956702.07729007094</v>
      </c>
      <c r="AD106" s="10">
        <f t="shared" si="52"/>
        <v>954113.37685207836</v>
      </c>
      <c r="AE106" s="10">
        <f t="shared" si="52"/>
        <v>954113.37685207801</v>
      </c>
    </row>
    <row r="107" spans="2:31" x14ac:dyDescent="0.25">
      <c r="B107" s="4" t="str">
        <f t="shared" si="49"/>
        <v>Peak_C</v>
      </c>
      <c r="C107" s="10">
        <f t="shared" si="52"/>
        <v>734448.15353772731</v>
      </c>
      <c r="D107" s="10">
        <f t="shared" si="52"/>
        <v>737130.25514166395</v>
      </c>
      <c r="E107" s="10">
        <f t="shared" si="52"/>
        <v>741370.0951477855</v>
      </c>
      <c r="F107" s="10">
        <f t="shared" si="52"/>
        <v>770621.83573146863</v>
      </c>
      <c r="G107" s="10">
        <f t="shared" si="52"/>
        <v>747178.12421833223</v>
      </c>
      <c r="H107" s="10">
        <f t="shared" si="52"/>
        <v>749848.70953206415</v>
      </c>
      <c r="I107" s="10">
        <f t="shared" si="52"/>
        <v>754080.48357808858</v>
      </c>
      <c r="J107" s="10">
        <f t="shared" si="52"/>
        <v>754752.15938047064</v>
      </c>
      <c r="K107" s="10">
        <f t="shared" si="52"/>
        <v>758702.29840773658</v>
      </c>
      <c r="L107" s="10">
        <f t="shared" si="52"/>
        <v>823732.94800738734</v>
      </c>
      <c r="M107" s="10">
        <f t="shared" si="52"/>
        <v>882259.44906212529</v>
      </c>
      <c r="N107" s="10">
        <f t="shared" si="52"/>
        <v>871309.38958899339</v>
      </c>
      <c r="O107" s="10">
        <f t="shared" si="52"/>
        <v>878671.22074289026</v>
      </c>
      <c r="P107" s="10">
        <f t="shared" si="52"/>
        <v>885747.93693411583</v>
      </c>
      <c r="Q107" s="10">
        <f t="shared" si="52"/>
        <v>890718.54666750261</v>
      </c>
      <c r="R107" s="10">
        <f t="shared" si="52"/>
        <v>890904.22941023635</v>
      </c>
      <c r="S107" s="10">
        <f t="shared" si="52"/>
        <v>892816.45736181899</v>
      </c>
      <c r="T107" s="10">
        <f t="shared" si="52"/>
        <v>892782.6808393097</v>
      </c>
      <c r="U107" s="10">
        <f t="shared" si="52"/>
        <v>878939.13011926657</v>
      </c>
      <c r="V107" s="10">
        <f t="shared" si="52"/>
        <v>910408.45286653051</v>
      </c>
      <c r="W107" s="10">
        <f t="shared" si="52"/>
        <v>917465.21155858855</v>
      </c>
      <c r="X107" s="10">
        <f t="shared" si="52"/>
        <v>917165.03916122892</v>
      </c>
      <c r="Y107" s="10">
        <f t="shared" si="52"/>
        <v>919100.52779586951</v>
      </c>
      <c r="Z107" s="10">
        <f t="shared" si="52"/>
        <v>917103.83730209246</v>
      </c>
      <c r="AA107" s="10">
        <f t="shared" si="52"/>
        <v>916503.16804356326</v>
      </c>
      <c r="AB107" s="10">
        <f t="shared" si="52"/>
        <v>916503.16804356244</v>
      </c>
      <c r="AC107" s="10">
        <f t="shared" si="52"/>
        <v>918742.21461599658</v>
      </c>
      <c r="AD107" s="10">
        <f t="shared" si="52"/>
        <v>916503.16804356314</v>
      </c>
      <c r="AE107" s="10">
        <f t="shared" si="52"/>
        <v>916503.16804356291</v>
      </c>
    </row>
    <row r="108" spans="2:31" x14ac:dyDescent="0.25">
      <c r="B108" s="4" t="str">
        <f t="shared" si="49"/>
        <v>Other_C</v>
      </c>
      <c r="C108" s="10">
        <f t="shared" si="52"/>
        <v>1094335.1103058474</v>
      </c>
      <c r="D108" s="10">
        <f t="shared" si="52"/>
        <v>1082396.5153263977</v>
      </c>
      <c r="E108" s="10">
        <f t="shared" si="52"/>
        <v>1079043.7592173957</v>
      </c>
      <c r="F108" s="10">
        <f t="shared" si="52"/>
        <v>1096748.3459736628</v>
      </c>
      <c r="G108" s="10">
        <f t="shared" si="52"/>
        <v>1064834.8048315737</v>
      </c>
      <c r="H108" s="10">
        <f t="shared" si="52"/>
        <v>1058107.392564306</v>
      </c>
      <c r="I108" s="10">
        <f t="shared" si="52"/>
        <v>1048257.5226314807</v>
      </c>
      <c r="J108" s="10">
        <f t="shared" si="52"/>
        <v>1034459.3779835497</v>
      </c>
      <c r="K108" s="10">
        <f t="shared" si="52"/>
        <v>1022037.4712258531</v>
      </c>
      <c r="L108" s="10">
        <f t="shared" si="52"/>
        <v>1030643.4286922883</v>
      </c>
      <c r="M108" s="10">
        <f t="shared" si="52"/>
        <v>1032723.2697179104</v>
      </c>
      <c r="N108" s="10">
        <f t="shared" si="52"/>
        <v>1037104.2849094507</v>
      </c>
      <c r="O108" s="10">
        <f t="shared" si="52"/>
        <v>1101277.0562386576</v>
      </c>
      <c r="P108" s="10">
        <f t="shared" si="52"/>
        <v>1110881.5747568661</v>
      </c>
      <c r="Q108" s="10">
        <f t="shared" si="52"/>
        <v>1120408.7801081797</v>
      </c>
      <c r="R108" s="10">
        <f t="shared" si="52"/>
        <v>1130763.3203787482</v>
      </c>
      <c r="S108" s="10">
        <f t="shared" si="52"/>
        <v>1137071.6826913764</v>
      </c>
      <c r="T108" s="10">
        <f t="shared" si="52"/>
        <v>1103041.9270386025</v>
      </c>
      <c r="U108" s="10">
        <f t="shared" si="52"/>
        <v>1118216.8952945755</v>
      </c>
      <c r="V108" s="10">
        <f t="shared" si="52"/>
        <v>1065196.9242851008</v>
      </c>
      <c r="W108" s="10">
        <f t="shared" si="52"/>
        <v>1082108.7449949693</v>
      </c>
      <c r="X108" s="10">
        <f t="shared" si="52"/>
        <v>1144198.8495248556</v>
      </c>
      <c r="Y108" s="10">
        <f t="shared" si="52"/>
        <v>1141602.2236147684</v>
      </c>
      <c r="Z108" s="10">
        <f t="shared" si="52"/>
        <v>1138162.6466781748</v>
      </c>
      <c r="AA108" s="10">
        <f t="shared" si="52"/>
        <v>1139150.5719563174</v>
      </c>
      <c r="AB108" s="10">
        <f t="shared" si="52"/>
        <v>1139150.5719563176</v>
      </c>
      <c r="AC108" s="10">
        <f t="shared" si="52"/>
        <v>1141993.2760835348</v>
      </c>
      <c r="AD108" s="10">
        <f t="shared" si="52"/>
        <v>1139150.5719563167</v>
      </c>
      <c r="AE108" s="10">
        <f t="shared" si="52"/>
        <v>1139150.571956316</v>
      </c>
    </row>
    <row r="109" spans="2:31" x14ac:dyDescent="0.25">
      <c r="B109" s="4" t="str">
        <f t="shared" si="49"/>
        <v>Peak_D</v>
      </c>
      <c r="C109" s="10">
        <f t="shared" si="52"/>
        <v>2563161.1723079016</v>
      </c>
      <c r="D109" s="10">
        <f t="shared" si="52"/>
        <v>2619170.2276279368</v>
      </c>
      <c r="E109" s="10">
        <f t="shared" si="52"/>
        <v>2662751.7824201863</v>
      </c>
      <c r="F109" s="10">
        <f t="shared" si="52"/>
        <v>2681230.4804486511</v>
      </c>
      <c r="G109" s="10">
        <f t="shared" si="52"/>
        <v>2720150.0436430811</v>
      </c>
      <c r="H109" s="10">
        <f t="shared" si="52"/>
        <v>2738558.3983790986</v>
      </c>
      <c r="I109" s="10">
        <f t="shared" si="52"/>
        <v>2757198.6498794542</v>
      </c>
      <c r="J109" s="10">
        <f t="shared" si="52"/>
        <v>2766596.7855992615</v>
      </c>
      <c r="K109" s="10">
        <f t="shared" si="52"/>
        <v>2767359.5828118827</v>
      </c>
      <c r="L109" s="10">
        <f t="shared" si="52"/>
        <v>2827481.7747428548</v>
      </c>
      <c r="M109" s="10">
        <f t="shared" si="52"/>
        <v>2856043.9660829739</v>
      </c>
      <c r="N109" s="10">
        <f t="shared" si="52"/>
        <v>2797347.0234479452</v>
      </c>
      <c r="O109" s="10">
        <f t="shared" si="52"/>
        <v>2461910.0520014865</v>
      </c>
      <c r="P109" s="10">
        <f t="shared" si="52"/>
        <v>2353992.1535320734</v>
      </c>
      <c r="Q109" s="10">
        <f t="shared" si="52"/>
        <v>2375932.0067845914</v>
      </c>
      <c r="R109" s="10">
        <f t="shared" si="52"/>
        <v>2385876.371609298</v>
      </c>
      <c r="S109" s="10">
        <f t="shared" si="52"/>
        <v>2396538.370791723</v>
      </c>
      <c r="T109" s="10">
        <f t="shared" si="52"/>
        <v>2390074.6389944763</v>
      </c>
      <c r="U109" s="10">
        <f t="shared" si="52"/>
        <v>2397345.6665693843</v>
      </c>
      <c r="V109" s="10">
        <f t="shared" si="52"/>
        <v>2590053.8816310423</v>
      </c>
      <c r="W109" s="10">
        <f t="shared" si="52"/>
        <v>2673387.423062006</v>
      </c>
      <c r="X109" s="10">
        <f t="shared" si="52"/>
        <v>2699215.6184956525</v>
      </c>
      <c r="Y109" s="10">
        <f t="shared" si="52"/>
        <v>2710668.8695569569</v>
      </c>
      <c r="Z109" s="10">
        <f t="shared" si="52"/>
        <v>2707630.7073206389</v>
      </c>
      <c r="AA109" s="10">
        <f t="shared" si="52"/>
        <v>2706548.1930727335</v>
      </c>
      <c r="AB109" s="10">
        <f t="shared" si="52"/>
        <v>2706548.1930727349</v>
      </c>
      <c r="AC109" s="10">
        <f t="shared" si="52"/>
        <v>2711670.2669960051</v>
      </c>
      <c r="AD109" s="10">
        <f t="shared" si="52"/>
        <v>2706548.1930727372</v>
      </c>
      <c r="AE109" s="10">
        <f t="shared" si="52"/>
        <v>2706548.1930727391</v>
      </c>
    </row>
    <row r="110" spans="2:31" x14ac:dyDescent="0.25">
      <c r="B110" s="4" t="str">
        <f t="shared" si="49"/>
        <v>Other_D</v>
      </c>
      <c r="C110" s="10">
        <f t="shared" si="52"/>
        <v>8860765.610411441</v>
      </c>
      <c r="D110" s="10">
        <f t="shared" si="52"/>
        <v>8629529.7594490722</v>
      </c>
      <c r="E110" s="10">
        <f t="shared" si="52"/>
        <v>7907273.3562149471</v>
      </c>
      <c r="F110" s="10">
        <f t="shared" si="52"/>
        <v>7624157.8477483401</v>
      </c>
      <c r="G110" s="10">
        <f t="shared" si="52"/>
        <v>7550819.9591034632</v>
      </c>
      <c r="H110" s="10">
        <f t="shared" si="52"/>
        <v>7339402.73204921</v>
      </c>
      <c r="I110" s="10">
        <f t="shared" si="52"/>
        <v>7364938.0864704959</v>
      </c>
      <c r="J110" s="10">
        <f t="shared" si="52"/>
        <v>7177193.6281049773</v>
      </c>
      <c r="K110" s="10">
        <f t="shared" si="52"/>
        <v>7205397.4794773916</v>
      </c>
      <c r="L110" s="10">
        <f t="shared" si="52"/>
        <v>7330135.2626687801</v>
      </c>
      <c r="M110" s="10">
        <f t="shared" si="52"/>
        <v>7398388.7643095972</v>
      </c>
      <c r="N110" s="10">
        <f t="shared" si="52"/>
        <v>7055213.930819747</v>
      </c>
      <c r="O110" s="10">
        <f t="shared" si="52"/>
        <v>7311709.1717709377</v>
      </c>
      <c r="P110" s="10">
        <f t="shared" si="52"/>
        <v>7497798.6318470677</v>
      </c>
      <c r="Q110" s="10">
        <f t="shared" si="52"/>
        <v>7827351.0990246562</v>
      </c>
      <c r="R110" s="10">
        <f t="shared" si="52"/>
        <v>8122647.0380099276</v>
      </c>
      <c r="S110" s="10">
        <f t="shared" si="52"/>
        <v>8497347.6936012339</v>
      </c>
      <c r="T110" s="10">
        <f t="shared" si="52"/>
        <v>8015238.9373027897</v>
      </c>
      <c r="U110" s="10">
        <f t="shared" si="52"/>
        <v>8372010.9032334564</v>
      </c>
      <c r="V110" s="10">
        <f t="shared" si="52"/>
        <v>8685064.3876965586</v>
      </c>
      <c r="W110" s="10">
        <f t="shared" si="52"/>
        <v>9012201.6245225202</v>
      </c>
      <c r="X110" s="10">
        <f t="shared" si="52"/>
        <v>9294459.2204612382</v>
      </c>
      <c r="Y110" s="10">
        <f t="shared" si="52"/>
        <v>6833897.384493541</v>
      </c>
      <c r="Z110" s="10">
        <f t="shared" si="52"/>
        <v>6819335.4596224651</v>
      </c>
      <c r="AA110" s="10">
        <f t="shared" si="52"/>
        <v>6813287.2213788629</v>
      </c>
      <c r="AB110" s="10">
        <f t="shared" si="52"/>
        <v>6813287.2213788601</v>
      </c>
      <c r="AC110" s="10">
        <f t="shared" si="52"/>
        <v>6830040.7495597815</v>
      </c>
      <c r="AD110" s="10">
        <f t="shared" si="52"/>
        <v>6813287.2213788666</v>
      </c>
      <c r="AE110" s="10">
        <f t="shared" si="52"/>
        <v>6813287.2213788461</v>
      </c>
    </row>
    <row r="111" spans="2:31" x14ac:dyDescent="0.25">
      <c r="B111" s="6" t="str">
        <f t="shared" si="49"/>
        <v>Total</v>
      </c>
      <c r="C111" s="11">
        <f t="shared" si="52"/>
        <v>1270444.7218719029</v>
      </c>
      <c r="D111" s="11">
        <f t="shared" si="52"/>
        <v>1309574.4771060527</v>
      </c>
      <c r="E111" s="11">
        <f t="shared" si="52"/>
        <v>1388198.3846119873</v>
      </c>
      <c r="F111" s="11">
        <f t="shared" si="52"/>
        <v>1209408.95110358</v>
      </c>
      <c r="G111" s="11">
        <f t="shared" si="52"/>
        <v>1217204.1377680621</v>
      </c>
      <c r="H111" s="11">
        <f t="shared" si="52"/>
        <v>1515336.2967952255</v>
      </c>
      <c r="I111" s="11">
        <f t="shared" si="52"/>
        <v>1466139.1695615759</v>
      </c>
      <c r="J111" s="11">
        <f t="shared" si="52"/>
        <v>1666701.491812184</v>
      </c>
      <c r="K111" s="11">
        <f t="shared" si="52"/>
        <v>1354967.4540506678</v>
      </c>
      <c r="L111" s="11">
        <f t="shared" si="52"/>
        <v>1492844.6890713002</v>
      </c>
      <c r="M111" s="11">
        <f t="shared" si="52"/>
        <v>1383467.5393818479</v>
      </c>
      <c r="N111" s="11">
        <f t="shared" si="52"/>
        <v>1496190.5085966319</v>
      </c>
      <c r="O111" s="11">
        <f t="shared" si="52"/>
        <v>1302022.8652145078</v>
      </c>
      <c r="P111" s="11">
        <f t="shared" si="52"/>
        <v>1536541.4195724048</v>
      </c>
      <c r="Q111" s="11">
        <f t="shared" si="52"/>
        <v>1335944.6274422049</v>
      </c>
      <c r="R111" s="11">
        <f t="shared" si="52"/>
        <v>1410305.7960018623</v>
      </c>
      <c r="S111" s="11">
        <f t="shared" si="52"/>
        <v>1586328.3237257248</v>
      </c>
      <c r="T111" s="11">
        <f t="shared" si="52"/>
        <v>1484297.3362465117</v>
      </c>
      <c r="U111" s="11">
        <f t="shared" si="52"/>
        <v>1509433.3817303875</v>
      </c>
      <c r="V111" s="11">
        <f t="shared" si="52"/>
        <v>1358729.6985725423</v>
      </c>
      <c r="W111" s="11">
        <f t="shared" si="52"/>
        <v>1638007.3456496438</v>
      </c>
      <c r="X111" s="11">
        <f t="shared" si="52"/>
        <v>1482542.5427206384</v>
      </c>
      <c r="Y111" s="11">
        <f t="shared" si="52"/>
        <v>1429396.1311462622</v>
      </c>
      <c r="Z111" s="11">
        <f t="shared" si="52"/>
        <v>1382656.0329242083</v>
      </c>
      <c r="AA111" s="11">
        <f t="shared" si="52"/>
        <v>1529596.8202946424</v>
      </c>
      <c r="AB111" s="11">
        <f t="shared" si="52"/>
        <v>1245315.2443274171</v>
      </c>
      <c r="AC111" s="11">
        <f t="shared" si="52"/>
        <v>1276614.8934069704</v>
      </c>
      <c r="AD111" s="11">
        <f t="shared" si="52"/>
        <v>1322811.1752755949</v>
      </c>
      <c r="AE111" s="11">
        <f t="shared" si="52"/>
        <v>1261768.4741769929</v>
      </c>
    </row>
    <row r="114" spans="2:33" x14ac:dyDescent="0.25">
      <c r="B114" s="1" t="s">
        <v>45</v>
      </c>
    </row>
    <row r="115" spans="2:33" x14ac:dyDescent="0.25">
      <c r="B115" s="2" t="str">
        <f t="shared" ref="B115:B124" si="53">B24</f>
        <v>Bundle</v>
      </c>
      <c r="C115" s="3">
        <f t="shared" ref="C115:AE115" si="54">C$24</f>
        <v>2022</v>
      </c>
      <c r="D115" s="3">
        <f t="shared" si="54"/>
        <v>2023</v>
      </c>
      <c r="E115" s="3">
        <f t="shared" si="54"/>
        <v>2024</v>
      </c>
      <c r="F115" s="3">
        <f t="shared" si="54"/>
        <v>2025</v>
      </c>
      <c r="G115" s="3">
        <f t="shared" si="54"/>
        <v>2026</v>
      </c>
      <c r="H115" s="3">
        <f t="shared" si="54"/>
        <v>2027</v>
      </c>
      <c r="I115" s="3">
        <f t="shared" si="54"/>
        <v>2028</v>
      </c>
      <c r="J115" s="3">
        <f t="shared" si="54"/>
        <v>2029</v>
      </c>
      <c r="K115" s="3">
        <f t="shared" si="54"/>
        <v>2030</v>
      </c>
      <c r="L115" s="3">
        <f t="shared" si="54"/>
        <v>2031</v>
      </c>
      <c r="M115" s="3">
        <f t="shared" si="54"/>
        <v>2032</v>
      </c>
      <c r="N115" s="3">
        <f t="shared" si="54"/>
        <v>2033</v>
      </c>
      <c r="O115" s="3">
        <f t="shared" si="54"/>
        <v>2034</v>
      </c>
      <c r="P115" s="3">
        <f t="shared" si="54"/>
        <v>2035</v>
      </c>
      <c r="Q115" s="3">
        <f t="shared" si="54"/>
        <v>2036</v>
      </c>
      <c r="R115" s="3">
        <f t="shared" si="54"/>
        <v>2037</v>
      </c>
      <c r="S115" s="3">
        <f t="shared" si="54"/>
        <v>2038</v>
      </c>
      <c r="T115" s="3">
        <f t="shared" si="54"/>
        <v>2039</v>
      </c>
      <c r="U115" s="3">
        <f t="shared" si="54"/>
        <v>2040</v>
      </c>
      <c r="V115" s="3">
        <f t="shared" si="54"/>
        <v>2041</v>
      </c>
      <c r="W115" s="3">
        <f t="shared" si="54"/>
        <v>2042</v>
      </c>
      <c r="X115" s="3">
        <f t="shared" si="54"/>
        <v>2043</v>
      </c>
      <c r="Y115" s="3">
        <f t="shared" si="54"/>
        <v>2044</v>
      </c>
      <c r="Z115" s="3">
        <f t="shared" si="54"/>
        <v>2045</v>
      </c>
      <c r="AA115" s="3">
        <f t="shared" si="54"/>
        <v>2046</v>
      </c>
      <c r="AB115" s="3">
        <f t="shared" si="54"/>
        <v>2047</v>
      </c>
      <c r="AC115" s="3">
        <f t="shared" si="54"/>
        <v>2048</v>
      </c>
      <c r="AD115" s="3">
        <f t="shared" si="54"/>
        <v>2049</v>
      </c>
      <c r="AE115" s="3">
        <f t="shared" si="54"/>
        <v>2050</v>
      </c>
    </row>
    <row r="116" spans="2:33" x14ac:dyDescent="0.25">
      <c r="B116" s="4" t="str">
        <f t="shared" si="53"/>
        <v>Peak_A</v>
      </c>
      <c r="C116" s="10">
        <f t="shared" ref="C116:C124" si="55">C103*(1+$C$153)^(C$89-$C$89)</f>
        <v>240991.33343053921</v>
      </c>
      <c r="D116" s="10">
        <f t="shared" ref="D116:AE116" si="56">D103*(1+$C$153)^(D$89-$C$89)</f>
        <v>246579.76800372402</v>
      </c>
      <c r="E116" s="10">
        <f t="shared" si="56"/>
        <v>252906.13050599213</v>
      </c>
      <c r="F116" s="10">
        <f t="shared" si="56"/>
        <v>269542.1808130588</v>
      </c>
      <c r="G116" s="10">
        <f t="shared" si="56"/>
        <v>259350.4801223074</v>
      </c>
      <c r="H116" s="10">
        <f t="shared" si="56"/>
        <v>264618.24046197487</v>
      </c>
      <c r="I116" s="10">
        <f t="shared" si="56"/>
        <v>265376.84313539293</v>
      </c>
      <c r="J116" s="10">
        <f t="shared" si="56"/>
        <v>280354.91889288358</v>
      </c>
      <c r="K116" s="10">
        <f t="shared" si="56"/>
        <v>285594.04965495493</v>
      </c>
      <c r="L116" s="10">
        <f t="shared" si="56"/>
        <v>286293.45243779919</v>
      </c>
      <c r="M116" s="10">
        <f t="shared" si="56"/>
        <v>307849.31125962088</v>
      </c>
      <c r="N116" s="10">
        <f t="shared" si="56"/>
        <v>332935.27519460174</v>
      </c>
      <c r="O116" s="10">
        <f t="shared" si="56"/>
        <v>362151.96256777173</v>
      </c>
      <c r="P116" s="10">
        <f t="shared" si="56"/>
        <v>362172.76468099444</v>
      </c>
      <c r="Q116" s="10">
        <f t="shared" si="56"/>
        <v>369615.77688149322</v>
      </c>
      <c r="R116" s="10">
        <f t="shared" si="56"/>
        <v>378075.41150778939</v>
      </c>
      <c r="S116" s="10">
        <f t="shared" si="56"/>
        <v>382784.23100491281</v>
      </c>
      <c r="T116" s="10">
        <f t="shared" si="56"/>
        <v>406446.84172514972</v>
      </c>
      <c r="U116" s="10">
        <f t="shared" si="56"/>
        <v>412882.23110394418</v>
      </c>
      <c r="V116" s="10">
        <f t="shared" si="56"/>
        <v>439999.49884314154</v>
      </c>
      <c r="W116" s="10">
        <f t="shared" si="56"/>
        <v>470136.62921112054</v>
      </c>
      <c r="X116" s="10">
        <f t="shared" si="56"/>
        <v>472279.64740486111</v>
      </c>
      <c r="Y116" s="10">
        <f t="shared" si="56"/>
        <v>488697.43987337453</v>
      </c>
      <c r="Z116" s="10">
        <f t="shared" si="56"/>
        <v>497984.41973603773</v>
      </c>
      <c r="AA116" s="10">
        <f t="shared" si="56"/>
        <v>508400.53881701705</v>
      </c>
      <c r="AB116" s="10">
        <f t="shared" si="56"/>
        <v>519076.95013217413</v>
      </c>
      <c r="AC116" s="10">
        <f t="shared" si="56"/>
        <v>531028.97109747364</v>
      </c>
      <c r="AD116" s="10">
        <f t="shared" si="56"/>
        <v>541107.09497273387</v>
      </c>
      <c r="AE116" s="10">
        <f t="shared" si="56"/>
        <v>552470.34396716102</v>
      </c>
    </row>
    <row r="117" spans="2:33" x14ac:dyDescent="0.25">
      <c r="B117" s="4" t="str">
        <f t="shared" si="53"/>
        <v>Other_A</v>
      </c>
      <c r="C117" s="10">
        <f t="shared" si="55"/>
        <v>164693.55857732016</v>
      </c>
      <c r="D117" s="10">
        <f t="shared" ref="D117:AE117" si="57">D104*(1+$C$153)^(D$89-$C$89)</f>
        <v>135659.27841838956</v>
      </c>
      <c r="E117" s="10">
        <f t="shared" si="57"/>
        <v>113192.27023967229</v>
      </c>
      <c r="F117" s="10">
        <f t="shared" si="57"/>
        <v>120099.51004079018</v>
      </c>
      <c r="G117" s="10">
        <f t="shared" si="57"/>
        <v>115763.06382394544</v>
      </c>
      <c r="H117" s="10">
        <f t="shared" si="57"/>
        <v>308842.501921185</v>
      </c>
      <c r="I117" s="10">
        <f t="shared" si="57"/>
        <v>329322.41119267093</v>
      </c>
      <c r="J117" s="10">
        <f t="shared" si="57"/>
        <v>334921.44724607433</v>
      </c>
      <c r="K117" s="10">
        <f t="shared" si="57"/>
        <v>319162.77657483285</v>
      </c>
      <c r="L117" s="10">
        <f t="shared" si="57"/>
        <v>332380.10991283599</v>
      </c>
      <c r="M117" s="10">
        <f t="shared" si="57"/>
        <v>341021.87369949912</v>
      </c>
      <c r="N117" s="10">
        <f t="shared" si="57"/>
        <v>341152.84084499482</v>
      </c>
      <c r="O117" s="10">
        <f t="shared" si="57"/>
        <v>361160.29710541415</v>
      </c>
      <c r="P117" s="10">
        <f t="shared" si="57"/>
        <v>408626.31766883197</v>
      </c>
      <c r="Q117" s="10">
        <f t="shared" si="57"/>
        <v>416464.97513341572</v>
      </c>
      <c r="R117" s="10">
        <f t="shared" si="57"/>
        <v>597110.92244228523</v>
      </c>
      <c r="S117" s="10">
        <f t="shared" si="57"/>
        <v>609273.9673252058</v>
      </c>
      <c r="T117" s="10">
        <f t="shared" si="57"/>
        <v>608805.62860272627</v>
      </c>
      <c r="U117" s="10">
        <f t="shared" si="57"/>
        <v>641929.97002497746</v>
      </c>
      <c r="V117" s="10">
        <f t="shared" si="57"/>
        <v>637867.60492633027</v>
      </c>
      <c r="W117" s="10">
        <f t="shared" si="57"/>
        <v>701496.40792273951</v>
      </c>
      <c r="X117" s="10">
        <f t="shared" si="57"/>
        <v>721655.23129377281</v>
      </c>
      <c r="Y117" s="10">
        <f t="shared" si="57"/>
        <v>750619.03237066511</v>
      </c>
      <c r="Z117" s="10">
        <f t="shared" si="57"/>
        <v>763216.73281384388</v>
      </c>
      <c r="AA117" s="10">
        <f t="shared" si="57"/>
        <v>781289.01978815813</v>
      </c>
      <c r="AB117" s="10">
        <f t="shared" si="57"/>
        <v>797696.0892037109</v>
      </c>
      <c r="AC117" s="10">
        <f t="shared" si="57"/>
        <v>816646.24794301717</v>
      </c>
      <c r="AD117" s="10">
        <f t="shared" si="57"/>
        <v>831551.1089256031</v>
      </c>
      <c r="AE117" s="10">
        <f t="shared" si="57"/>
        <v>849013.68221304216</v>
      </c>
    </row>
    <row r="118" spans="2:33" x14ac:dyDescent="0.25">
      <c r="B118" s="4" t="str">
        <f t="shared" si="53"/>
        <v>Peak_B</v>
      </c>
      <c r="C118" s="10">
        <f t="shared" si="55"/>
        <v>229225.80036549162</v>
      </c>
      <c r="D118" s="10">
        <f t="shared" ref="D118:AE118" si="58">D105*(1+$C$153)^(D$89-$C$89)</f>
        <v>273557.5229557745</v>
      </c>
      <c r="E118" s="10">
        <f t="shared" si="58"/>
        <v>293251.80281501904</v>
      </c>
      <c r="F118" s="10">
        <f t="shared" si="58"/>
        <v>200978.16980099789</v>
      </c>
      <c r="G118" s="10">
        <f t="shared" si="58"/>
        <v>243601.40521045055</v>
      </c>
      <c r="H118" s="10">
        <f t="shared" si="58"/>
        <v>334243.58061372949</v>
      </c>
      <c r="I118" s="10">
        <f t="shared" si="58"/>
        <v>387999.36295939196</v>
      </c>
      <c r="J118" s="10">
        <f t="shared" si="58"/>
        <v>426676.45564283658</v>
      </c>
      <c r="K118" s="10">
        <f t="shared" si="58"/>
        <v>430758.99236771307</v>
      </c>
      <c r="L118" s="10">
        <f t="shared" si="58"/>
        <v>486591.02662905655</v>
      </c>
      <c r="M118" s="10">
        <f t="shared" si="58"/>
        <v>523925.03000836994</v>
      </c>
      <c r="N118" s="10">
        <f t="shared" si="58"/>
        <v>550606.71644154878</v>
      </c>
      <c r="O118" s="10">
        <f t="shared" si="58"/>
        <v>555887.62289119314</v>
      </c>
      <c r="P118" s="10">
        <f t="shared" si="58"/>
        <v>530240.19535034441</v>
      </c>
      <c r="Q118" s="10">
        <f t="shared" si="58"/>
        <v>530866.67420706793</v>
      </c>
      <c r="R118" s="10">
        <f t="shared" si="58"/>
        <v>540699.25344643788</v>
      </c>
      <c r="S118" s="10">
        <f t="shared" si="58"/>
        <v>570873.82914592256</v>
      </c>
      <c r="T118" s="10">
        <f t="shared" si="58"/>
        <v>630656.79943997436</v>
      </c>
      <c r="U118" s="10">
        <f t="shared" si="58"/>
        <v>736536.30207756895</v>
      </c>
      <c r="V118" s="10">
        <f t="shared" si="58"/>
        <v>745975.86850274482</v>
      </c>
      <c r="W118" s="10">
        <f t="shared" si="58"/>
        <v>754235.70672146429</v>
      </c>
      <c r="X118" s="10">
        <f t="shared" si="58"/>
        <v>656400.35047609766</v>
      </c>
      <c r="Y118" s="10">
        <f t="shared" si="58"/>
        <v>661734.3986029526</v>
      </c>
      <c r="Z118" s="10">
        <f t="shared" si="58"/>
        <v>674135.62508949335</v>
      </c>
      <c r="AA118" s="10">
        <f t="shared" si="58"/>
        <v>688343.80881762004</v>
      </c>
      <c r="AB118" s="10">
        <f t="shared" si="58"/>
        <v>702799.02880279033</v>
      </c>
      <c r="AC118" s="10">
        <f t="shared" si="58"/>
        <v>719113.51001318439</v>
      </c>
      <c r="AD118" s="10">
        <f t="shared" si="58"/>
        <v>732626.52238420956</v>
      </c>
      <c r="AE118" s="10">
        <f t="shared" si="58"/>
        <v>748011.67935427779</v>
      </c>
    </row>
    <row r="119" spans="2:33" x14ac:dyDescent="0.25">
      <c r="B119" s="4" t="str">
        <f t="shared" si="53"/>
        <v>Other_B</v>
      </c>
      <c r="C119" s="10">
        <f t="shared" si="55"/>
        <v>143771.02665220256</v>
      </c>
      <c r="D119" s="10">
        <f t="shared" ref="D119:AE119" si="59">D106*(1+$C$153)^(D$89-$C$89)</f>
        <v>260432.84320366176</v>
      </c>
      <c r="E119" s="10">
        <f t="shared" si="59"/>
        <v>346077.39630957547</v>
      </c>
      <c r="F119" s="10">
        <f t="shared" si="59"/>
        <v>253165.86067947422</v>
      </c>
      <c r="G119" s="10">
        <f t="shared" si="59"/>
        <v>583984.65842310956</v>
      </c>
      <c r="H119" s="10">
        <f t="shared" si="59"/>
        <v>1088678.4532421629</v>
      </c>
      <c r="I119" s="10">
        <f t="shared" si="59"/>
        <v>1021743.1101106863</v>
      </c>
      <c r="J119" s="10">
        <f t="shared" si="59"/>
        <v>1061853.8711661866</v>
      </c>
      <c r="K119" s="10">
        <f t="shared" si="59"/>
        <v>1079639.3491080401</v>
      </c>
      <c r="L119" s="10">
        <f t="shared" si="59"/>
        <v>1144427.1307638218</v>
      </c>
      <c r="M119" s="10">
        <f t="shared" si="59"/>
        <v>1208830.3191883748</v>
      </c>
      <c r="N119" s="10">
        <f t="shared" si="59"/>
        <v>1235987.4031100995</v>
      </c>
      <c r="O119" s="10">
        <f t="shared" si="59"/>
        <v>1261859.022244659</v>
      </c>
      <c r="P119" s="10">
        <f t="shared" si="59"/>
        <v>1291985.2465293978</v>
      </c>
      <c r="Q119" s="10">
        <f t="shared" si="59"/>
        <v>1326596.2012916044</v>
      </c>
      <c r="R119" s="10">
        <f t="shared" si="59"/>
        <v>1351662.6155525087</v>
      </c>
      <c r="S119" s="10">
        <f t="shared" si="59"/>
        <v>1157428.3263117606</v>
      </c>
      <c r="T119" s="10">
        <f t="shared" si="59"/>
        <v>1199746.8345574506</v>
      </c>
      <c r="U119" s="10">
        <f t="shared" si="59"/>
        <v>1187866.7944039654</v>
      </c>
      <c r="V119" s="10">
        <f t="shared" si="59"/>
        <v>1221281.7465630486</v>
      </c>
      <c r="W119" s="10">
        <f t="shared" si="59"/>
        <v>1182697.0160726667</v>
      </c>
      <c r="X119" s="10">
        <f t="shared" si="59"/>
        <v>1234419.1986159703</v>
      </c>
      <c r="Y119" s="10">
        <f t="shared" si="59"/>
        <v>1510389.5431894849</v>
      </c>
      <c r="Z119" s="10">
        <f t="shared" si="59"/>
        <v>1536813.6382440198</v>
      </c>
      <c r="AA119" s="10">
        <f t="shared" si="59"/>
        <v>1571150.5249917293</v>
      </c>
      <c r="AB119" s="10">
        <f t="shared" si="59"/>
        <v>1604144.6860165538</v>
      </c>
      <c r="AC119" s="10">
        <f t="shared" si="59"/>
        <v>1642275.4894986632</v>
      </c>
      <c r="AD119" s="10">
        <f t="shared" si="59"/>
        <v>1672226.1906357831</v>
      </c>
      <c r="AE119" s="10">
        <f t="shared" si="59"/>
        <v>1707342.9406391336</v>
      </c>
    </row>
    <row r="120" spans="2:33" x14ac:dyDescent="0.25">
      <c r="B120" s="4" t="str">
        <f t="shared" si="53"/>
        <v>Peak_C</v>
      </c>
      <c r="C120" s="10">
        <f t="shared" si="55"/>
        <v>734448.15353772731</v>
      </c>
      <c r="D120" s="10">
        <f t="shared" ref="D120:AE120" si="60">D107*(1+$C$153)^(D$89-$C$89)</f>
        <v>752609.99049963884</v>
      </c>
      <c r="E120" s="10">
        <f t="shared" si="60"/>
        <v>772834.5833559524</v>
      </c>
      <c r="F120" s="10">
        <f t="shared" si="60"/>
        <v>820197.68080004433</v>
      </c>
      <c r="G120" s="10">
        <f t="shared" si="60"/>
        <v>811945.94374773582</v>
      </c>
      <c r="H120" s="10">
        <f t="shared" si="60"/>
        <v>831959.83255004883</v>
      </c>
      <c r="I120" s="10">
        <f t="shared" si="60"/>
        <v>854224.75605298218</v>
      </c>
      <c r="J120" s="10">
        <f t="shared" si="60"/>
        <v>872940.33080866677</v>
      </c>
      <c r="K120" s="10">
        <f t="shared" si="60"/>
        <v>895936.71975037293</v>
      </c>
      <c r="L120" s="10">
        <f t="shared" si="60"/>
        <v>993157.4762229668</v>
      </c>
      <c r="M120" s="10">
        <f t="shared" si="60"/>
        <v>1086059.8011678352</v>
      </c>
      <c r="N120" s="10">
        <f t="shared" si="60"/>
        <v>1095104.4838232419</v>
      </c>
      <c r="O120" s="10">
        <f t="shared" si="60"/>
        <v>1127548.6963039525</v>
      </c>
      <c r="P120" s="10">
        <f t="shared" si="60"/>
        <v>1160499.0695430741</v>
      </c>
      <c r="Q120" s="10">
        <f t="shared" si="60"/>
        <v>1191518.7600918775</v>
      </c>
      <c r="R120" s="10">
        <f t="shared" si="60"/>
        <v>1216794.2589732697</v>
      </c>
      <c r="S120" s="10">
        <f t="shared" si="60"/>
        <v>1245013.4994883873</v>
      </c>
      <c r="T120" s="10">
        <f t="shared" si="60"/>
        <v>1271110.6932242657</v>
      </c>
      <c r="U120" s="10">
        <f t="shared" si="60"/>
        <v>1277680.17787062</v>
      </c>
      <c r="V120" s="10">
        <f t="shared" si="60"/>
        <v>1351217.8725574904</v>
      </c>
      <c r="W120" s="10">
        <f t="shared" si="60"/>
        <v>1390286.9536633424</v>
      </c>
      <c r="X120" s="10">
        <f t="shared" si="60"/>
        <v>1419018.5592374241</v>
      </c>
      <c r="Y120" s="10">
        <f t="shared" si="60"/>
        <v>1451875.3819996605</v>
      </c>
      <c r="Z120" s="10">
        <f t="shared" si="60"/>
        <v>1479144.4169257525</v>
      </c>
      <c r="AA120" s="10">
        <f t="shared" si="60"/>
        <v>1509217.3200412772</v>
      </c>
      <c r="AB120" s="10">
        <f t="shared" si="60"/>
        <v>1540910.8837621424</v>
      </c>
      <c r="AC120" s="10">
        <f t="shared" si="60"/>
        <v>1577113.5613141318</v>
      </c>
      <c r="AD120" s="10">
        <f t="shared" si="60"/>
        <v>1606308.6825798927</v>
      </c>
      <c r="AE120" s="10">
        <f t="shared" si="60"/>
        <v>1640041.1649140695</v>
      </c>
    </row>
    <row r="121" spans="2:33" x14ac:dyDescent="0.25">
      <c r="B121" s="4" t="str">
        <f t="shared" si="53"/>
        <v>Other_C</v>
      </c>
      <c r="C121" s="10">
        <f t="shared" si="55"/>
        <v>1094335.1103058474</v>
      </c>
      <c r="D121" s="10">
        <f t="shared" ref="D121:AE121" si="61">D108*(1+$C$153)^(D$89-$C$89)</f>
        <v>1105126.8421482521</v>
      </c>
      <c r="E121" s="10">
        <f t="shared" si="61"/>
        <v>1124839.455402341</v>
      </c>
      <c r="F121" s="10">
        <f t="shared" si="61"/>
        <v>1167304.6468181584</v>
      </c>
      <c r="G121" s="10">
        <f t="shared" si="61"/>
        <v>1157138.1341616577</v>
      </c>
      <c r="H121" s="10">
        <f t="shared" si="61"/>
        <v>1173973.946940728</v>
      </c>
      <c r="I121" s="10">
        <f t="shared" si="61"/>
        <v>1187469.4360232069</v>
      </c>
      <c r="J121" s="10">
        <f t="shared" si="61"/>
        <v>1196447.4700759014</v>
      </c>
      <c r="K121" s="10">
        <f t="shared" si="61"/>
        <v>1206904.079971507</v>
      </c>
      <c r="L121" s="10">
        <f t="shared" si="61"/>
        <v>1242625.0874168489</v>
      </c>
      <c r="M121" s="10">
        <f t="shared" si="61"/>
        <v>1271280.4948289671</v>
      </c>
      <c r="N121" s="10">
        <f t="shared" si="61"/>
        <v>1303483.6605311655</v>
      </c>
      <c r="O121" s="10">
        <f t="shared" si="61"/>
        <v>1413206.0772190716</v>
      </c>
      <c r="P121" s="10">
        <f t="shared" si="61"/>
        <v>1455467.1595851318</v>
      </c>
      <c r="Q121" s="10">
        <f t="shared" si="61"/>
        <v>1498776.5613113372</v>
      </c>
      <c r="R121" s="10">
        <f t="shared" si="61"/>
        <v>1544393.0683831638</v>
      </c>
      <c r="S121" s="10">
        <f t="shared" si="61"/>
        <v>1585622.1994606799</v>
      </c>
      <c r="T121" s="10">
        <f t="shared" si="61"/>
        <v>1570469.9683638099</v>
      </c>
      <c r="U121" s="10">
        <f t="shared" si="61"/>
        <v>1625509.1083315825</v>
      </c>
      <c r="V121" s="10">
        <f t="shared" si="61"/>
        <v>1580953.1615786799</v>
      </c>
      <c r="W121" s="10">
        <f t="shared" si="61"/>
        <v>1639780.6169192784</v>
      </c>
      <c r="X121" s="10">
        <f t="shared" si="61"/>
        <v>1770280.520525225</v>
      </c>
      <c r="Y121" s="10">
        <f t="shared" si="61"/>
        <v>1803354.5998250949</v>
      </c>
      <c r="Z121" s="10">
        <f t="shared" si="61"/>
        <v>1835677.5491638423</v>
      </c>
      <c r="AA121" s="10">
        <f t="shared" si="61"/>
        <v>1875853.6067053543</v>
      </c>
      <c r="AB121" s="10">
        <f t="shared" si="61"/>
        <v>1915246.5324461667</v>
      </c>
      <c r="AC121" s="10">
        <f t="shared" si="61"/>
        <v>1960346.4976230313</v>
      </c>
      <c r="AD121" s="10">
        <f t="shared" si="61"/>
        <v>1996531.5105297128</v>
      </c>
      <c r="AE121" s="10">
        <f t="shared" si="61"/>
        <v>2038458.672250835</v>
      </c>
    </row>
    <row r="122" spans="2:33" x14ac:dyDescent="0.25">
      <c r="B122" s="4" t="str">
        <f t="shared" si="53"/>
        <v>Peak_D</v>
      </c>
      <c r="C122" s="10">
        <f t="shared" si="55"/>
        <v>2563161.1723079016</v>
      </c>
      <c r="D122" s="10">
        <f t="shared" ref="D122:AE122" si="62">D109*(1+$C$153)^(D$89-$C$89)</f>
        <v>2674172.8024081234</v>
      </c>
      <c r="E122" s="10">
        <f t="shared" si="62"/>
        <v>2775761.6308178809</v>
      </c>
      <c r="F122" s="10">
        <f t="shared" si="62"/>
        <v>2853720.0995180281</v>
      </c>
      <c r="G122" s="10">
        <f t="shared" si="62"/>
        <v>2955941.4585802956</v>
      </c>
      <c r="H122" s="10">
        <f t="shared" si="62"/>
        <v>3038440.3648114563</v>
      </c>
      <c r="I122" s="10">
        <f t="shared" si="62"/>
        <v>3123363.3483089465</v>
      </c>
      <c r="J122" s="10">
        <f t="shared" si="62"/>
        <v>3199823.7874769359</v>
      </c>
      <c r="K122" s="10">
        <f t="shared" si="62"/>
        <v>3267920.8593378849</v>
      </c>
      <c r="L122" s="10">
        <f t="shared" si="62"/>
        <v>3409035.2586514056</v>
      </c>
      <c r="M122" s="10">
        <f t="shared" si="62"/>
        <v>3515785.0054516685</v>
      </c>
      <c r="N122" s="10">
        <f t="shared" si="62"/>
        <v>3515843.2868862795</v>
      </c>
      <c r="O122" s="10">
        <f t="shared" si="62"/>
        <v>3159228.8492217958</v>
      </c>
      <c r="P122" s="10">
        <f t="shared" si="62"/>
        <v>3084179.5842521582</v>
      </c>
      <c r="Q122" s="10">
        <f t="shared" si="62"/>
        <v>3178296.4095428879</v>
      </c>
      <c r="R122" s="10">
        <f t="shared" si="62"/>
        <v>3258622.6170639987</v>
      </c>
      <c r="S122" s="10">
        <f t="shared" si="62"/>
        <v>3341921.622383839</v>
      </c>
      <c r="T122" s="10">
        <f t="shared" si="62"/>
        <v>3402899.1561237713</v>
      </c>
      <c r="U122" s="10">
        <f t="shared" si="62"/>
        <v>3484929.6529375082</v>
      </c>
      <c r="V122" s="10">
        <f t="shared" si="62"/>
        <v>3844128.5169612118</v>
      </c>
      <c r="W122" s="10">
        <f t="shared" si="62"/>
        <v>4051135.2469231142</v>
      </c>
      <c r="X122" s="10">
        <f t="shared" si="62"/>
        <v>4176169.9306939389</v>
      </c>
      <c r="Y122" s="10">
        <f t="shared" si="62"/>
        <v>4281961.8544889726</v>
      </c>
      <c r="Z122" s="10">
        <f t="shared" si="62"/>
        <v>4366982.9750268692</v>
      </c>
      <c r="AA122" s="10">
        <f t="shared" si="62"/>
        <v>4456907.0276444862</v>
      </c>
      <c r="AB122" s="10">
        <f t="shared" si="62"/>
        <v>4550502.0752250217</v>
      </c>
      <c r="AC122" s="10">
        <f t="shared" si="62"/>
        <v>4654855.1746685468</v>
      </c>
      <c r="AD122" s="10">
        <f t="shared" si="62"/>
        <v>4743629.9337996505</v>
      </c>
      <c r="AE122" s="10">
        <f t="shared" si="62"/>
        <v>4843246.1624094453</v>
      </c>
    </row>
    <row r="123" spans="2:33" x14ac:dyDescent="0.25">
      <c r="B123" s="4" t="str">
        <f t="shared" si="53"/>
        <v>Other_D</v>
      </c>
      <c r="C123" s="10">
        <f t="shared" si="55"/>
        <v>8860765.610411441</v>
      </c>
      <c r="D123" s="10">
        <f t="shared" ref="D123:AE123" si="63">D110*(1+$C$153)^(D$89-$C$89)</f>
        <v>8810749.8843975011</v>
      </c>
      <c r="E123" s="10">
        <f t="shared" si="63"/>
        <v>8242865.9447260639</v>
      </c>
      <c r="F123" s="10">
        <f t="shared" si="63"/>
        <v>8114637.1603148822</v>
      </c>
      <c r="G123" s="10">
        <f t="shared" si="63"/>
        <v>8205349.4863455193</v>
      </c>
      <c r="H123" s="10">
        <f t="shared" si="63"/>
        <v>8143093.6538964994</v>
      </c>
      <c r="I123" s="10">
        <f t="shared" si="63"/>
        <v>8343025.1508545792</v>
      </c>
      <c r="J123" s="10">
        <f t="shared" si="63"/>
        <v>8301084.9351376221</v>
      </c>
      <c r="K123" s="10">
        <f t="shared" si="63"/>
        <v>8508713.0957803763</v>
      </c>
      <c r="L123" s="10">
        <f t="shared" si="63"/>
        <v>8837789.790314192</v>
      </c>
      <c r="M123" s="10">
        <f t="shared" si="63"/>
        <v>9107403.3141498584</v>
      </c>
      <c r="N123" s="10">
        <f t="shared" si="63"/>
        <v>8867339.7788326833</v>
      </c>
      <c r="O123" s="10">
        <f t="shared" si="63"/>
        <v>9382699.6375432163</v>
      </c>
      <c r="P123" s="10">
        <f t="shared" si="63"/>
        <v>9823549.0855307207</v>
      </c>
      <c r="Q123" s="10">
        <f t="shared" si="63"/>
        <v>10470687.638881208</v>
      </c>
      <c r="R123" s="10">
        <f t="shared" si="63"/>
        <v>11093886.3653835</v>
      </c>
      <c r="S123" s="10">
        <f t="shared" si="63"/>
        <v>11849370.048174104</v>
      </c>
      <c r="T123" s="10">
        <f t="shared" si="63"/>
        <v>11411798.347583359</v>
      </c>
      <c r="U123" s="10">
        <f t="shared" si="63"/>
        <v>12170071.866667956</v>
      </c>
      <c r="V123" s="10">
        <f t="shared" si="63"/>
        <v>12890273.7974563</v>
      </c>
      <c r="W123" s="10">
        <f t="shared" si="63"/>
        <v>13656699.114587752</v>
      </c>
      <c r="X123" s="10">
        <f t="shared" si="63"/>
        <v>14380192.842905991</v>
      </c>
      <c r="Y123" s="10">
        <f t="shared" si="63"/>
        <v>10795301.575391643</v>
      </c>
      <c r="Z123" s="10">
        <f t="shared" si="63"/>
        <v>10998516.811266826</v>
      </c>
      <c r="AA123" s="10">
        <f t="shared" si="63"/>
        <v>11219525.954145014</v>
      </c>
      <c r="AB123" s="10">
        <f t="shared" si="63"/>
        <v>11455135.999182053</v>
      </c>
      <c r="AC123" s="10">
        <f t="shared" si="63"/>
        <v>11724452.973961907</v>
      </c>
      <c r="AD123" s="10">
        <f t="shared" si="63"/>
        <v>11941303.426123349</v>
      </c>
      <c r="AE123" s="10">
        <f t="shared" si="63"/>
        <v>12192070.7980719</v>
      </c>
    </row>
    <row r="124" spans="2:33" x14ac:dyDescent="0.25">
      <c r="B124" s="6" t="str">
        <f t="shared" si="53"/>
        <v>Total</v>
      </c>
      <c r="C124" s="11">
        <f t="shared" si="55"/>
        <v>1270444.7218719029</v>
      </c>
      <c r="D124" s="11">
        <f t="shared" ref="D124:AE124" si="64">D111*(1+$C$153)^(D$89-$C$89)</f>
        <v>1337075.5411252796</v>
      </c>
      <c r="E124" s="11">
        <f t="shared" si="64"/>
        <v>1447114.9122533042</v>
      </c>
      <c r="F124" s="11">
        <f t="shared" si="64"/>
        <v>1287212.9634017113</v>
      </c>
      <c r="G124" s="11">
        <f t="shared" si="64"/>
        <v>1322715.3343222702</v>
      </c>
      <c r="H124" s="11">
        <f t="shared" si="64"/>
        <v>1681271.0560314143</v>
      </c>
      <c r="I124" s="11">
        <f t="shared" si="64"/>
        <v>1660847.0869260547</v>
      </c>
      <c r="J124" s="11">
        <f t="shared" si="64"/>
        <v>1927693.6588244929</v>
      </c>
      <c r="K124" s="11">
        <f t="shared" si="64"/>
        <v>1600054.5915023296</v>
      </c>
      <c r="L124" s="11">
        <f t="shared" si="64"/>
        <v>1799891.4179375712</v>
      </c>
      <c r="M124" s="11">
        <f t="shared" si="64"/>
        <v>1703046.0624031264</v>
      </c>
      <c r="N124" s="11">
        <f t="shared" si="64"/>
        <v>1880485.8001023501</v>
      </c>
      <c r="O124" s="11">
        <f t="shared" si="64"/>
        <v>1670811.7320484507</v>
      </c>
      <c r="P124" s="11">
        <f t="shared" si="64"/>
        <v>2013162.9026428154</v>
      </c>
      <c r="Q124" s="11">
        <f t="shared" si="64"/>
        <v>1787099.9677696701</v>
      </c>
      <c r="R124" s="11">
        <f t="shared" si="64"/>
        <v>1926191.3226158898</v>
      </c>
      <c r="S124" s="11">
        <f t="shared" si="64"/>
        <v>2212100.9994542832</v>
      </c>
      <c r="T124" s="11">
        <f t="shared" si="64"/>
        <v>2113287.2047355711</v>
      </c>
      <c r="U124" s="11">
        <f t="shared" si="64"/>
        <v>2194205.5434389836</v>
      </c>
      <c r="V124" s="11">
        <f t="shared" si="64"/>
        <v>2016611.1671142697</v>
      </c>
      <c r="W124" s="11">
        <f t="shared" si="64"/>
        <v>2482165.2243279573</v>
      </c>
      <c r="X124" s="11">
        <f t="shared" si="64"/>
        <v>2293758.8036538833</v>
      </c>
      <c r="Y124" s="11">
        <f t="shared" si="64"/>
        <v>2257973.9551599273</v>
      </c>
      <c r="Z124" s="11">
        <f t="shared" si="64"/>
        <v>2230006.9724328108</v>
      </c>
      <c r="AA124" s="11">
        <f t="shared" si="64"/>
        <v>2518806.3657178888</v>
      </c>
      <c r="AB124" s="11">
        <f t="shared" si="64"/>
        <v>2093740.5135165013</v>
      </c>
      <c r="AC124" s="11">
        <f t="shared" si="64"/>
        <v>2191438.0649301587</v>
      </c>
      <c r="AD124" s="11">
        <f t="shared" si="64"/>
        <v>2318424.1477252617</v>
      </c>
      <c r="AE124" s="11">
        <f t="shared" si="64"/>
        <v>2257877.8889095164</v>
      </c>
    </row>
    <row r="127" spans="2:33" x14ac:dyDescent="0.25">
      <c r="B127" s="1" t="s">
        <v>46</v>
      </c>
    </row>
    <row r="128" spans="2:33" x14ac:dyDescent="0.25">
      <c r="B128" s="2" t="str">
        <f t="shared" ref="B128:B137" si="65">B50</f>
        <v>Bundle</v>
      </c>
      <c r="C128" s="3">
        <f t="shared" ref="C128:AE128" si="66">C$24</f>
        <v>2022</v>
      </c>
      <c r="D128" s="3">
        <f t="shared" si="66"/>
        <v>2023</v>
      </c>
      <c r="E128" s="3">
        <f t="shared" si="66"/>
        <v>2024</v>
      </c>
      <c r="F128" s="3">
        <f t="shared" si="66"/>
        <v>2025</v>
      </c>
      <c r="G128" s="3">
        <f t="shared" si="66"/>
        <v>2026</v>
      </c>
      <c r="H128" s="3">
        <f t="shared" si="66"/>
        <v>2027</v>
      </c>
      <c r="I128" s="3">
        <f t="shared" si="66"/>
        <v>2028</v>
      </c>
      <c r="J128" s="3">
        <f t="shared" si="66"/>
        <v>2029</v>
      </c>
      <c r="K128" s="3">
        <f t="shared" si="66"/>
        <v>2030</v>
      </c>
      <c r="L128" s="3">
        <f t="shared" si="66"/>
        <v>2031</v>
      </c>
      <c r="M128" s="3">
        <f t="shared" si="66"/>
        <v>2032</v>
      </c>
      <c r="N128" s="3">
        <f t="shared" si="66"/>
        <v>2033</v>
      </c>
      <c r="O128" s="3">
        <f t="shared" si="66"/>
        <v>2034</v>
      </c>
      <c r="P128" s="3">
        <f t="shared" si="66"/>
        <v>2035</v>
      </c>
      <c r="Q128" s="3">
        <f t="shared" si="66"/>
        <v>2036</v>
      </c>
      <c r="R128" s="3">
        <f t="shared" si="66"/>
        <v>2037</v>
      </c>
      <c r="S128" s="3">
        <f t="shared" si="66"/>
        <v>2038</v>
      </c>
      <c r="T128" s="3">
        <f t="shared" si="66"/>
        <v>2039</v>
      </c>
      <c r="U128" s="3">
        <f t="shared" si="66"/>
        <v>2040</v>
      </c>
      <c r="V128" s="3">
        <f t="shared" si="66"/>
        <v>2041</v>
      </c>
      <c r="W128" s="3">
        <f t="shared" si="66"/>
        <v>2042</v>
      </c>
      <c r="X128" s="3">
        <f t="shared" si="66"/>
        <v>2043</v>
      </c>
      <c r="Y128" s="3">
        <f t="shared" si="66"/>
        <v>2044</v>
      </c>
      <c r="Z128" s="3">
        <f t="shared" si="66"/>
        <v>2045</v>
      </c>
      <c r="AA128" s="3">
        <f t="shared" si="66"/>
        <v>2046</v>
      </c>
      <c r="AB128" s="3">
        <f t="shared" si="66"/>
        <v>2047</v>
      </c>
      <c r="AC128" s="3">
        <f t="shared" si="66"/>
        <v>2048</v>
      </c>
      <c r="AD128" s="3">
        <f t="shared" si="66"/>
        <v>2049</v>
      </c>
      <c r="AE128" s="3">
        <f t="shared" si="66"/>
        <v>2050</v>
      </c>
      <c r="AG128" s="3" t="s">
        <v>48</v>
      </c>
    </row>
    <row r="129" spans="2:33" x14ac:dyDescent="0.25">
      <c r="B129" s="4" t="str">
        <f t="shared" si="65"/>
        <v>Peak_A</v>
      </c>
      <c r="C129" s="10">
        <f>SUMPRODUCT($C103:C103,$C51:C51)/C64</f>
        <v>240991.33343053923</v>
      </c>
      <c r="D129" s="10">
        <f>SUMPRODUCT($C103:D103,$C51:D51)/D64</f>
        <v>241262.95738475485</v>
      </c>
      <c r="E129" s="10">
        <f>SUMPRODUCT($C103:E103,$C51:E51)/E64</f>
        <v>241762.147731523</v>
      </c>
      <c r="F129" s="10">
        <f>SUMPRODUCT($C103:F103,$C51:F51)/F64</f>
        <v>245448.6069891564</v>
      </c>
      <c r="G129" s="10">
        <f>SUMPRODUCT($C103:G103,$C51:G51)/G64</f>
        <v>243833.94950619439</v>
      </c>
      <c r="H129" s="10">
        <f>SUMPRODUCT($C103:H103,$C51:H51)/H64</f>
        <v>242740.38412026098</v>
      </c>
      <c r="I129" s="10">
        <f>SUMPRODUCT($C103:I103,$C51:I51)/I64</f>
        <v>241200.77201956889</v>
      </c>
      <c r="J129" s="10">
        <f>SUMPRODUCT($C103:J103,$C51:J51)/J64</f>
        <v>241387.10122891862</v>
      </c>
      <c r="K129" s="10">
        <f>SUMPRODUCT($C103:K103,$C51:K51)/K64</f>
        <v>241448.88897465542</v>
      </c>
      <c r="L129" s="10">
        <f>SUMPRODUCT($C103:L103,$C51:L51)/L64</f>
        <v>240961.70776193304</v>
      </c>
      <c r="M129" s="10">
        <f>SUMPRODUCT($C103:M103,$C51:M51)/M64</f>
        <v>241909.32966300729</v>
      </c>
      <c r="N129" s="10">
        <f>SUMPRODUCT($C103:N103,$C51:N51)/N64</f>
        <v>243956.22783873079</v>
      </c>
      <c r="O129" s="10">
        <f>SUMPRODUCT($C103:O103,$C51:O51)/O64</f>
        <v>246896.06192413121</v>
      </c>
      <c r="P129" s="10">
        <f>SUMPRODUCT($C103:P103,$C51:P51)/P64</f>
        <v>248789.8385772419</v>
      </c>
      <c r="Q129" s="10">
        <f>SUMPRODUCT($C103:Q103,$C51:Q51)/Q64</f>
        <v>250415.19160914255</v>
      </c>
      <c r="R129" s="10">
        <f>SUMPRODUCT($C103:R103,$C51:R51)/R64</f>
        <v>251849.85878725463</v>
      </c>
      <c r="S129" s="10">
        <f>SUMPRODUCT($C103:S103,$C51:S51)/S64</f>
        <v>253023.66459606538</v>
      </c>
      <c r="T129" s="10">
        <f>SUMPRODUCT($C103:T103,$C51:T51)/T64</f>
        <v>254799.46596983526</v>
      </c>
      <c r="U129" s="10">
        <f>SUMPRODUCT($C103:U103,$C51:U51)/U64</f>
        <v>256177.38597064596</v>
      </c>
      <c r="V129" s="10">
        <f>SUMPRODUCT($C103:V103,$C51:V51)/V64</f>
        <v>257764.25390150701</v>
      </c>
      <c r="W129" s="10">
        <f>SUMPRODUCT($C103:W103,$C51:W51)/W64</f>
        <v>259436.41871690971</v>
      </c>
      <c r="X129" s="10">
        <f>SUMPRODUCT($C103:X103,$C51:X51)/X64</f>
        <v>260740.53560057469</v>
      </c>
      <c r="Y129" s="10">
        <f>SUMPRODUCT($C103:Y103,$C51:Y51)/Y64</f>
        <v>261954.79534261255</v>
      </c>
      <c r="Z129" s="10">
        <f>SUMPRODUCT($C103:Z103,$C51:Z51)/Z64</f>
        <v>263089.70463998825</v>
      </c>
      <c r="AA129" s="10">
        <f>SUMPRODUCT($C103:AA103,$C51:AA51)/AA64</f>
        <v>264160.59782507247</v>
      </c>
      <c r="AB129" s="10">
        <f>SUMPRODUCT($C103:AB103,$C51:AB51)/AB64</f>
        <v>265170.85934547003</v>
      </c>
      <c r="AC129" s="10">
        <f>SUMPRODUCT($C103:AC103,$C51:AC51)/AC64</f>
        <v>266134.63788938854</v>
      </c>
      <c r="AD129" s="10">
        <f>SUMPRODUCT($C103:AD103,$C51:AD51)/AD64</f>
        <v>267031.18969671888</v>
      </c>
      <c r="AE129" s="10">
        <f>SUMPRODUCT($C103:AE103,$C51:AE51)/AE64</f>
        <v>267874.60245595971</v>
      </c>
      <c r="AG129" s="10">
        <f t="shared" ref="AG129:AG137" si="67">SUMPRODUCT($C103:$AE103,$C51:$AE51)/AE64</f>
        <v>267874.60245595971</v>
      </c>
    </row>
    <row r="130" spans="2:33" x14ac:dyDescent="0.25">
      <c r="B130" s="4" t="str">
        <f t="shared" si="65"/>
        <v>Other_A</v>
      </c>
      <c r="C130" s="10">
        <f>SUMPRODUCT($C104:C104,$C52:C52)/C65</f>
        <v>164693.55857732016</v>
      </c>
      <c r="D130" s="10">
        <f>SUMPRODUCT($C104:D104,$C52:D52)/D65</f>
        <v>148131.29146120613</v>
      </c>
      <c r="E130" s="10">
        <f>SUMPRODUCT($C104:E104,$C52:E52)/E65</f>
        <v>133803.4110882204</v>
      </c>
      <c r="F130" s="10">
        <f>SUMPRODUCT($C104:F104,$C52:F52)/F65</f>
        <v>127294.55623021818</v>
      </c>
      <c r="G130" s="10">
        <f>SUMPRODUCT($C104:G104,$C52:G52)/G65</f>
        <v>122718.04642413871</v>
      </c>
      <c r="H130" s="10">
        <f>SUMPRODUCT($C104:H104,$C52:H52)/H65</f>
        <v>149166.69466771069</v>
      </c>
      <c r="I130" s="10">
        <f>SUMPRODUCT($C104:I104,$C52:I52)/I65</f>
        <v>170518.20884457289</v>
      </c>
      <c r="J130" s="10">
        <f>SUMPRODUCT($C104:J104,$C52:J52)/J65</f>
        <v>186876.41890072741</v>
      </c>
      <c r="K130" s="10">
        <f>SUMPRODUCT($C104:K104,$C52:K52)/K65</f>
        <v>197208.85409621065</v>
      </c>
      <c r="L130" s="10">
        <f>SUMPRODUCT($C104:L104,$C52:L52)/L65</f>
        <v>205898.55941333662</v>
      </c>
      <c r="M130" s="10">
        <f>SUMPRODUCT($C104:M104,$C52:M52)/M65</f>
        <v>212819.80286986593</v>
      </c>
      <c r="N130" s="10">
        <f>SUMPRODUCT($C104:N104,$C52:N52)/N65</f>
        <v>217555.07215427043</v>
      </c>
      <c r="O130" s="10">
        <f>SUMPRODUCT($C104:O104,$C52:O52)/O65</f>
        <v>222103.35015669995</v>
      </c>
      <c r="P130" s="10">
        <f>SUMPRODUCT($C104:P104,$C52:P52)/P65</f>
        <v>227486.69916099383</v>
      </c>
      <c r="Q130" s="10">
        <f>SUMPRODUCT($C104:Q104,$C52:Q52)/Q65</f>
        <v>232155.38205587771</v>
      </c>
      <c r="R130" s="10">
        <f>SUMPRODUCT($C104:R104,$C52:R52)/R65</f>
        <v>240962.91980244336</v>
      </c>
      <c r="S130" s="10">
        <f>SUMPRODUCT($C104:S104,$C52:S52)/S65</f>
        <v>248830.87267794902</v>
      </c>
      <c r="T130" s="10">
        <f>SUMPRODUCT($C104:T104,$C52:T52)/T65</f>
        <v>255849.26704535622</v>
      </c>
      <c r="U130" s="10">
        <f>SUMPRODUCT($C104:U104,$C52:U52)/U65</f>
        <v>262738.25326249818</v>
      </c>
      <c r="V130" s="10">
        <f>SUMPRODUCT($C104:V104,$C52:V52)/V65</f>
        <v>268916.49337998818</v>
      </c>
      <c r="W130" s="10">
        <f>SUMPRODUCT($C104:W104,$C52:W52)/W65</f>
        <v>274638.07928108569</v>
      </c>
      <c r="X130" s="10">
        <f>SUMPRODUCT($C104:X104,$C52:X52)/X65</f>
        <v>280369.31312142557</v>
      </c>
      <c r="Y130" s="10">
        <f>SUMPRODUCT($C104:Y104,$C52:Y52)/Y65</f>
        <v>285368.11221220845</v>
      </c>
      <c r="Z130" s="10">
        <f>SUMPRODUCT($C104:Z104,$C52:Z52)/Z65</f>
        <v>290066.35930967348</v>
      </c>
      <c r="AA130" s="10">
        <f>SUMPRODUCT($C104:AA104,$C52:AA52)/AA65</f>
        <v>294543.31143080979</v>
      </c>
      <c r="AB130" s="10">
        <f>SUMPRODUCT($C104:AB104,$C52:AB52)/AB65</f>
        <v>298777.9889983618</v>
      </c>
      <c r="AC130" s="10">
        <f>SUMPRODUCT($C104:AC104,$C52:AC52)/AC65</f>
        <v>302799.44336275599</v>
      </c>
      <c r="AD130" s="10">
        <f>SUMPRODUCT($C104:AD104,$C52:AD52)/AD65</f>
        <v>306580.37433027494</v>
      </c>
      <c r="AE130" s="10">
        <f>SUMPRODUCT($C104:AE104,$C52:AE52)/AE65</f>
        <v>310149.09047750238</v>
      </c>
      <c r="AG130" s="10">
        <f t="shared" si="67"/>
        <v>310149.09047750238</v>
      </c>
    </row>
    <row r="131" spans="2:33" x14ac:dyDescent="0.25">
      <c r="B131" s="4" t="str">
        <f t="shared" si="65"/>
        <v>Peak_B</v>
      </c>
      <c r="C131" s="10">
        <f>SUMPRODUCT($C105:C105,$C53:C53)/C66</f>
        <v>229225.80036549162</v>
      </c>
      <c r="D131" s="10">
        <f>SUMPRODUCT($C105:D105,$C53:D53)/D66</f>
        <v>248304.08973486649</v>
      </c>
      <c r="E131" s="10">
        <f>SUMPRODUCT($C105:E105,$C53:E53)/E66</f>
        <v>259604.03300071342</v>
      </c>
      <c r="F131" s="10">
        <f>SUMPRODUCT($C105:F105,$C53:F53)/F66</f>
        <v>241292.87439791995</v>
      </c>
      <c r="G131" s="10">
        <f>SUMPRODUCT($C105:G105,$C53:G53)/G66</f>
        <v>238227.78257906871</v>
      </c>
      <c r="H131" s="10">
        <f>SUMPRODUCT($C105:H105,$C53:H53)/H66</f>
        <v>247121.73102573911</v>
      </c>
      <c r="I131" s="10">
        <f>SUMPRODUCT($C105:I105,$C53:I53)/I66</f>
        <v>258784.58228134611</v>
      </c>
      <c r="J131" s="10">
        <f>SUMPRODUCT($C105:J105,$C53:J53)/J66</f>
        <v>270869.99166336749</v>
      </c>
      <c r="K131" s="10">
        <f>SUMPRODUCT($C105:K105,$C53:K53)/K66</f>
        <v>279885.79236469296</v>
      </c>
      <c r="L131" s="10">
        <f>SUMPRODUCT($C105:L105,$C53:L53)/L66</f>
        <v>290666.68904919294</v>
      </c>
      <c r="M131" s="10">
        <f>SUMPRODUCT($C105:M105,$C53:M53)/M66</f>
        <v>301474.34629709797</v>
      </c>
      <c r="N131" s="10">
        <f>SUMPRODUCT($C105:N105,$C53:N53)/N66</f>
        <v>311806.9243588227</v>
      </c>
      <c r="O131" s="10">
        <f>SUMPRODUCT($C105:O105,$C53:O53)/O66</f>
        <v>320697.00773908332</v>
      </c>
      <c r="P131" s="10">
        <f>SUMPRODUCT($C105:P105,$C53:P53)/P66</f>
        <v>325827.08561943949</v>
      </c>
      <c r="Q131" s="10">
        <f>SUMPRODUCT($C105:Q105,$C53:Q53)/Q66</f>
        <v>329811.85394253535</v>
      </c>
      <c r="R131" s="10">
        <f>SUMPRODUCT($C105:R105,$C53:R53)/R66</f>
        <v>333182.03708007635</v>
      </c>
      <c r="S131" s="10">
        <f>SUMPRODUCT($C105:S105,$C53:S53)/S66</f>
        <v>336649.74035913992</v>
      </c>
      <c r="T131" s="10">
        <f>SUMPRODUCT($C105:T105,$C53:T53)/T66</f>
        <v>341967.81561951136</v>
      </c>
      <c r="U131" s="10">
        <f>SUMPRODUCT($C105:U105,$C53:U53)/U66</f>
        <v>348593.49875680596</v>
      </c>
      <c r="V131" s="10">
        <f>SUMPRODUCT($C105:V105,$C53:V53)/V66</f>
        <v>353269.96223149111</v>
      </c>
      <c r="W131" s="10">
        <f>SUMPRODUCT($C105:W105,$C53:W53)/W66</f>
        <v>356969.07021317101</v>
      </c>
      <c r="X131" s="10">
        <f>SUMPRODUCT($C105:X105,$C53:X53)/X66</f>
        <v>358552.7992463804</v>
      </c>
      <c r="Y131" s="10">
        <f>SUMPRODUCT($C105:Y105,$C53:Y53)/Y66</f>
        <v>359756.27567459439</v>
      </c>
      <c r="Z131" s="10">
        <f>SUMPRODUCT($C105:Z105,$C53:Z53)/Z66</f>
        <v>360889.48247514351</v>
      </c>
      <c r="AA131" s="10">
        <f>SUMPRODUCT($C105:AA105,$C53:AA53)/AA66</f>
        <v>361969.89872049674</v>
      </c>
      <c r="AB131" s="10">
        <f>SUMPRODUCT($C105:AB105,$C53:AB53)/AB66</f>
        <v>362997.67300023796</v>
      </c>
      <c r="AC131" s="10">
        <f>SUMPRODUCT($C105:AC105,$C53:AC53)/AC66</f>
        <v>363987.62571805436</v>
      </c>
      <c r="AD131" s="10">
        <f>SUMPRODUCT($C105:AD105,$C53:AD53)/AD66</f>
        <v>364912.51601180661</v>
      </c>
      <c r="AE131" s="10">
        <f>SUMPRODUCT($C105:AE105,$C53:AE53)/AE66</f>
        <v>365787.45681673236</v>
      </c>
      <c r="AG131" s="10">
        <f t="shared" si="67"/>
        <v>365787.45681673236</v>
      </c>
    </row>
    <row r="132" spans="2:33" x14ac:dyDescent="0.25">
      <c r="B132" s="4" t="str">
        <f t="shared" si="65"/>
        <v>Other_B</v>
      </c>
      <c r="C132" s="10">
        <f>SUMPRODUCT($C106:C106,$C54:C54)/C67</f>
        <v>143771.02665220256</v>
      </c>
      <c r="D132" s="10">
        <f>SUMPRODUCT($C106:D106,$C54:D54)/D67</f>
        <v>190959.90851004058</v>
      </c>
      <c r="E132" s="10">
        <f>SUMPRODUCT($C106:E106,$C54:E54)/E67</f>
        <v>234141.61751247026</v>
      </c>
      <c r="F132" s="10">
        <f>SUMPRODUCT($C106:F106,$C54:F54)/F67</f>
        <v>235262.96367937574</v>
      </c>
      <c r="G132" s="10">
        <f>SUMPRODUCT($C106:G106,$C54:G54)/G67</f>
        <v>279902.54485847964</v>
      </c>
      <c r="H132" s="10">
        <f>SUMPRODUCT($C106:H106,$C54:H54)/H67</f>
        <v>340819.79190249881</v>
      </c>
      <c r="I132" s="10">
        <f>SUMPRODUCT($C106:I106,$C54:I54)/I67</f>
        <v>393301.45327928849</v>
      </c>
      <c r="J132" s="10">
        <f>SUMPRODUCT($C106:J106,$C54:J54)/J67</f>
        <v>443072.12025797367</v>
      </c>
      <c r="K132" s="10">
        <f>SUMPRODUCT($C106:K106,$C54:K54)/K67</f>
        <v>487776.89294680208</v>
      </c>
      <c r="L132" s="10">
        <f>SUMPRODUCT($C106:L106,$C54:L54)/L67</f>
        <v>530070.69739067182</v>
      </c>
      <c r="M132" s="10">
        <f>SUMPRODUCT($C106:M106,$C54:M54)/M67</f>
        <v>567291.754716033</v>
      </c>
      <c r="N132" s="10">
        <f>SUMPRODUCT($C106:N106,$C54:N54)/N67</f>
        <v>599308.88746238349</v>
      </c>
      <c r="O132" s="10">
        <f>SUMPRODUCT($C106:O106,$C54:O54)/O67</f>
        <v>626092.45408605807</v>
      </c>
      <c r="P132" s="10">
        <f>SUMPRODUCT($C106:P106,$C54:P54)/P67</f>
        <v>649239.42648750194</v>
      </c>
      <c r="Q132" s="10">
        <f>SUMPRODUCT($C106:Q106,$C54:Q54)/Q67</f>
        <v>668209.93841772561</v>
      </c>
      <c r="R132" s="10">
        <f>SUMPRODUCT($C106:R106,$C54:R54)/R67</f>
        <v>684755.21370370814</v>
      </c>
      <c r="S132" s="10">
        <f>SUMPRODUCT($C106:S106,$C54:S54)/S67</f>
        <v>692722.70937357284</v>
      </c>
      <c r="T132" s="10">
        <f>SUMPRODUCT($C106:T106,$C54:T54)/T67</f>
        <v>700599.68452687107</v>
      </c>
      <c r="U132" s="10">
        <f>SUMPRODUCT($C106:U106,$C54:U54)/U67</f>
        <v>706106.12408158532</v>
      </c>
      <c r="V132" s="10">
        <f>SUMPRODUCT($C106:V106,$C54:V54)/V67</f>
        <v>710759.01221719885</v>
      </c>
      <c r="W132" s="10">
        <f>SUMPRODUCT($C106:W106,$C54:W54)/W67</f>
        <v>713266.57425998233</v>
      </c>
      <c r="X132" s="10">
        <f>SUMPRODUCT($C106:X106,$C54:X54)/X67</f>
        <v>715951.7651176264</v>
      </c>
      <c r="Y132" s="10">
        <f>SUMPRODUCT($C106:Y106,$C54:Y54)/Y67</f>
        <v>721927.53965798568</v>
      </c>
      <c r="Z132" s="10">
        <f>SUMPRODUCT($C106:Z106,$C54:Z54)/Z67</f>
        <v>727515.98741256725</v>
      </c>
      <c r="AA132" s="10">
        <f>SUMPRODUCT($C106:AA106,$C54:AA54)/AA67</f>
        <v>732830.34376088693</v>
      </c>
      <c r="AB132" s="10">
        <f>SUMPRODUCT($C106:AB106,$C54:AB54)/AB67</f>
        <v>737855.09306801611</v>
      </c>
      <c r="AC132" s="10">
        <f>SUMPRODUCT($C106:AC106,$C54:AC54)/AC67</f>
        <v>742648.95343319373</v>
      </c>
      <c r="AD132" s="10">
        <f>SUMPRODUCT($C106:AD106,$C54:AD54)/AD67</f>
        <v>747136.61604868737</v>
      </c>
      <c r="AE132" s="10">
        <f>SUMPRODUCT($C106:AE106,$C54:AE54)/AE67</f>
        <v>751375.6480866432</v>
      </c>
      <c r="AG132" s="10">
        <f t="shared" si="67"/>
        <v>751375.6480866432</v>
      </c>
    </row>
    <row r="133" spans="2:33" x14ac:dyDescent="0.25">
      <c r="B133" s="4" t="str">
        <f t="shared" si="65"/>
        <v>Peak_C</v>
      </c>
      <c r="C133" s="10">
        <f>SUMPRODUCT($C107:C107,$C55:C55)/C68</f>
        <v>734448.15353772731</v>
      </c>
      <c r="D133" s="10">
        <f>SUMPRODUCT($C107:D107,$C55:D55)/D68</f>
        <v>735831.15778393741</v>
      </c>
      <c r="E133" s="10">
        <f>SUMPRODUCT($C107:E107,$C55:E55)/E68</f>
        <v>737781.25810224831</v>
      </c>
      <c r="F133" s="10">
        <f>SUMPRODUCT($C107:F107,$C55:F55)/F68</f>
        <v>747814.72800912533</v>
      </c>
      <c r="G133" s="10">
        <f>SUMPRODUCT($C107:G107,$C55:G55)/G68</f>
        <v>747677.8578494112</v>
      </c>
      <c r="H133" s="10">
        <f>SUMPRODUCT($C107:H107,$C55:H55)/H68</f>
        <v>748074.56710838957</v>
      </c>
      <c r="I133" s="10">
        <f>SUMPRODUCT($C107:I107,$C55:I55)/I68</f>
        <v>749026.99239597796</v>
      </c>
      <c r="J133" s="10">
        <f>SUMPRODUCT($C107:J107,$C55:J55)/J68</f>
        <v>749832.99408196192</v>
      </c>
      <c r="K133" s="10">
        <f>SUMPRODUCT($C107:K107,$C55:K55)/K68</f>
        <v>750938.81777843705</v>
      </c>
      <c r="L133" s="10">
        <f>SUMPRODUCT($C107:L107,$C55:L55)/L68</f>
        <v>757212.81028740876</v>
      </c>
      <c r="M133" s="10">
        <f>SUMPRODUCT($C107:M107,$C55:M55)/M68</f>
        <v>765520.9618887275</v>
      </c>
      <c r="N133" s="10">
        <f>SUMPRODUCT($C107:N107,$C55:N55)/N68</f>
        <v>772138.32778989291</v>
      </c>
      <c r="O133" s="10">
        <f>SUMPRODUCT($C107:O107,$C55:O55)/O68</f>
        <v>778295.4350794662</v>
      </c>
      <c r="P133" s="10">
        <f>SUMPRODUCT($C107:P107,$C55:P55)/P68</f>
        <v>784193.86796131846</v>
      </c>
      <c r="Q133" s="10">
        <f>SUMPRODUCT($C107:Q107,$C55:Q55)/Q68</f>
        <v>789802.06740893389</v>
      </c>
      <c r="R133" s="10">
        <f>SUMPRODUCT($C107:R107,$C55:R55)/R68</f>
        <v>794936.42318766681</v>
      </c>
      <c r="S133" s="10">
        <f>SUMPRODUCT($C107:S107,$C55:S55)/S68</f>
        <v>799732.96157059807</v>
      </c>
      <c r="T133" s="10">
        <f>SUMPRODUCT($C107:T107,$C55:T55)/T68</f>
        <v>804136.80634375883</v>
      </c>
      <c r="U133" s="10">
        <f>SUMPRODUCT($C107:U107,$C55:U55)/U68</f>
        <v>807114.60301916208</v>
      </c>
      <c r="V133" s="10">
        <f>SUMPRODUCT($C107:V107,$C55:V55)/V68</f>
        <v>810148.20197776018</v>
      </c>
      <c r="W133" s="10">
        <f>SUMPRODUCT($C107:W107,$C55:W55)/W68</f>
        <v>813045.9076056612</v>
      </c>
      <c r="X133" s="10">
        <f>SUMPRODUCT($C107:X107,$C55:X55)/X68</f>
        <v>815712.14384136663</v>
      </c>
      <c r="Y133" s="10">
        <f>SUMPRODUCT($C107:Y107,$C55:Y55)/Y68</f>
        <v>818220.51850929111</v>
      </c>
      <c r="Z133" s="10">
        <f>SUMPRODUCT($C107:Z107,$C55:Z55)/Z68</f>
        <v>820560.66331890272</v>
      </c>
      <c r="AA133" s="10">
        <f>SUMPRODUCT($C107:AA107,$C55:AA55)/AA68</f>
        <v>822768.49497955816</v>
      </c>
      <c r="AB133" s="10">
        <f>SUMPRODUCT($C107:AB107,$C55:AB55)/AB68</f>
        <v>824864.42485977127</v>
      </c>
      <c r="AC133" s="10">
        <f>SUMPRODUCT($C107:AC107,$C55:AC55)/AC68</f>
        <v>826897.71016451577</v>
      </c>
      <c r="AD133" s="10">
        <f>SUMPRODUCT($C107:AD107,$C55:AD55)/AD68</f>
        <v>828785.19685005827</v>
      </c>
      <c r="AE133" s="10">
        <f>SUMPRODUCT($C107:AE107,$C55:AE55)/AE68</f>
        <v>830576.35213802569</v>
      </c>
      <c r="AG133" s="10">
        <f t="shared" si="67"/>
        <v>830576.35213802569</v>
      </c>
    </row>
    <row r="134" spans="2:33" x14ac:dyDescent="0.25">
      <c r="B134" s="4" t="str">
        <f t="shared" si="65"/>
        <v>Other_C</v>
      </c>
      <c r="C134" s="10">
        <f>SUMPRODUCT($C108:C108,$C56:C56)/C69</f>
        <v>1094335.1103058474</v>
      </c>
      <c r="D134" s="10">
        <f>SUMPRODUCT($C108:D108,$C56:D56)/D69</f>
        <v>1087908.9349334161</v>
      </c>
      <c r="E134" s="10">
        <f>SUMPRODUCT($C108:E108,$C56:E56)/E69</f>
        <v>1084554.101236752</v>
      </c>
      <c r="F134" s="10">
        <f>SUMPRODUCT($C108:F108,$C56:F56)/F69</f>
        <v>1088360.0154777751</v>
      </c>
      <c r="G134" s="10">
        <f>SUMPRODUCT($C108:G108,$C56:G56)/G69</f>
        <v>1082809.2120326567</v>
      </c>
      <c r="H134" s="10">
        <f>SUMPRODUCT($C108:H108,$C56:H56)/H69</f>
        <v>1077695.7529942815</v>
      </c>
      <c r="I134" s="10">
        <f>SUMPRODUCT($C108:I108,$C56:I56)/I69</f>
        <v>1072361.3291024107</v>
      </c>
      <c r="J134" s="10">
        <f>SUMPRODUCT($C108:J108,$C56:J56)/J69</f>
        <v>1066212.8608456445</v>
      </c>
      <c r="K134" s="10">
        <f>SUMPRODUCT($C108:K108,$C56:K56)/K69</f>
        <v>1060153.1127116182</v>
      </c>
      <c r="L134" s="10">
        <f>SUMPRODUCT($C108:L108,$C56:L56)/L69</f>
        <v>1056605.6173486426</v>
      </c>
      <c r="M134" s="10">
        <f>SUMPRODUCT($C108:M108,$C56:M56)/M69</f>
        <v>1054170.8388754665</v>
      </c>
      <c r="N134" s="10">
        <f>SUMPRODUCT($C108:N108,$C56:N56)/N69</f>
        <v>1052642.1103823697</v>
      </c>
      <c r="O134" s="10">
        <f>SUMPRODUCT($C108:O108,$C56:O56)/O69</f>
        <v>1055489.3091707095</v>
      </c>
      <c r="P134" s="10">
        <f>SUMPRODUCT($C108:P108,$C56:P56)/P69</f>
        <v>1058578.273182651</v>
      </c>
      <c r="Q134" s="10">
        <f>SUMPRODUCT($C108:Q108,$C56:Q56)/Q69</f>
        <v>1061734.9567048</v>
      </c>
      <c r="R134" s="10">
        <f>SUMPRODUCT($C108:R108,$C56:R56)/R69</f>
        <v>1064787.7912150072</v>
      </c>
      <c r="S134" s="10">
        <f>SUMPRODUCT($C108:S108,$C56:S56)/S69</f>
        <v>1067698.398961189</v>
      </c>
      <c r="T134" s="10">
        <f>SUMPRODUCT($C108:T108,$C56:T56)/T69</f>
        <v>1069085.2023372687</v>
      </c>
      <c r="U134" s="10">
        <f>SUMPRODUCT($C108:U108,$C56:U56)/U69</f>
        <v>1070742.8623588039</v>
      </c>
      <c r="V134" s="10">
        <f>SUMPRODUCT($C108:V108,$C56:V56)/V69</f>
        <v>1070604.6738443642</v>
      </c>
      <c r="W134" s="10">
        <f>SUMPRODUCT($C108:W108,$C56:W56)/W69</f>
        <v>1070826.6472959181</v>
      </c>
      <c r="X134" s="10">
        <f>SUMPRODUCT($C108:X108,$C56:X56)/X69</f>
        <v>1071981.4569590245</v>
      </c>
      <c r="Y134" s="10">
        <f>SUMPRODUCT($C108:Y108,$C56:Y56)/Y69</f>
        <v>1073006.3148438621</v>
      </c>
      <c r="Z134" s="10">
        <f>SUMPRODUCT($C108:Z108,$C56:Z56)/Z69</f>
        <v>1073946.113176004</v>
      </c>
      <c r="AA134" s="10">
        <f>SUMPRODUCT($C108:AA108,$C56:AA56)/AA69</f>
        <v>1074863.1939655794</v>
      </c>
      <c r="AB134" s="10">
        <f>SUMPRODUCT($C108:AB108,$C56:AB56)/AB69</f>
        <v>1075742.7453143173</v>
      </c>
      <c r="AC134" s="10">
        <f>SUMPRODUCT($C108:AC108,$C56:AC56)/AC69</f>
        <v>1076620.098457003</v>
      </c>
      <c r="AD134" s="10">
        <f>SUMPRODUCT($C108:AD108,$C56:AD56)/AD69</f>
        <v>1077423.5049748551</v>
      </c>
      <c r="AE134" s="10">
        <f>SUMPRODUCT($C108:AE108,$C56:AE56)/AE69</f>
        <v>1078188.8990424739</v>
      </c>
      <c r="AG134" s="10">
        <f t="shared" si="67"/>
        <v>1078188.8990424739</v>
      </c>
    </row>
    <row r="135" spans="2:33" x14ac:dyDescent="0.25">
      <c r="B135" s="4" t="str">
        <f t="shared" si="65"/>
        <v>Peak_D</v>
      </c>
      <c r="C135" s="10">
        <f>SUMPRODUCT($C109:C109,$C57:C57)/C70</f>
        <v>2563161.1723079016</v>
      </c>
      <c r="D135" s="10">
        <f>SUMPRODUCT($C109:D109,$C57:D57)/D70</f>
        <v>2593126.2202146309</v>
      </c>
      <c r="E135" s="10">
        <f>SUMPRODUCT($C109:E109,$C57:E57)/E70</f>
        <v>2619272.2638003146</v>
      </c>
      <c r="F135" s="10">
        <f>SUMPRODUCT($C109:F109,$C57:F57)/F70</f>
        <v>2637776.4933741512</v>
      </c>
      <c r="G135" s="10">
        <f>SUMPRODUCT($C109:G109,$C57:G57)/G70</f>
        <v>2657784.3427806362</v>
      </c>
      <c r="H135" s="10">
        <f>SUMPRODUCT($C109:H109,$C57:H57)/H70</f>
        <v>2674568.12362496</v>
      </c>
      <c r="I135" s="10">
        <f>SUMPRODUCT($C109:I109,$C57:I57)/I70</f>
        <v>2689566.381432733</v>
      </c>
      <c r="J135" s="10">
        <f>SUMPRODUCT($C109:J109,$C57:J57)/J70</f>
        <v>2702001.7745394977</v>
      </c>
      <c r="K135" s="10">
        <f>SUMPRODUCT($C109:K109,$C57:K57)/K70</f>
        <v>2711005.695969725</v>
      </c>
      <c r="L135" s="10">
        <f>SUMPRODUCT($C109:L109,$C57:L57)/L70</f>
        <v>2724687.2064424674</v>
      </c>
      <c r="M135" s="10">
        <f>SUMPRODUCT($C109:M109,$C57:M57)/M70</f>
        <v>2738269.3649811773</v>
      </c>
      <c r="N135" s="10">
        <f>SUMPRODUCT($C109:N109,$C57:N57)/N70</f>
        <v>2743514.6214341014</v>
      </c>
      <c r="O135" s="10">
        <f>SUMPRODUCT($C109:O109,$C57:O57)/O70</f>
        <v>2731125.0205311743</v>
      </c>
      <c r="P135" s="10">
        <f>SUMPRODUCT($C109:P109,$C57:P57)/P70</f>
        <v>2715899.3025047411</v>
      </c>
      <c r="Q135" s="10">
        <f>SUMPRODUCT($C109:Q109,$C57:Q57)/Q70</f>
        <v>2702719.9214557847</v>
      </c>
      <c r="R135" s="10">
        <f>SUMPRODUCT($C109:R109,$C57:R57)/R70</f>
        <v>2690850.8698825105</v>
      </c>
      <c r="S135" s="10">
        <f>SUMPRODUCT($C109:S109,$C57:S57)/S70</f>
        <v>2680189.3114468949</v>
      </c>
      <c r="T135" s="10">
        <f>SUMPRODUCT($C109:T109,$C57:T57)/T70</f>
        <v>2670008.5150161139</v>
      </c>
      <c r="U135" s="10">
        <f>SUMPRODUCT($C109:U109,$C57:U57)/U70</f>
        <v>2661415.2669372275</v>
      </c>
      <c r="V135" s="10">
        <f>SUMPRODUCT($C109:V109,$C57:V57)/V70</f>
        <v>2659925.8980492628</v>
      </c>
      <c r="W135" s="10">
        <f>SUMPRODUCT($C109:W109,$C57:W57)/W70</f>
        <v>2660172.7404822586</v>
      </c>
      <c r="X135" s="10">
        <f>SUMPRODUCT($C109:X109,$C57:X57)/X70</f>
        <v>2660859.8247299213</v>
      </c>
      <c r="Y135" s="10">
        <f>SUMPRODUCT($C109:Y109,$C57:Y57)/Y70</f>
        <v>2661700.1429768675</v>
      </c>
      <c r="Z135" s="10">
        <f>SUMPRODUCT($C109:Z109,$C57:Z57)/Z70</f>
        <v>2662460.9989365833</v>
      </c>
      <c r="AA135" s="10">
        <f>SUMPRODUCT($C109:AA109,$C57:AA57)/AA70</f>
        <v>2663175.8868032531</v>
      </c>
      <c r="AB135" s="10">
        <f>SUMPRODUCT($C109:AB109,$C57:AB57)/AB70</f>
        <v>2663863.4911166141</v>
      </c>
      <c r="AC135" s="10">
        <f>SUMPRODUCT($C109:AC109,$C57:AC57)/AC70</f>
        <v>2664602.2024731548</v>
      </c>
      <c r="AD135" s="10">
        <f>SUMPRODUCT($C109:AD109,$C57:AD57)/AD70</f>
        <v>2665235.5159503031</v>
      </c>
      <c r="AE135" s="10">
        <f>SUMPRODUCT($C109:AE109,$C57:AE57)/AE70</f>
        <v>2665843.0505290143</v>
      </c>
      <c r="AG135" s="10">
        <f t="shared" si="67"/>
        <v>2665843.0505290143</v>
      </c>
    </row>
    <row r="136" spans="2:33" x14ac:dyDescent="0.25">
      <c r="B136" s="4" t="str">
        <f t="shared" si="65"/>
        <v>Other_D</v>
      </c>
      <c r="C136" s="10">
        <f>SUMPRODUCT($C110:C110,$C58:C58)/C71</f>
        <v>8860765.610411441</v>
      </c>
      <c r="D136" s="10">
        <f>SUMPRODUCT($C110:D110,$C58:D58)/D71</f>
        <v>8739116.7632785887</v>
      </c>
      <c r="E136" s="10">
        <f>SUMPRODUCT($C110:E110,$C58:E58)/E71</f>
        <v>8422731.855173301</v>
      </c>
      <c r="F136" s="10">
        <f>SUMPRODUCT($C110:F110,$C58:F58)/F71</f>
        <v>8183099.6894987328</v>
      </c>
      <c r="G136" s="10">
        <f>SUMPRODUCT($C110:G110,$C58:G58)/G71</f>
        <v>8030808.2047076738</v>
      </c>
      <c r="H136" s="10">
        <f>SUMPRODUCT($C110:H110,$C58:H58)/H71</f>
        <v>7888667.0808037119</v>
      </c>
      <c r="I136" s="10">
        <f>SUMPRODUCT($C110:I110,$C58:I58)/I71</f>
        <v>7797587.5457986929</v>
      </c>
      <c r="J136" s="10">
        <f>SUMPRODUCT($C110:J110,$C58:J58)/J71</f>
        <v>7700639.4721589237</v>
      </c>
      <c r="K136" s="10">
        <f>SUMPRODUCT($C110:K110,$C58:K58)/K71</f>
        <v>7633483.5423867973</v>
      </c>
      <c r="L136" s="10">
        <f>SUMPRODUCT($C110:L110,$C58:L58)/L71</f>
        <v>7597660.6380390786</v>
      </c>
      <c r="M136" s="10">
        <f>SUMPRODUCT($C110:M110,$C58:M58)/M71</f>
        <v>7576779.9473702256</v>
      </c>
      <c r="N136" s="10">
        <f>SUMPRODUCT($C110:N110,$C58:N58)/N71</f>
        <v>7528916.285304633</v>
      </c>
      <c r="O136" s="10">
        <f>SUMPRODUCT($C110:O110,$C58:O58)/O71</f>
        <v>7513329.9169020755</v>
      </c>
      <c r="P136" s="10">
        <f>SUMPRODUCT($C110:P110,$C58:P58)/P71</f>
        <v>7512326.1016310435</v>
      </c>
      <c r="Q136" s="10">
        <f>SUMPRODUCT($C110:Q110,$C58:Q58)/Q71</f>
        <v>7530657.6860624095</v>
      </c>
      <c r="R136" s="10">
        <f>SUMPRODUCT($C110:R110,$C58:R58)/R71</f>
        <v>7562102.43151638</v>
      </c>
      <c r="S136" s="10">
        <f>SUMPRODUCT($C110:S110,$C58:S58)/S71</f>
        <v>7607026.3056198834</v>
      </c>
      <c r="T136" s="10">
        <f>SUMPRODUCT($C110:T110,$C58:T58)/T71</f>
        <v>7627024.8723491309</v>
      </c>
      <c r="U136" s="10">
        <f>SUMPRODUCT($C110:U110,$C58:U58)/U71</f>
        <v>7658561.8459199071</v>
      </c>
      <c r="V136" s="10">
        <f>SUMPRODUCT($C110:V110,$C58:V58)/V71</f>
        <v>7694413.6380588096</v>
      </c>
      <c r="W136" s="10">
        <f>SUMPRODUCT($C110:W110,$C58:W58)/W71</f>
        <v>7735381.2438497785</v>
      </c>
      <c r="X136" s="10">
        <f>SUMPRODUCT($C110:X110,$C58:X58)/X71</f>
        <v>7779408.8809982017</v>
      </c>
      <c r="Y136" s="10">
        <f>SUMPRODUCT($C110:Y110,$C58:Y58)/Y71</f>
        <v>7756016.1565196691</v>
      </c>
      <c r="Z136" s="10">
        <f>SUMPRODUCT($C110:Z110,$C58:Z58)/Z71</f>
        <v>7733477.2974993484</v>
      </c>
      <c r="AA136" s="10">
        <f>SUMPRODUCT($C110:AA110,$C58:AA58)/AA71</f>
        <v>7712023.4592067907</v>
      </c>
      <c r="AB136" s="10">
        <f>SUMPRODUCT($C110:AB110,$C58:AB58)/AB71</f>
        <v>7691748.7109031165</v>
      </c>
      <c r="AC136" s="10">
        <f>SUMPRODUCT($C110:AC110,$C58:AC58)/AC71</f>
        <v>7673010.9001756907</v>
      </c>
      <c r="AD136" s="10">
        <f>SUMPRODUCT($C110:AD110,$C58:AD58)/AD71</f>
        <v>7654930.2978821816</v>
      </c>
      <c r="AE136" s="10">
        <f>SUMPRODUCT($C110:AE110,$C58:AE58)/AE71</f>
        <v>7637880.472446125</v>
      </c>
      <c r="AG136" s="10">
        <f t="shared" si="67"/>
        <v>7637880.472446125</v>
      </c>
    </row>
    <row r="137" spans="2:33" x14ac:dyDescent="0.25">
      <c r="B137" s="6" t="str">
        <f t="shared" si="65"/>
        <v>Total</v>
      </c>
      <c r="C137" s="11">
        <f>SUMPRODUCT($C111:C111,$C59:C59)/C72</f>
        <v>1014175.679498408</v>
      </c>
      <c r="D137" s="11">
        <f>SUMPRODUCT($C111:D111,$C59:D59)/D72</f>
        <v>1031913.3968934111</v>
      </c>
      <c r="E137" s="11">
        <f>SUMPRODUCT($C111:E111,$C59:E59)/E72</f>
        <v>1033882.6040395553</v>
      </c>
      <c r="F137" s="11">
        <f>SUMPRODUCT($C111:F111,$C59:F59)/F72</f>
        <v>1010065.59342834</v>
      </c>
      <c r="G137" s="11">
        <f>SUMPRODUCT($C111:G111,$C59:G59)/G72</f>
        <v>1022026.7454016488</v>
      </c>
      <c r="H137" s="11">
        <f>SUMPRODUCT($C111:H111,$C59:H59)/H72</f>
        <v>1051914.5686396442</v>
      </c>
      <c r="I137" s="11">
        <f>SUMPRODUCT($C111:I111,$C59:I59)/I72</f>
        <v>1072754.7208087544</v>
      </c>
      <c r="J137" s="11">
        <f>SUMPRODUCT($C111:J111,$C59:J59)/J72</f>
        <v>1089899.3702085533</v>
      </c>
      <c r="K137" s="11">
        <f>SUMPRODUCT($C111:K111,$C59:K59)/K72</f>
        <v>1101440.7226046969</v>
      </c>
      <c r="L137" s="11">
        <f>SUMPRODUCT($C111:L111,$C59:L59)/L72</f>
        <v>1110174.6461461848</v>
      </c>
      <c r="M137" s="11">
        <f>SUMPRODUCT($C111:M111,$C59:M59)/M72</f>
        <v>1120276.9741827894</v>
      </c>
      <c r="N137" s="11">
        <f>SUMPRODUCT($C111:N111,$C59:N59)/N72</f>
        <v>1127136.2980194152</v>
      </c>
      <c r="O137" s="11">
        <f>SUMPRODUCT($C111:O111,$C59:O59)/O72</f>
        <v>1121482.1868711535</v>
      </c>
      <c r="P137" s="11">
        <f>SUMPRODUCT($C111:P111,$C59:P59)/P72</f>
        <v>1120377.4232950909</v>
      </c>
      <c r="Q137" s="11">
        <f>SUMPRODUCT($C111:Q111,$C59:Q59)/Q72</f>
        <v>1120332.93643142</v>
      </c>
      <c r="R137" s="11">
        <f>SUMPRODUCT($C111:R111,$C59:R59)/R72</f>
        <v>1125814.2146234184</v>
      </c>
      <c r="S137" s="11">
        <f>SUMPRODUCT($C111:S111,$C59:S59)/S72</f>
        <v>1130939.3648845607</v>
      </c>
      <c r="T137" s="11">
        <f>SUMPRODUCT($C111:T111,$C59:T59)/T72</f>
        <v>1133695.7730719247</v>
      </c>
      <c r="U137" s="11">
        <f>SUMPRODUCT($C111:U111,$C59:U59)/U72</f>
        <v>1137017.8359985712</v>
      </c>
      <c r="V137" s="11">
        <f>SUMPRODUCT($C111:V111,$C59:V59)/V72</f>
        <v>1138609.3175018234</v>
      </c>
      <c r="W137" s="11">
        <f>SUMPRODUCT($C111:W111,$C59:W59)/W72</f>
        <v>1143068.2523624944</v>
      </c>
      <c r="X137" s="11">
        <f>SUMPRODUCT($C111:X111,$C59:X59)/X72</f>
        <v>1147078.447025694</v>
      </c>
      <c r="Y137" s="11">
        <f>SUMPRODUCT($C111:Y111,$C59:Y59)/Y72</f>
        <v>1146487.7469708784</v>
      </c>
      <c r="Z137" s="11">
        <f>SUMPRODUCT($C111:Z111,$C59:Z59)/Z72</f>
        <v>1145865.0793341815</v>
      </c>
      <c r="AA137" s="11">
        <f>SUMPRODUCT($C111:AA111,$C59:AA59)/AA72</f>
        <v>1145275.0299969877</v>
      </c>
      <c r="AB137" s="11">
        <f>SUMPRODUCT($C111:AB111,$C59:AB59)/AB72</f>
        <v>1144721.6183088885</v>
      </c>
      <c r="AC137" s="11">
        <f>SUMPRODUCT($C111:AC111,$C59:AC59)/AC72</f>
        <v>1144262.9012447896</v>
      </c>
      <c r="AD137" s="11">
        <f>SUMPRODUCT($C111:AD111,$C59:AD59)/AD72</f>
        <v>1143787.6218663633</v>
      </c>
      <c r="AE137" s="11">
        <f>SUMPRODUCT($C111:AE111,$C59:AE59)/AE72</f>
        <v>1143354.6835884249</v>
      </c>
      <c r="AG137" s="11">
        <f t="shared" si="67"/>
        <v>1143354.6835884249</v>
      </c>
    </row>
    <row r="140" spans="2:33" x14ac:dyDescent="0.25">
      <c r="B140" s="1" t="s">
        <v>47</v>
      </c>
    </row>
    <row r="141" spans="2:33" x14ac:dyDescent="0.25">
      <c r="B141" s="2" t="str">
        <f t="shared" ref="B141:B150" si="68">B50</f>
        <v>Bundle</v>
      </c>
      <c r="C141" s="3">
        <f t="shared" ref="C141:AE141" si="69">C$24</f>
        <v>2022</v>
      </c>
      <c r="D141" s="3">
        <f t="shared" si="69"/>
        <v>2023</v>
      </c>
      <c r="E141" s="3">
        <f t="shared" si="69"/>
        <v>2024</v>
      </c>
      <c r="F141" s="3">
        <f t="shared" si="69"/>
        <v>2025</v>
      </c>
      <c r="G141" s="3">
        <f t="shared" si="69"/>
        <v>2026</v>
      </c>
      <c r="H141" s="3">
        <f t="shared" si="69"/>
        <v>2027</v>
      </c>
      <c r="I141" s="3">
        <f t="shared" si="69"/>
        <v>2028</v>
      </c>
      <c r="J141" s="3">
        <f t="shared" si="69"/>
        <v>2029</v>
      </c>
      <c r="K141" s="3">
        <f t="shared" si="69"/>
        <v>2030</v>
      </c>
      <c r="L141" s="3">
        <f t="shared" si="69"/>
        <v>2031</v>
      </c>
      <c r="M141" s="3">
        <f t="shared" si="69"/>
        <v>2032</v>
      </c>
      <c r="N141" s="3">
        <f t="shared" si="69"/>
        <v>2033</v>
      </c>
      <c r="O141" s="3">
        <f t="shared" si="69"/>
        <v>2034</v>
      </c>
      <c r="P141" s="3">
        <f t="shared" si="69"/>
        <v>2035</v>
      </c>
      <c r="Q141" s="3">
        <f t="shared" si="69"/>
        <v>2036</v>
      </c>
      <c r="R141" s="3">
        <f t="shared" si="69"/>
        <v>2037</v>
      </c>
      <c r="S141" s="3">
        <f t="shared" si="69"/>
        <v>2038</v>
      </c>
      <c r="T141" s="3">
        <f t="shared" si="69"/>
        <v>2039</v>
      </c>
      <c r="U141" s="3">
        <f t="shared" si="69"/>
        <v>2040</v>
      </c>
      <c r="V141" s="3">
        <f t="shared" si="69"/>
        <v>2041</v>
      </c>
      <c r="W141" s="3">
        <f t="shared" si="69"/>
        <v>2042</v>
      </c>
      <c r="X141" s="3">
        <f t="shared" si="69"/>
        <v>2043</v>
      </c>
      <c r="Y141" s="3">
        <f t="shared" si="69"/>
        <v>2044</v>
      </c>
      <c r="Z141" s="3">
        <f t="shared" si="69"/>
        <v>2045</v>
      </c>
      <c r="AA141" s="3">
        <f t="shared" si="69"/>
        <v>2046</v>
      </c>
      <c r="AB141" s="3">
        <f t="shared" si="69"/>
        <v>2047</v>
      </c>
      <c r="AC141" s="3">
        <f t="shared" si="69"/>
        <v>2048</v>
      </c>
      <c r="AD141" s="3">
        <f t="shared" si="69"/>
        <v>2049</v>
      </c>
      <c r="AE141" s="3">
        <f t="shared" si="69"/>
        <v>2050</v>
      </c>
    </row>
    <row r="142" spans="2:33" x14ac:dyDescent="0.25">
      <c r="B142" s="4" t="str">
        <f t="shared" si="68"/>
        <v>Peak_A</v>
      </c>
      <c r="C142" s="10">
        <f t="shared" ref="C142:C150" si="70">C129*(1+$C$153)^(C$89-$C$89)</f>
        <v>240991.33343053923</v>
      </c>
      <c r="D142" s="10">
        <f t="shared" ref="D142:AE142" si="71">D129*(1+$C$153)^(D$89-$C$89)</f>
        <v>246329.47948983469</v>
      </c>
      <c r="E142" s="10">
        <f t="shared" si="71"/>
        <v>252022.77504339651</v>
      </c>
      <c r="F142" s="10">
        <f t="shared" si="71"/>
        <v>261238.87083606914</v>
      </c>
      <c r="G142" s="10">
        <f t="shared" si="71"/>
        <v>264970.26590100379</v>
      </c>
      <c r="H142" s="10">
        <f t="shared" si="71"/>
        <v>269321.32676717138</v>
      </c>
      <c r="I142" s="10">
        <f t="shared" si="71"/>
        <v>273232.99717366416</v>
      </c>
      <c r="J142" s="10">
        <f t="shared" si="71"/>
        <v>279186.39699246641</v>
      </c>
      <c r="K142" s="10">
        <f t="shared" si="71"/>
        <v>285122.27527096536</v>
      </c>
      <c r="L142" s="10">
        <f t="shared" si="71"/>
        <v>290522.45891841064</v>
      </c>
      <c r="M142" s="10">
        <f t="shared" si="71"/>
        <v>297789.95141819073</v>
      </c>
      <c r="N142" s="10">
        <f t="shared" si="71"/>
        <v>306616.18267286179</v>
      </c>
      <c r="O142" s="10">
        <f t="shared" si="71"/>
        <v>316827.64403022768</v>
      </c>
      <c r="P142" s="10">
        <f t="shared" si="71"/>
        <v>325962.233883404</v>
      </c>
      <c r="Q142" s="10">
        <f t="shared" si="71"/>
        <v>334981.68386705441</v>
      </c>
      <c r="R142" s="10">
        <f t="shared" si="71"/>
        <v>343975.76325170725</v>
      </c>
      <c r="S142" s="10">
        <f t="shared" si="71"/>
        <v>352836.10143451975</v>
      </c>
      <c r="T142" s="10">
        <f t="shared" si="71"/>
        <v>362773.97934916284</v>
      </c>
      <c r="U142" s="10">
        <f t="shared" si="71"/>
        <v>372395.26248989633</v>
      </c>
      <c r="V142" s="10">
        <f t="shared" si="71"/>
        <v>382570.77433926752</v>
      </c>
      <c r="W142" s="10">
        <f t="shared" si="71"/>
        <v>393138.68657157943</v>
      </c>
      <c r="X142" s="10">
        <f t="shared" si="71"/>
        <v>403412.30134665</v>
      </c>
      <c r="Y142" s="10">
        <f t="shared" si="71"/>
        <v>413802.08916512353</v>
      </c>
      <c r="Z142" s="10">
        <f t="shared" si="71"/>
        <v>424322.36344541574</v>
      </c>
      <c r="AA142" s="10">
        <f t="shared" si="71"/>
        <v>434996.58638507582</v>
      </c>
      <c r="AB142" s="10">
        <f t="shared" si="71"/>
        <v>445830.06089791667</v>
      </c>
      <c r="AC142" s="10">
        <f t="shared" si="71"/>
        <v>456846.91513409041</v>
      </c>
      <c r="AD142" s="10">
        <f t="shared" si="71"/>
        <v>468012.04129508242</v>
      </c>
      <c r="AE142" s="10">
        <f t="shared" si="71"/>
        <v>479349.54333063861</v>
      </c>
    </row>
    <row r="143" spans="2:33" x14ac:dyDescent="0.25">
      <c r="B143" s="4" t="str">
        <f t="shared" si="68"/>
        <v>Other_A</v>
      </c>
      <c r="C143" s="10">
        <f t="shared" si="70"/>
        <v>164693.55857732016</v>
      </c>
      <c r="D143" s="10">
        <f t="shared" ref="D143:AE143" si="72">D130*(1+$C$153)^(D$89-$C$89)</f>
        <v>151242.04858189143</v>
      </c>
      <c r="E143" s="10">
        <f t="shared" si="72"/>
        <v>139482.16165821551</v>
      </c>
      <c r="F143" s="10">
        <f t="shared" si="72"/>
        <v>135483.70284549971</v>
      </c>
      <c r="G143" s="10">
        <f t="shared" si="72"/>
        <v>133355.64410824468</v>
      </c>
      <c r="H143" s="10">
        <f t="shared" si="72"/>
        <v>165500.98271854955</v>
      </c>
      <c r="I143" s="10">
        <f t="shared" si="72"/>
        <v>193163.56612452079</v>
      </c>
      <c r="J143" s="10">
        <f t="shared" si="72"/>
        <v>216139.77635975883</v>
      </c>
      <c r="K143" s="10">
        <f t="shared" si="72"/>
        <v>232880.08249809616</v>
      </c>
      <c r="L143" s="10">
        <f t="shared" si="72"/>
        <v>248247.55901722179</v>
      </c>
      <c r="M143" s="10">
        <f t="shared" si="72"/>
        <v>261980.79605169393</v>
      </c>
      <c r="N143" s="10">
        <f t="shared" si="72"/>
        <v>273433.91204244184</v>
      </c>
      <c r="O143" s="10">
        <f t="shared" si="72"/>
        <v>285012.57011945173</v>
      </c>
      <c r="P143" s="10">
        <f t="shared" si="72"/>
        <v>298051.05008039705</v>
      </c>
      <c r="Q143" s="10">
        <f t="shared" si="72"/>
        <v>310555.4431428432</v>
      </c>
      <c r="R143" s="10">
        <f t="shared" si="72"/>
        <v>329106.41543945135</v>
      </c>
      <c r="S143" s="10">
        <f t="shared" si="72"/>
        <v>346989.34256761277</v>
      </c>
      <c r="T143" s="10">
        <f t="shared" si="72"/>
        <v>364268.64697824203</v>
      </c>
      <c r="U143" s="10">
        <f t="shared" si="72"/>
        <v>381932.54419824603</v>
      </c>
      <c r="V143" s="10">
        <f t="shared" si="72"/>
        <v>399122.80134969135</v>
      </c>
      <c r="W143" s="10">
        <f t="shared" si="72"/>
        <v>416174.62307372631</v>
      </c>
      <c r="X143" s="10">
        <f t="shared" si="72"/>
        <v>433781.53524451272</v>
      </c>
      <c r="Y143" s="10">
        <f t="shared" si="72"/>
        <v>450787.39963539829</v>
      </c>
      <c r="Z143" s="10">
        <f t="shared" si="72"/>
        <v>467831.46952372248</v>
      </c>
      <c r="AA143" s="10">
        <f t="shared" si="72"/>
        <v>485028.18387700396</v>
      </c>
      <c r="AB143" s="10">
        <f t="shared" si="72"/>
        <v>502333.51190582954</v>
      </c>
      <c r="AC143" s="10">
        <f t="shared" si="72"/>
        <v>519785.74717541673</v>
      </c>
      <c r="AD143" s="10">
        <f t="shared" si="72"/>
        <v>537327.89407216385</v>
      </c>
      <c r="AE143" s="10">
        <f t="shared" si="72"/>
        <v>554997.83675552427</v>
      </c>
    </row>
    <row r="144" spans="2:33" x14ac:dyDescent="0.25">
      <c r="B144" s="4" t="str">
        <f t="shared" si="68"/>
        <v>Peak_B</v>
      </c>
      <c r="C144" s="10">
        <f t="shared" si="70"/>
        <v>229225.80036549162</v>
      </c>
      <c r="D144" s="10">
        <f t="shared" ref="D144:AE144" si="73">D131*(1+$C$153)^(D$89-$C$89)</f>
        <v>253518.47561929867</v>
      </c>
      <c r="E144" s="10">
        <f t="shared" si="73"/>
        <v>270621.88776529662</v>
      </c>
      <c r="F144" s="10">
        <f t="shared" si="73"/>
        <v>256815.79057112709</v>
      </c>
      <c r="G144" s="10">
        <f t="shared" si="73"/>
        <v>258878.13826916981</v>
      </c>
      <c r="H144" s="10">
        <f t="shared" si="73"/>
        <v>274182.44687245233</v>
      </c>
      <c r="I144" s="10">
        <f t="shared" si="73"/>
        <v>293151.99303479114</v>
      </c>
      <c r="J144" s="10">
        <f t="shared" si="73"/>
        <v>313286.07303734083</v>
      </c>
      <c r="K144" s="10">
        <f t="shared" si="73"/>
        <v>330511.66345774702</v>
      </c>
      <c r="L144" s="10">
        <f t="shared" si="73"/>
        <v>350450.70859007747</v>
      </c>
      <c r="M144" s="10">
        <f t="shared" si="73"/>
        <v>371114.38017998915</v>
      </c>
      <c r="N144" s="10">
        <f t="shared" si="73"/>
        <v>391894.27433296951</v>
      </c>
      <c r="O144" s="10">
        <f t="shared" si="73"/>
        <v>411532.19139129046</v>
      </c>
      <c r="P144" s="10">
        <f t="shared" si="73"/>
        <v>426895.74982483615</v>
      </c>
      <c r="Q144" s="10">
        <f t="shared" si="73"/>
        <v>441191.00555779494</v>
      </c>
      <c r="R144" s="10">
        <f t="shared" si="73"/>
        <v>455059.00244792108</v>
      </c>
      <c r="S144" s="10">
        <f t="shared" si="73"/>
        <v>469450.87973051728</v>
      </c>
      <c r="T144" s="10">
        <f t="shared" si="73"/>
        <v>486881.0254740392</v>
      </c>
      <c r="U144" s="10">
        <f t="shared" si="73"/>
        <v>506737.02903146524</v>
      </c>
      <c r="V144" s="10">
        <f t="shared" si="73"/>
        <v>524319.26054939767</v>
      </c>
      <c r="W144" s="10">
        <f t="shared" si="73"/>
        <v>540935.43267499981</v>
      </c>
      <c r="X144" s="10">
        <f t="shared" si="73"/>
        <v>554745.38918584201</v>
      </c>
      <c r="Y144" s="10">
        <f t="shared" si="73"/>
        <v>568296.13777333556</v>
      </c>
      <c r="Z144" s="10">
        <f t="shared" si="73"/>
        <v>582058.04121447308</v>
      </c>
      <c r="AA144" s="10">
        <f t="shared" si="73"/>
        <v>596060.39513067377</v>
      </c>
      <c r="AB144" s="10">
        <f t="shared" si="73"/>
        <v>610305.65371685813</v>
      </c>
      <c r="AC144" s="10">
        <f t="shared" si="73"/>
        <v>624821.42600839294</v>
      </c>
      <c r="AD144" s="10">
        <f t="shared" si="73"/>
        <v>639563.68432757852</v>
      </c>
      <c r="AE144" s="10">
        <f t="shared" si="73"/>
        <v>654560.18888540717</v>
      </c>
    </row>
    <row r="145" spans="2:31" x14ac:dyDescent="0.25">
      <c r="B145" s="4" t="str">
        <f t="shared" si="68"/>
        <v>Other_B</v>
      </c>
      <c r="C145" s="10">
        <f t="shared" si="70"/>
        <v>143771.02665220256</v>
      </c>
      <c r="D145" s="10">
        <f t="shared" ref="D145:AE145" si="74">D132*(1+$C$153)^(D$89-$C$89)</f>
        <v>194970.06658875142</v>
      </c>
      <c r="E145" s="10">
        <f t="shared" si="74"/>
        <v>244078.82190131693</v>
      </c>
      <c r="F145" s="10">
        <f t="shared" si="74"/>
        <v>250397.96206243077</v>
      </c>
      <c r="G145" s="10">
        <f t="shared" si="74"/>
        <v>304165.40390588588</v>
      </c>
      <c r="H145" s="10">
        <f t="shared" si="74"/>
        <v>378140.78146229126</v>
      </c>
      <c r="I145" s="10">
        <f t="shared" si="74"/>
        <v>445533.12981742551</v>
      </c>
      <c r="J145" s="10">
        <f t="shared" si="74"/>
        <v>512453.68220949912</v>
      </c>
      <c r="K145" s="10">
        <f t="shared" si="74"/>
        <v>576006.20210844267</v>
      </c>
      <c r="L145" s="10">
        <f t="shared" si="74"/>
        <v>639095.08210608363</v>
      </c>
      <c r="M145" s="10">
        <f t="shared" si="74"/>
        <v>698335.1337137823</v>
      </c>
      <c r="N145" s="10">
        <f t="shared" si="74"/>
        <v>753240.87826571206</v>
      </c>
      <c r="O145" s="10">
        <f t="shared" si="74"/>
        <v>803428.76118511951</v>
      </c>
      <c r="P145" s="10">
        <f t="shared" si="74"/>
        <v>850627.72255202883</v>
      </c>
      <c r="Q145" s="10">
        <f t="shared" si="74"/>
        <v>893867.85565807589</v>
      </c>
      <c r="R145" s="10">
        <f t="shared" si="74"/>
        <v>935236.56677245209</v>
      </c>
      <c r="S145" s="10">
        <f t="shared" si="74"/>
        <v>965987.03738136473</v>
      </c>
      <c r="T145" s="10">
        <f t="shared" si="74"/>
        <v>997487.70869351074</v>
      </c>
      <c r="U145" s="10">
        <f t="shared" si="74"/>
        <v>1026439.4510341963</v>
      </c>
      <c r="V145" s="10">
        <f t="shared" si="74"/>
        <v>1054900.4431640352</v>
      </c>
      <c r="W145" s="10">
        <f t="shared" si="74"/>
        <v>1080853.2031347475</v>
      </c>
      <c r="X145" s="10">
        <f t="shared" si="74"/>
        <v>1107705.5915147138</v>
      </c>
      <c r="Y145" s="10">
        <f t="shared" si="74"/>
        <v>1140407.1597375961</v>
      </c>
      <c r="Z145" s="10">
        <f t="shared" si="74"/>
        <v>1173368.9984017143</v>
      </c>
      <c r="AA145" s="10">
        <f t="shared" si="74"/>
        <v>1206760.9649584575</v>
      </c>
      <c r="AB145" s="10">
        <f t="shared" si="74"/>
        <v>1240551.0239259677</v>
      </c>
      <c r="AC145" s="10">
        <f t="shared" si="74"/>
        <v>1274831.7396570013</v>
      </c>
      <c r="AD145" s="10">
        <f t="shared" si="74"/>
        <v>1309468.5051599534</v>
      </c>
      <c r="AE145" s="10">
        <f t="shared" si="74"/>
        <v>1344552.9007898744</v>
      </c>
    </row>
    <row r="146" spans="2:31" x14ac:dyDescent="0.25">
      <c r="B146" s="4" t="str">
        <f t="shared" si="68"/>
        <v>Peak_C</v>
      </c>
      <c r="C146" s="10">
        <f t="shared" si="70"/>
        <v>734448.15353772731</v>
      </c>
      <c r="D146" s="10">
        <f t="shared" ref="D146:AE146" si="75">D133*(1+$C$153)^(D$89-$C$89)</f>
        <v>751283.61209740001</v>
      </c>
      <c r="E146" s="10">
        <f t="shared" si="75"/>
        <v>769093.4324773656</v>
      </c>
      <c r="F146" s="10">
        <f t="shared" si="75"/>
        <v>795923.34027105221</v>
      </c>
      <c r="G146" s="10">
        <f t="shared" si="75"/>
        <v>812488.9959083345</v>
      </c>
      <c r="H146" s="10">
        <f t="shared" si="75"/>
        <v>829991.41516803938</v>
      </c>
      <c r="I146" s="10">
        <f t="shared" si="75"/>
        <v>848500.14526373171</v>
      </c>
      <c r="J146" s="10">
        <f t="shared" si="75"/>
        <v>867250.86343899742</v>
      </c>
      <c r="K146" s="10">
        <f t="shared" si="75"/>
        <v>886768.9771674684</v>
      </c>
      <c r="L146" s="10">
        <f t="shared" si="75"/>
        <v>912955.54639147292</v>
      </c>
      <c r="M146" s="10">
        <f t="shared" si="75"/>
        <v>942354.93260229996</v>
      </c>
      <c r="N146" s="10">
        <f t="shared" si="75"/>
        <v>970461.41703276942</v>
      </c>
      <c r="O146" s="10">
        <f t="shared" si="75"/>
        <v>998742.17164096225</v>
      </c>
      <c r="P146" s="10">
        <f t="shared" si="75"/>
        <v>1027443.8315493211</v>
      </c>
      <c r="Q146" s="10">
        <f t="shared" si="75"/>
        <v>1056522.2691252497</v>
      </c>
      <c r="R146" s="10">
        <f t="shared" si="75"/>
        <v>1085721.7241227129</v>
      </c>
      <c r="S146" s="10">
        <f t="shared" si="75"/>
        <v>1115210.5507590547</v>
      </c>
      <c r="T146" s="10">
        <f t="shared" si="75"/>
        <v>1144900.0023139301</v>
      </c>
      <c r="U146" s="10">
        <f t="shared" si="75"/>
        <v>1173271.6114340771</v>
      </c>
      <c r="V146" s="10">
        <f t="shared" si="75"/>
        <v>1202412.748350383</v>
      </c>
      <c r="W146" s="10">
        <f t="shared" si="75"/>
        <v>1232054.473382436</v>
      </c>
      <c r="X146" s="10">
        <f t="shared" si="75"/>
        <v>1262052.7622431179</v>
      </c>
      <c r="Y146" s="10">
        <f t="shared" si="75"/>
        <v>1292518.274055958</v>
      </c>
      <c r="Z146" s="10">
        <f t="shared" si="75"/>
        <v>1323435.4437634386</v>
      </c>
      <c r="AA146" s="10">
        <f t="shared" si="75"/>
        <v>1354863.2523094798</v>
      </c>
      <c r="AB146" s="10">
        <f t="shared" si="75"/>
        <v>1386839.2540397716</v>
      </c>
      <c r="AC146" s="10">
        <f t="shared" si="75"/>
        <v>1419453.2174241445</v>
      </c>
      <c r="AD146" s="10">
        <f t="shared" si="75"/>
        <v>1452569.8373043218</v>
      </c>
      <c r="AE146" s="10">
        <f t="shared" si="75"/>
        <v>1486278.9956507597</v>
      </c>
    </row>
    <row r="147" spans="2:31" x14ac:dyDescent="0.25">
      <c r="B147" s="4" t="str">
        <f t="shared" si="68"/>
        <v>Other_C</v>
      </c>
      <c r="C147" s="10">
        <f t="shared" si="70"/>
        <v>1094335.1103058474</v>
      </c>
      <c r="D147" s="10">
        <f t="shared" ref="D147:AE147" si="76">D134*(1+$C$153)^(D$89-$C$89)</f>
        <v>1110755.0225670177</v>
      </c>
      <c r="E147" s="10">
        <f t="shared" si="76"/>
        <v>1130583.6618473406</v>
      </c>
      <c r="F147" s="10">
        <f t="shared" si="76"/>
        <v>1158376.6760554551</v>
      </c>
      <c r="G147" s="10">
        <f t="shared" si="76"/>
        <v>1176670.6211887065</v>
      </c>
      <c r="H147" s="10">
        <f t="shared" si="76"/>
        <v>1195707.3030912268</v>
      </c>
      <c r="I147" s="10">
        <f t="shared" si="76"/>
        <v>1214774.3042050211</v>
      </c>
      <c r="J147" s="10">
        <f t="shared" si="76"/>
        <v>1233173.2952218899</v>
      </c>
      <c r="K147" s="10">
        <f t="shared" si="76"/>
        <v>1251914.0962527352</v>
      </c>
      <c r="L147" s="10">
        <f t="shared" si="76"/>
        <v>1273927.1517880049</v>
      </c>
      <c r="M147" s="10">
        <f t="shared" si="76"/>
        <v>1297682.4140371438</v>
      </c>
      <c r="N147" s="10">
        <f t="shared" si="76"/>
        <v>1323012.3635929828</v>
      </c>
      <c r="O147" s="10">
        <f t="shared" si="76"/>
        <v>1354449.2711528502</v>
      </c>
      <c r="P147" s="10">
        <f t="shared" si="76"/>
        <v>1386939.8390237039</v>
      </c>
      <c r="Q147" s="10">
        <f t="shared" si="76"/>
        <v>1420288.2873520639</v>
      </c>
      <c r="R147" s="10">
        <f t="shared" si="76"/>
        <v>1454283.8933798005</v>
      </c>
      <c r="S147" s="10">
        <f t="shared" si="76"/>
        <v>1488882.635538283</v>
      </c>
      <c r="T147" s="10">
        <f t="shared" si="76"/>
        <v>1522123.649823938</v>
      </c>
      <c r="U147" s="10">
        <f t="shared" si="76"/>
        <v>1556497.9234075688</v>
      </c>
      <c r="V147" s="10">
        <f t="shared" si="76"/>
        <v>1588979.2819774796</v>
      </c>
      <c r="W147" s="10">
        <f t="shared" si="76"/>
        <v>1622684.2158314378</v>
      </c>
      <c r="X147" s="10">
        <f t="shared" si="76"/>
        <v>1658547.2817131921</v>
      </c>
      <c r="Y147" s="10">
        <f t="shared" si="76"/>
        <v>1694995.7117182515</v>
      </c>
      <c r="Z147" s="10">
        <f t="shared" si="76"/>
        <v>1732106.3687362398</v>
      </c>
      <c r="AA147" s="10">
        <f t="shared" si="76"/>
        <v>1769990.7709763995</v>
      </c>
      <c r="AB147" s="10">
        <f t="shared" si="76"/>
        <v>1808639.3611944495</v>
      </c>
      <c r="AC147" s="10">
        <f t="shared" si="76"/>
        <v>1848126.8528295311</v>
      </c>
      <c r="AD147" s="10">
        <f t="shared" si="76"/>
        <v>1888345.606650983</v>
      </c>
      <c r="AE147" s="10">
        <f t="shared" si="76"/>
        <v>1929370.5026221883</v>
      </c>
    </row>
    <row r="148" spans="2:31" x14ac:dyDescent="0.25">
      <c r="B148" s="4" t="str">
        <f t="shared" si="68"/>
        <v>Peak_D</v>
      </c>
      <c r="C148" s="10">
        <f t="shared" si="70"/>
        <v>2563161.1723079016</v>
      </c>
      <c r="D148" s="10">
        <f t="shared" ref="D148:AE148" si="77">D135*(1+$C$153)^(D$89-$C$89)</f>
        <v>2647581.870839138</v>
      </c>
      <c r="E148" s="10">
        <f t="shared" si="77"/>
        <v>2730436.7979482631</v>
      </c>
      <c r="F148" s="10">
        <f t="shared" si="77"/>
        <v>2807470.619205561</v>
      </c>
      <c r="G148" s="10">
        <f t="shared" si="77"/>
        <v>2888169.6967969565</v>
      </c>
      <c r="H148" s="10">
        <f t="shared" si="77"/>
        <v>2967442.9254713166</v>
      </c>
      <c r="I148" s="10">
        <f t="shared" si="77"/>
        <v>3046749.3007724313</v>
      </c>
      <c r="J148" s="10">
        <f t="shared" si="77"/>
        <v>3125113.71262351</v>
      </c>
      <c r="K148" s="10">
        <f t="shared" si="77"/>
        <v>3201373.655476097</v>
      </c>
      <c r="L148" s="10">
        <f t="shared" si="77"/>
        <v>3285098.0114287459</v>
      </c>
      <c r="M148" s="10">
        <f t="shared" si="77"/>
        <v>3370804.6824965426</v>
      </c>
      <c r="N148" s="10">
        <f t="shared" si="77"/>
        <v>3448184.0770525099</v>
      </c>
      <c r="O148" s="10">
        <f t="shared" si="77"/>
        <v>3504697.0739970584</v>
      </c>
      <c r="P148" s="10">
        <f t="shared" si="77"/>
        <v>3558347.1122031803</v>
      </c>
      <c r="Q148" s="10">
        <f t="shared" si="77"/>
        <v>3615442.2760557365</v>
      </c>
      <c r="R148" s="10">
        <f t="shared" si="77"/>
        <v>3675155.8496851465</v>
      </c>
      <c r="S148" s="10">
        <f t="shared" si="77"/>
        <v>3737466.8067790596</v>
      </c>
      <c r="T148" s="10">
        <f t="shared" si="77"/>
        <v>3801458.5713582882</v>
      </c>
      <c r="U148" s="10">
        <f t="shared" si="77"/>
        <v>3868797.5254742866</v>
      </c>
      <c r="V148" s="10">
        <f t="shared" si="77"/>
        <v>3947831.7691428685</v>
      </c>
      <c r="W148" s="10">
        <f t="shared" si="77"/>
        <v>4031110.2906021932</v>
      </c>
      <c r="X148" s="10">
        <f t="shared" si="77"/>
        <v>4116826.649077327</v>
      </c>
      <c r="Y148" s="10">
        <f t="shared" si="77"/>
        <v>4204607.4340971103</v>
      </c>
      <c r="Z148" s="10">
        <f t="shared" si="77"/>
        <v>4294131.3313493254</v>
      </c>
      <c r="AA148" s="10">
        <f t="shared" si="77"/>
        <v>4385485.3041694136</v>
      </c>
      <c r="AB148" s="10">
        <f t="shared" si="77"/>
        <v>4478736.560268064</v>
      </c>
      <c r="AC148" s="10">
        <f t="shared" si="77"/>
        <v>4574058.1004916281</v>
      </c>
      <c r="AD148" s="10">
        <f t="shared" si="77"/>
        <v>4671223.2970565995</v>
      </c>
      <c r="AE148" s="10">
        <f t="shared" si="77"/>
        <v>4770406.1420766069</v>
      </c>
    </row>
    <row r="149" spans="2:31" x14ac:dyDescent="0.25">
      <c r="B149" s="4" t="str">
        <f t="shared" si="68"/>
        <v>Other_D</v>
      </c>
      <c r="C149" s="10">
        <f t="shared" si="70"/>
        <v>8860765.610411441</v>
      </c>
      <c r="D149" s="10">
        <f t="shared" ref="D149:AE149" si="78">D136*(1+$C$153)^(D$89-$C$89)</f>
        <v>8922638.2153074387</v>
      </c>
      <c r="E149" s="10">
        <f t="shared" si="78"/>
        <v>8780201.0178387091</v>
      </c>
      <c r="F149" s="10">
        <f t="shared" si="78"/>
        <v>8709536.9945125822</v>
      </c>
      <c r="G149" s="10">
        <f t="shared" si="78"/>
        <v>8726944.6675115153</v>
      </c>
      <c r="H149" s="10">
        <f t="shared" si="78"/>
        <v>8752504.4187702201</v>
      </c>
      <c r="I149" s="10">
        <f t="shared" si="78"/>
        <v>8833131.8263349459</v>
      </c>
      <c r="J149" s="10">
        <f t="shared" si="78"/>
        <v>8906498.2255665567</v>
      </c>
      <c r="K149" s="10">
        <f t="shared" si="78"/>
        <v>9014231.5630089901</v>
      </c>
      <c r="L149" s="10">
        <f t="shared" si="78"/>
        <v>9160339.5041153505</v>
      </c>
      <c r="M149" s="10">
        <f t="shared" si="78"/>
        <v>9327002.5408975873</v>
      </c>
      <c r="N149" s="10">
        <f t="shared" si="78"/>
        <v>9462712.1902774032</v>
      </c>
      <c r="O149" s="10">
        <f t="shared" si="78"/>
        <v>9641428.0480722878</v>
      </c>
      <c r="P149" s="10">
        <f t="shared" si="78"/>
        <v>9842582.8472411614</v>
      </c>
      <c r="Q149" s="10">
        <f t="shared" si="78"/>
        <v>10073799.341379339</v>
      </c>
      <c r="R149" s="10">
        <f t="shared" si="78"/>
        <v>10328296.264266463</v>
      </c>
      <c r="S149" s="10">
        <f t="shared" si="78"/>
        <v>10607835.869698707</v>
      </c>
      <c r="T149" s="10">
        <f t="shared" si="78"/>
        <v>10859073.636617025</v>
      </c>
      <c r="U149" s="10">
        <f t="shared" si="78"/>
        <v>11132958.274596673</v>
      </c>
      <c r="V149" s="10">
        <f t="shared" si="78"/>
        <v>11419961.220548313</v>
      </c>
      <c r="W149" s="10">
        <f t="shared" si="78"/>
        <v>11721860.93755741</v>
      </c>
      <c r="X149" s="10">
        <f t="shared" si="78"/>
        <v>12036138.656275487</v>
      </c>
      <c r="Y149" s="10">
        <f t="shared" si="78"/>
        <v>12251944.786766056</v>
      </c>
      <c r="Z149" s="10">
        <f t="shared" si="78"/>
        <v>12472883.988435712</v>
      </c>
      <c r="AA149" s="10">
        <f t="shared" si="78"/>
        <v>12699486.24623445</v>
      </c>
      <c r="AB149" s="10">
        <f t="shared" si="78"/>
        <v>12932087.653439173</v>
      </c>
      <c r="AC149" s="10">
        <f t="shared" si="78"/>
        <v>13171496.154485658</v>
      </c>
      <c r="AD149" s="10">
        <f t="shared" si="78"/>
        <v>13416408.61785605</v>
      </c>
      <c r="AE149" s="10">
        <f t="shared" si="78"/>
        <v>13667643.303672208</v>
      </c>
    </row>
    <row r="150" spans="2:31" x14ac:dyDescent="0.25">
      <c r="B150" s="6" t="str">
        <f t="shared" si="68"/>
        <v>Total</v>
      </c>
      <c r="C150" s="11">
        <f t="shared" si="70"/>
        <v>1014175.679498408</v>
      </c>
      <c r="D150" s="11">
        <f t="shared" ref="D150:AE150" si="79">D137*(1+$C$153)^(D$89-$C$89)</f>
        <v>1053583.5782281726</v>
      </c>
      <c r="E150" s="11">
        <f t="shared" si="79"/>
        <v>1077761.6156375979</v>
      </c>
      <c r="F150" s="11">
        <f t="shared" si="79"/>
        <v>1075045.3968118916</v>
      </c>
      <c r="G150" s="11">
        <f t="shared" si="79"/>
        <v>1110619.3335072596</v>
      </c>
      <c r="H150" s="11">
        <f t="shared" si="79"/>
        <v>1167102.9865858201</v>
      </c>
      <c r="I150" s="11">
        <f t="shared" si="79"/>
        <v>1215219.9395737953</v>
      </c>
      <c r="J150" s="11">
        <f t="shared" si="79"/>
        <v>1260568.9231269925</v>
      </c>
      <c r="K150" s="11">
        <f t="shared" si="79"/>
        <v>1300669.8280484211</v>
      </c>
      <c r="L150" s="11">
        <f t="shared" si="79"/>
        <v>1338514.2022064438</v>
      </c>
      <c r="M150" s="11">
        <f t="shared" si="79"/>
        <v>1379058.9481668335</v>
      </c>
      <c r="N150" s="11">
        <f t="shared" si="79"/>
        <v>1416640.3215547123</v>
      </c>
      <c r="O150" s="11">
        <f t="shared" si="79"/>
        <v>1439134.1697359292</v>
      </c>
      <c r="P150" s="11">
        <f t="shared" si="79"/>
        <v>1467908.535888277</v>
      </c>
      <c r="Q150" s="11">
        <f t="shared" si="79"/>
        <v>1498675.1048366388</v>
      </c>
      <c r="R150" s="11">
        <f t="shared" si="79"/>
        <v>1537633.5949500615</v>
      </c>
      <c r="S150" s="11">
        <f t="shared" si="79"/>
        <v>1577070.8131262492</v>
      </c>
      <c r="T150" s="11">
        <f t="shared" si="79"/>
        <v>1614113.7714053018</v>
      </c>
      <c r="U150" s="11">
        <f t="shared" si="79"/>
        <v>1652839.3163512854</v>
      </c>
      <c r="V150" s="11">
        <f t="shared" si="79"/>
        <v>1689911.0007434229</v>
      </c>
      <c r="W150" s="11">
        <f t="shared" si="79"/>
        <v>1732156.0080808017</v>
      </c>
      <c r="X150" s="11">
        <f t="shared" si="79"/>
        <v>1774735.773530246</v>
      </c>
      <c r="Y150" s="11">
        <f t="shared" si="79"/>
        <v>1811072.1137143874</v>
      </c>
      <c r="Z150" s="11">
        <f t="shared" si="79"/>
        <v>1848100.3630225156</v>
      </c>
      <c r="AA150" s="11">
        <f t="shared" si="79"/>
        <v>1885938.8289644073</v>
      </c>
      <c r="AB150" s="11">
        <f t="shared" si="79"/>
        <v>1924613.0968596265</v>
      </c>
      <c r="AC150" s="11">
        <f t="shared" si="79"/>
        <v>1964242.5378440749</v>
      </c>
      <c r="AD150" s="11">
        <f t="shared" si="79"/>
        <v>2004658.6330447004</v>
      </c>
      <c r="AE150" s="11">
        <f t="shared" si="79"/>
        <v>2045981.7407779968</v>
      </c>
    </row>
    <row r="153" spans="2:31" x14ac:dyDescent="0.25">
      <c r="B153" s="12" t="s">
        <v>14</v>
      </c>
      <c r="C153" s="13">
        <v>2.1000000000000001E-2</v>
      </c>
    </row>
    <row r="154" spans="2:31" x14ac:dyDescent="0.25">
      <c r="B154" s="14" t="s">
        <v>15</v>
      </c>
      <c r="C154" s="15"/>
      <c r="D154" s="16" t="s">
        <v>16</v>
      </c>
    </row>
    <row r="155" spans="2:31" x14ac:dyDescent="0.25">
      <c r="B155" s="17" t="s">
        <v>17</v>
      </c>
      <c r="C155" s="18"/>
      <c r="D155" s="16" t="s">
        <v>18</v>
      </c>
    </row>
  </sheetData>
  <conditionalFormatting sqref="C77:AE8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03:AE1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29:AE13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2D822-BFFD-4404-85C0-637B718D86FC}">
  <dimension ref="B1:L18"/>
  <sheetViews>
    <sheetView zoomScale="85" zoomScaleNormal="85" workbookViewId="0"/>
  </sheetViews>
  <sheetFormatPr defaultRowHeight="15" x14ac:dyDescent="0.25"/>
  <cols>
    <col min="1" max="1" width="3.28515625" customWidth="1"/>
    <col min="2" max="2" width="7.85546875" customWidth="1"/>
    <col min="3" max="3" width="18.5703125" customWidth="1"/>
    <col min="4" max="7" width="12.7109375" customWidth="1"/>
    <col min="8" max="8" width="3.28515625" customWidth="1"/>
    <col min="9" max="12" width="12.7109375" customWidth="1"/>
  </cols>
  <sheetData>
    <row r="1" spans="2:12" ht="15.75" thickBot="1" x14ac:dyDescent="0.3"/>
    <row r="2" spans="2:12" ht="16.5" thickTop="1" thickBot="1" x14ac:dyDescent="0.3">
      <c r="B2" s="1" t="s">
        <v>40</v>
      </c>
      <c r="C2" s="19" t="s">
        <v>41</v>
      </c>
    </row>
    <row r="3" spans="2:12" ht="15.75" thickTop="1" x14ac:dyDescent="0.25"/>
    <row r="4" spans="2:12" x14ac:dyDescent="0.25">
      <c r="D4" s="20" t="s">
        <v>1</v>
      </c>
      <c r="E4" s="20" t="s">
        <v>3</v>
      </c>
      <c r="F4" s="20" t="s">
        <v>4</v>
      </c>
      <c r="G4" s="20" t="s">
        <v>6</v>
      </c>
      <c r="I4" s="20" t="s">
        <v>2</v>
      </c>
      <c r="J4" s="20" t="s">
        <v>5</v>
      </c>
      <c r="K4" s="20" t="s">
        <v>7</v>
      </c>
      <c r="L4" s="20" t="s">
        <v>8</v>
      </c>
    </row>
    <row r="5" spans="2:12" x14ac:dyDescent="0.25">
      <c r="C5" s="21"/>
      <c r="D5" s="22" t="s">
        <v>19</v>
      </c>
      <c r="E5" s="22"/>
      <c r="F5" s="22"/>
      <c r="G5" s="22"/>
      <c r="H5" s="23" t="s">
        <v>20</v>
      </c>
      <c r="I5" s="22" t="s">
        <v>21</v>
      </c>
      <c r="J5" s="22"/>
      <c r="K5" s="22"/>
      <c r="L5" s="22"/>
    </row>
    <row r="6" spans="2:12" x14ac:dyDescent="0.25">
      <c r="C6" s="24" t="s">
        <v>22</v>
      </c>
      <c r="D6" s="25" t="s">
        <v>23</v>
      </c>
      <c r="E6" s="25" t="s">
        <v>24</v>
      </c>
      <c r="F6" s="25" t="s">
        <v>25</v>
      </c>
      <c r="G6" s="25" t="s">
        <v>26</v>
      </c>
      <c r="H6" s="23"/>
      <c r="I6" s="25" t="s">
        <v>23</v>
      </c>
      <c r="J6" s="25" t="s">
        <v>24</v>
      </c>
      <c r="K6" s="25" t="s">
        <v>25</v>
      </c>
      <c r="L6" s="25" t="s">
        <v>26</v>
      </c>
    </row>
    <row r="7" spans="2:12" x14ac:dyDescent="0.25">
      <c r="B7" s="20" t="s">
        <v>27</v>
      </c>
      <c r="C7" s="26" t="str">
        <f>B7</f>
        <v>Cooling</v>
      </c>
      <c r="D7" s="27">
        <v>551.65598207439552</v>
      </c>
      <c r="E7" s="27">
        <v>90.212387499895982</v>
      </c>
      <c r="F7" s="27">
        <v>17.042396884473298</v>
      </c>
      <c r="G7" s="27">
        <v>140.72421895471155</v>
      </c>
      <c r="H7" s="23"/>
      <c r="I7" s="27">
        <v>156.79797578184963</v>
      </c>
      <c r="J7" s="27">
        <v>4.5462615562527766</v>
      </c>
      <c r="K7" s="27">
        <v>3.6821401551329269</v>
      </c>
      <c r="L7" s="27">
        <v>43.669403702538013</v>
      </c>
    </row>
    <row r="8" spans="2:12" x14ac:dyDescent="0.25">
      <c r="B8" s="20" t="s">
        <v>28</v>
      </c>
      <c r="C8" s="28" t="str">
        <f t="shared" ref="C8:C17" si="0">B8</f>
        <v>Ventilation</v>
      </c>
      <c r="D8" s="29">
        <v>41.740002352489086</v>
      </c>
      <c r="E8" s="29">
        <v>3.5650446963970328</v>
      </c>
      <c r="F8" s="29">
        <v>7.476796830323873</v>
      </c>
      <c r="G8" s="29">
        <v>9.7891009506359534</v>
      </c>
      <c r="H8" s="30"/>
      <c r="I8" s="29">
        <v>49.660434244912757</v>
      </c>
      <c r="J8" s="29">
        <v>1.2001166225388924</v>
      </c>
      <c r="K8" s="29">
        <v>5.6271038068797807</v>
      </c>
      <c r="L8" s="29">
        <v>16.142765838876752</v>
      </c>
    </row>
    <row r="9" spans="2:12" x14ac:dyDescent="0.25">
      <c r="B9" s="20" t="s">
        <v>29</v>
      </c>
      <c r="C9" s="31" t="str">
        <f t="shared" si="0"/>
        <v>Water Heating</v>
      </c>
      <c r="D9" s="32">
        <v>13.399228026486846</v>
      </c>
      <c r="E9" s="32">
        <v>0.38116474080916946</v>
      </c>
      <c r="F9" s="32">
        <v>0.76642741781954993</v>
      </c>
      <c r="G9" s="32">
        <v>0.69186079592040528</v>
      </c>
      <c r="H9" s="23"/>
      <c r="I9" s="32">
        <v>258.30817025153425</v>
      </c>
      <c r="J9" s="32">
        <v>48.435179748432297</v>
      </c>
      <c r="K9" s="32">
        <v>0.46227043737136542</v>
      </c>
      <c r="L9" s="32">
        <v>10.430688563001116</v>
      </c>
    </row>
    <row r="10" spans="2:12" x14ac:dyDescent="0.25">
      <c r="B10" s="20" t="s">
        <v>30</v>
      </c>
      <c r="C10" s="28" t="str">
        <f t="shared" si="0"/>
        <v>Interior Lighting</v>
      </c>
      <c r="D10" s="29">
        <v>9.8268209654090555</v>
      </c>
      <c r="E10" s="29">
        <v>66.850338401884287</v>
      </c>
      <c r="F10" s="29">
        <v>1.7028851090040444</v>
      </c>
      <c r="G10" s="29">
        <v>7.7617431241746671</v>
      </c>
      <c r="H10" s="30"/>
      <c r="I10" s="29">
        <v>466.66675711684042</v>
      </c>
      <c r="J10" s="29">
        <v>38.349485685266409</v>
      </c>
      <c r="K10" s="29">
        <v>1.6031914182794575</v>
      </c>
      <c r="L10" s="29">
        <v>7.7310347666340657</v>
      </c>
    </row>
    <row r="11" spans="2:12" x14ac:dyDescent="0.25">
      <c r="B11" s="20" t="s">
        <v>31</v>
      </c>
      <c r="C11" s="31" t="str">
        <f t="shared" si="0"/>
        <v>Exterior Lighting</v>
      </c>
      <c r="D11" s="32">
        <v>4.7098574678788134</v>
      </c>
      <c r="E11" s="32">
        <v>8.8248629769541562</v>
      </c>
      <c r="F11" s="32">
        <v>0.95926823527537719</v>
      </c>
      <c r="G11" s="32">
        <v>2.350783487071979</v>
      </c>
      <c r="H11" s="23"/>
      <c r="I11" s="32">
        <v>63.98626260695999</v>
      </c>
      <c r="J11" s="32">
        <v>17.812622436186711</v>
      </c>
      <c r="K11" s="32">
        <v>0.25400195771248685</v>
      </c>
      <c r="L11" s="32">
        <v>15.629642062533883</v>
      </c>
    </row>
    <row r="12" spans="2:12" x14ac:dyDescent="0.25">
      <c r="B12" s="20" t="s">
        <v>32</v>
      </c>
      <c r="C12" s="28" t="s">
        <v>33</v>
      </c>
      <c r="D12" s="29">
        <v>2.3846207132392387</v>
      </c>
      <c r="E12" s="29">
        <v>1.5990281577572352</v>
      </c>
      <c r="F12" s="29">
        <v>0.17821110085759731</v>
      </c>
      <c r="G12" s="29">
        <v>7.4542866897158175</v>
      </c>
      <c r="H12" s="30"/>
      <c r="I12" s="29">
        <v>73.148796328310752</v>
      </c>
      <c r="J12" s="29">
        <v>17.906504510859712</v>
      </c>
      <c r="K12" s="29">
        <v>10.341145011683281</v>
      </c>
      <c r="L12" s="29">
        <v>90.948762609807375</v>
      </c>
    </row>
    <row r="13" spans="2:12" x14ac:dyDescent="0.25">
      <c r="B13" s="20" t="s">
        <v>34</v>
      </c>
      <c r="C13" s="31" t="s">
        <v>35</v>
      </c>
      <c r="D13" s="32">
        <v>12.577757654835153</v>
      </c>
      <c r="E13" s="32">
        <v>0.1955831430859947</v>
      </c>
      <c r="F13" s="32">
        <v>9.7281107214727658E-2</v>
      </c>
      <c r="G13" s="32">
        <v>5.9232118837093006</v>
      </c>
      <c r="H13" s="23"/>
      <c r="I13" s="32">
        <v>85.784248241750419</v>
      </c>
      <c r="J13" s="32">
        <v>3.4537527699497788</v>
      </c>
      <c r="K13" s="32">
        <v>11.268500441352627</v>
      </c>
      <c r="L13" s="32">
        <v>26.198358013686601</v>
      </c>
    </row>
    <row r="14" spans="2:12" x14ac:dyDescent="0.25">
      <c r="B14" s="20" t="s">
        <v>36</v>
      </c>
      <c r="C14" s="28" t="str">
        <f t="shared" si="0"/>
        <v>Electronics</v>
      </c>
      <c r="D14" s="29">
        <v>34.186125430930666</v>
      </c>
      <c r="E14" s="29">
        <v>0.3505036869492627</v>
      </c>
      <c r="F14" s="29">
        <v>4.3265440908045447E-2</v>
      </c>
      <c r="G14" s="29">
        <v>5.3568531741814771E-5</v>
      </c>
      <c r="H14" s="30"/>
      <c r="I14" s="29">
        <v>21.22338860279746</v>
      </c>
      <c r="J14" s="29">
        <v>1.3370904621728352</v>
      </c>
      <c r="K14" s="29">
        <v>10.323757092532476</v>
      </c>
      <c r="L14" s="29">
        <v>1.2391618756663176</v>
      </c>
    </row>
    <row r="15" spans="2:12" x14ac:dyDescent="0.25">
      <c r="B15" s="20" t="s">
        <v>37</v>
      </c>
      <c r="C15" s="31" t="str">
        <f>C14</f>
        <v>Electronics</v>
      </c>
      <c r="D15" s="32">
        <v>1.1516230160163181</v>
      </c>
      <c r="E15" s="32">
        <v>7.9123898865863574E-4</v>
      </c>
      <c r="F15" s="32">
        <v>0</v>
      </c>
      <c r="G15" s="32">
        <v>0.5214305812190706</v>
      </c>
      <c r="H15" s="23"/>
      <c r="I15" s="32">
        <v>34.684101412007024</v>
      </c>
      <c r="J15" s="32">
        <v>0.25713073369760858</v>
      </c>
      <c r="K15" s="32">
        <v>1.4566496705807881</v>
      </c>
      <c r="L15" s="32">
        <v>2.7311496367879777</v>
      </c>
    </row>
    <row r="16" spans="2:12" x14ac:dyDescent="0.25">
      <c r="B16" s="20" t="s">
        <v>38</v>
      </c>
      <c r="C16" s="28" t="str">
        <f>B16</f>
        <v>Food Preparation</v>
      </c>
      <c r="D16" s="29">
        <v>1.8029383436235622</v>
      </c>
      <c r="E16" s="29">
        <v>0.2656317855736281</v>
      </c>
      <c r="F16" s="29">
        <v>0</v>
      </c>
      <c r="G16" s="29">
        <v>2.42983788085288E-3</v>
      </c>
      <c r="H16" s="30"/>
      <c r="I16" s="29">
        <v>13.296232931550373</v>
      </c>
      <c r="J16" s="29">
        <v>0.39374306261564657</v>
      </c>
      <c r="K16" s="29">
        <v>4.2765651396265239E-4</v>
      </c>
      <c r="L16" s="29">
        <v>2.008528447157739E-2</v>
      </c>
    </row>
    <row r="17" spans="2:12" x14ac:dyDescent="0.25">
      <c r="B17" s="20" t="s">
        <v>39</v>
      </c>
      <c r="C17" s="33" t="str">
        <f t="shared" si="0"/>
        <v>Miscellaneous</v>
      </c>
      <c r="D17" s="34">
        <v>7.9403956068715713</v>
      </c>
      <c r="E17" s="34">
        <v>0.5420037524789425</v>
      </c>
      <c r="F17" s="34">
        <v>5.4389788083112789E-2</v>
      </c>
      <c r="G17" s="34">
        <v>6.0730912337773044E-2</v>
      </c>
      <c r="H17" s="23"/>
      <c r="I17" s="34">
        <v>107.82786311649134</v>
      </c>
      <c r="J17" s="34">
        <v>8.7072066170575138</v>
      </c>
      <c r="K17" s="34">
        <v>4.6514760740647381</v>
      </c>
      <c r="L17" s="34">
        <v>12.240233073852263</v>
      </c>
    </row>
    <row r="18" spans="2:12" x14ac:dyDescent="0.25">
      <c r="C18" s="1" t="s">
        <v>13</v>
      </c>
      <c r="D18" s="35">
        <f>SUM(D7:D17)</f>
        <v>681.37535165217582</v>
      </c>
      <c r="E18" s="35">
        <f>SUM(E7:E17)</f>
        <v>172.78734008077433</v>
      </c>
      <c r="F18" s="35">
        <f>SUM(F7:F17)</f>
        <v>28.320921913959626</v>
      </c>
      <c r="G18" s="35">
        <f>SUM(G7:G17)</f>
        <v>175.27985078590908</v>
      </c>
      <c r="H18" s="23"/>
      <c r="I18" s="35">
        <f>SUM(I7:I17)</f>
        <v>1331.3842306350043</v>
      </c>
      <c r="J18" s="35">
        <f>SUM(J7:J17)</f>
        <v>142.39909420503017</v>
      </c>
      <c r="K18" s="35">
        <f>SUM(K7:K17)</f>
        <v>49.670663722103896</v>
      </c>
      <c r="L18" s="35">
        <f>SUM(L7:L17)</f>
        <v>226.98128542785597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End Use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Nguyen, Fuong</dc:creator>
  <cp:lastModifiedBy>Nguyen, Fuong</cp:lastModifiedBy>
  <dcterms:created xsi:type="dcterms:W3CDTF">2021-09-14T23:03:11Z</dcterms:created>
  <dcterms:modified xsi:type="dcterms:W3CDTF">2021-11-09T20:27:06Z</dcterms:modified>
</cp:coreProperties>
</file>