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0D3A1739-3334-4FA7-9B58-1109EC30F985}" xr6:coauthVersionLast="47" xr6:coauthVersionMax="47" xr10:uidLastSave="{00000000-0000-0000-0000-000000000000}"/>
  <bookViews>
    <workbookView xWindow="-120" yWindow="-120" windowWidth="29040" windowHeight="15840" xr2:uid="{51D3C2B1-9B2F-457C-86E7-D0D6CA886BEF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4" i="1" l="1"/>
  <c r="C131" i="1"/>
  <c r="E129" i="1"/>
  <c r="AG136" i="1"/>
  <c r="AG134" i="1"/>
  <c r="AG132" i="1"/>
  <c r="AG130" i="1"/>
  <c r="B148" i="1"/>
  <c r="B144" i="1"/>
  <c r="C141" i="1"/>
  <c r="B137" i="1"/>
  <c r="B134" i="1"/>
  <c r="B133" i="1"/>
  <c r="B130" i="1"/>
  <c r="B129" i="1"/>
  <c r="D128" i="1"/>
  <c r="C128" i="1"/>
  <c r="B37" i="1"/>
  <c r="B38" i="1"/>
  <c r="B39" i="1"/>
  <c r="B40" i="1"/>
  <c r="B41" i="1"/>
  <c r="B42" i="1"/>
  <c r="B43" i="1"/>
  <c r="B44" i="1"/>
  <c r="B45" i="1"/>
  <c r="B46" i="1"/>
  <c r="X111" i="1"/>
  <c r="H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Y133" i="1" s="1"/>
  <c r="E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F132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K131" i="1" s="1"/>
  <c r="C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H130" i="1" s="1"/>
  <c r="D104" i="1"/>
  <c r="C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M129" i="1" s="1"/>
  <c r="E103" i="1"/>
  <c r="D103" i="1"/>
  <c r="C103" i="1"/>
  <c r="C64" i="1"/>
  <c r="C129" i="1" s="1"/>
  <c r="D64" i="1"/>
  <c r="E64" i="1"/>
  <c r="F64" i="1"/>
  <c r="G64" i="1"/>
  <c r="G129" i="1" s="1"/>
  <c r="H64" i="1"/>
  <c r="I64" i="1"/>
  <c r="I129" i="1" s="1"/>
  <c r="J64" i="1"/>
  <c r="K64" i="1"/>
  <c r="K129" i="1" s="1"/>
  <c r="L64" i="1"/>
  <c r="M64" i="1"/>
  <c r="N64" i="1"/>
  <c r="O64" i="1"/>
  <c r="O129" i="1" s="1"/>
  <c r="P64" i="1"/>
  <c r="Q64" i="1"/>
  <c r="Q129" i="1" s="1"/>
  <c r="R64" i="1"/>
  <c r="S64" i="1"/>
  <c r="S129" i="1" s="1"/>
  <c r="T64" i="1"/>
  <c r="U64" i="1"/>
  <c r="V64" i="1"/>
  <c r="W64" i="1"/>
  <c r="W129" i="1" s="1"/>
  <c r="X64" i="1"/>
  <c r="Y64" i="1"/>
  <c r="Y129" i="1" s="1"/>
  <c r="Z64" i="1"/>
  <c r="AA64" i="1"/>
  <c r="AA129" i="1" s="1"/>
  <c r="AB64" i="1"/>
  <c r="AC64" i="1"/>
  <c r="AD64" i="1"/>
  <c r="AE64" i="1"/>
  <c r="AG129" i="1" s="1"/>
  <c r="C65" i="1"/>
  <c r="D65" i="1"/>
  <c r="D130" i="1" s="1"/>
  <c r="E65" i="1"/>
  <c r="F65" i="1"/>
  <c r="F130" i="1" s="1"/>
  <c r="G65" i="1"/>
  <c r="H65" i="1"/>
  <c r="I65" i="1"/>
  <c r="J65" i="1"/>
  <c r="J130" i="1" s="1"/>
  <c r="K65" i="1"/>
  <c r="L65" i="1"/>
  <c r="L130" i="1" s="1"/>
  <c r="M65" i="1"/>
  <c r="N65" i="1"/>
  <c r="N130" i="1" s="1"/>
  <c r="O65" i="1"/>
  <c r="P65" i="1"/>
  <c r="Q65" i="1"/>
  <c r="R65" i="1"/>
  <c r="R130" i="1" s="1"/>
  <c r="S65" i="1"/>
  <c r="T65" i="1"/>
  <c r="T130" i="1" s="1"/>
  <c r="U65" i="1"/>
  <c r="V65" i="1"/>
  <c r="V130" i="1" s="1"/>
  <c r="W65" i="1"/>
  <c r="X65" i="1"/>
  <c r="Y65" i="1"/>
  <c r="Z65" i="1"/>
  <c r="Z130" i="1" s="1"/>
  <c r="AA65" i="1"/>
  <c r="AB65" i="1"/>
  <c r="AB130" i="1" s="1"/>
  <c r="AC65" i="1"/>
  <c r="AD65" i="1"/>
  <c r="AD130" i="1" s="1"/>
  <c r="AE65" i="1"/>
  <c r="C66" i="1"/>
  <c r="D66" i="1"/>
  <c r="E66" i="1"/>
  <c r="E131" i="1" s="1"/>
  <c r="F66" i="1"/>
  <c r="G66" i="1"/>
  <c r="G131" i="1" s="1"/>
  <c r="H66" i="1"/>
  <c r="I66" i="1"/>
  <c r="I131" i="1" s="1"/>
  <c r="J66" i="1"/>
  <c r="K66" i="1"/>
  <c r="L66" i="1"/>
  <c r="M66" i="1"/>
  <c r="M131" i="1" s="1"/>
  <c r="N66" i="1"/>
  <c r="O66" i="1"/>
  <c r="O131" i="1" s="1"/>
  <c r="P66" i="1"/>
  <c r="Q66" i="1"/>
  <c r="Q131" i="1" s="1"/>
  <c r="R66" i="1"/>
  <c r="S66" i="1"/>
  <c r="T66" i="1"/>
  <c r="U66" i="1"/>
  <c r="U131" i="1" s="1"/>
  <c r="V66" i="1"/>
  <c r="W66" i="1"/>
  <c r="W131" i="1" s="1"/>
  <c r="X66" i="1"/>
  <c r="Y66" i="1"/>
  <c r="Y131" i="1" s="1"/>
  <c r="Z66" i="1"/>
  <c r="AA66" i="1"/>
  <c r="AB66" i="1"/>
  <c r="AC66" i="1"/>
  <c r="AC131" i="1" s="1"/>
  <c r="AD66" i="1"/>
  <c r="AE66" i="1"/>
  <c r="AG131" i="1" s="1"/>
  <c r="C67" i="1"/>
  <c r="D67" i="1"/>
  <c r="D132" i="1" s="1"/>
  <c r="E67" i="1"/>
  <c r="F67" i="1"/>
  <c r="G67" i="1"/>
  <c r="H67" i="1"/>
  <c r="H132" i="1" s="1"/>
  <c r="I67" i="1"/>
  <c r="J67" i="1"/>
  <c r="J132" i="1" s="1"/>
  <c r="K67" i="1"/>
  <c r="L67" i="1"/>
  <c r="L132" i="1" s="1"/>
  <c r="M67" i="1"/>
  <c r="N67" i="1"/>
  <c r="O67" i="1"/>
  <c r="P67" i="1"/>
  <c r="P132" i="1" s="1"/>
  <c r="Q67" i="1"/>
  <c r="R67" i="1"/>
  <c r="R132" i="1" s="1"/>
  <c r="S67" i="1"/>
  <c r="T67" i="1"/>
  <c r="T132" i="1" s="1"/>
  <c r="U67" i="1"/>
  <c r="V67" i="1"/>
  <c r="W67" i="1"/>
  <c r="X67" i="1"/>
  <c r="X132" i="1" s="1"/>
  <c r="Y67" i="1"/>
  <c r="Z67" i="1"/>
  <c r="Z132" i="1" s="1"/>
  <c r="AA67" i="1"/>
  <c r="AB67" i="1"/>
  <c r="AB132" i="1" s="1"/>
  <c r="AC67" i="1"/>
  <c r="AD67" i="1"/>
  <c r="AE67" i="1"/>
  <c r="C68" i="1"/>
  <c r="C133" i="1" s="1"/>
  <c r="D68" i="1"/>
  <c r="E68" i="1"/>
  <c r="E133" i="1" s="1"/>
  <c r="F68" i="1"/>
  <c r="G68" i="1"/>
  <c r="G133" i="1" s="1"/>
  <c r="H68" i="1"/>
  <c r="I68" i="1"/>
  <c r="J68" i="1"/>
  <c r="K68" i="1"/>
  <c r="K133" i="1" s="1"/>
  <c r="L68" i="1"/>
  <c r="M68" i="1"/>
  <c r="M133" i="1" s="1"/>
  <c r="N68" i="1"/>
  <c r="O68" i="1"/>
  <c r="O133" i="1" s="1"/>
  <c r="P68" i="1"/>
  <c r="Q68" i="1"/>
  <c r="R68" i="1"/>
  <c r="S68" i="1"/>
  <c r="S133" i="1" s="1"/>
  <c r="T68" i="1"/>
  <c r="U68" i="1"/>
  <c r="U133" i="1" s="1"/>
  <c r="V68" i="1"/>
  <c r="W68" i="1"/>
  <c r="W133" i="1" s="1"/>
  <c r="X68" i="1"/>
  <c r="Y68" i="1"/>
  <c r="Z68" i="1"/>
  <c r="AA68" i="1"/>
  <c r="AA133" i="1" s="1"/>
  <c r="AB68" i="1"/>
  <c r="AC68" i="1"/>
  <c r="AC133" i="1" s="1"/>
  <c r="AD68" i="1"/>
  <c r="AE68" i="1"/>
  <c r="AG133" i="1" s="1"/>
  <c r="C69" i="1"/>
  <c r="D69" i="1"/>
  <c r="E69" i="1"/>
  <c r="F69" i="1"/>
  <c r="F134" i="1" s="1"/>
  <c r="G69" i="1"/>
  <c r="H69" i="1"/>
  <c r="H134" i="1" s="1"/>
  <c r="I69" i="1"/>
  <c r="J69" i="1"/>
  <c r="J134" i="1" s="1"/>
  <c r="K69" i="1"/>
  <c r="L69" i="1"/>
  <c r="L134" i="1" s="1"/>
  <c r="M69" i="1"/>
  <c r="N69" i="1"/>
  <c r="N134" i="1" s="1"/>
  <c r="O69" i="1"/>
  <c r="P69" i="1"/>
  <c r="P134" i="1" s="1"/>
  <c r="Q69" i="1"/>
  <c r="R69" i="1"/>
  <c r="R134" i="1" s="1"/>
  <c r="S69" i="1"/>
  <c r="T69" i="1"/>
  <c r="T134" i="1" s="1"/>
  <c r="U69" i="1"/>
  <c r="V69" i="1"/>
  <c r="V134" i="1" s="1"/>
  <c r="W69" i="1"/>
  <c r="X69" i="1"/>
  <c r="X134" i="1" s="1"/>
  <c r="Y69" i="1"/>
  <c r="Z69" i="1"/>
  <c r="Z134" i="1" s="1"/>
  <c r="AA69" i="1"/>
  <c r="AB69" i="1"/>
  <c r="AB134" i="1" s="1"/>
  <c r="AC69" i="1"/>
  <c r="AD69" i="1"/>
  <c r="AD134" i="1" s="1"/>
  <c r="AE69" i="1"/>
  <c r="C70" i="1"/>
  <c r="C135" i="1" s="1"/>
  <c r="D70" i="1"/>
  <c r="E70" i="1"/>
  <c r="E135" i="1" s="1"/>
  <c r="F70" i="1"/>
  <c r="G70" i="1"/>
  <c r="G135" i="1" s="1"/>
  <c r="H70" i="1"/>
  <c r="I70" i="1"/>
  <c r="I135" i="1" s="1"/>
  <c r="J70" i="1"/>
  <c r="K70" i="1"/>
  <c r="K135" i="1" s="1"/>
  <c r="L70" i="1"/>
  <c r="M70" i="1"/>
  <c r="M135" i="1" s="1"/>
  <c r="N70" i="1"/>
  <c r="O70" i="1"/>
  <c r="O135" i="1" s="1"/>
  <c r="P70" i="1"/>
  <c r="Q70" i="1"/>
  <c r="Q135" i="1" s="1"/>
  <c r="R70" i="1"/>
  <c r="S70" i="1"/>
  <c r="S135" i="1" s="1"/>
  <c r="T70" i="1"/>
  <c r="U70" i="1"/>
  <c r="U135" i="1" s="1"/>
  <c r="V70" i="1"/>
  <c r="W70" i="1"/>
  <c r="W135" i="1" s="1"/>
  <c r="X70" i="1"/>
  <c r="Y70" i="1"/>
  <c r="Y135" i="1" s="1"/>
  <c r="Z70" i="1"/>
  <c r="AA70" i="1"/>
  <c r="AA135" i="1" s="1"/>
  <c r="AB70" i="1"/>
  <c r="AC70" i="1"/>
  <c r="AC135" i="1" s="1"/>
  <c r="AD70" i="1"/>
  <c r="AE70" i="1"/>
  <c r="AG135" i="1" s="1"/>
  <c r="C71" i="1"/>
  <c r="D71" i="1"/>
  <c r="D136" i="1" s="1"/>
  <c r="E71" i="1"/>
  <c r="F71" i="1"/>
  <c r="F136" i="1" s="1"/>
  <c r="G71" i="1"/>
  <c r="H71" i="1"/>
  <c r="H136" i="1" s="1"/>
  <c r="I71" i="1"/>
  <c r="J71" i="1"/>
  <c r="J136" i="1" s="1"/>
  <c r="K71" i="1"/>
  <c r="L71" i="1"/>
  <c r="L136" i="1" s="1"/>
  <c r="M71" i="1"/>
  <c r="N71" i="1"/>
  <c r="N136" i="1" s="1"/>
  <c r="O71" i="1"/>
  <c r="P71" i="1"/>
  <c r="P136" i="1" s="1"/>
  <c r="Q71" i="1"/>
  <c r="R71" i="1"/>
  <c r="R136" i="1" s="1"/>
  <c r="S71" i="1"/>
  <c r="T71" i="1"/>
  <c r="T136" i="1" s="1"/>
  <c r="U71" i="1"/>
  <c r="V71" i="1"/>
  <c r="V136" i="1" s="1"/>
  <c r="W71" i="1"/>
  <c r="X71" i="1"/>
  <c r="X136" i="1" s="1"/>
  <c r="Y71" i="1"/>
  <c r="Z71" i="1"/>
  <c r="Z136" i="1" s="1"/>
  <c r="AA71" i="1"/>
  <c r="AB71" i="1"/>
  <c r="AB136" i="1" s="1"/>
  <c r="AC71" i="1"/>
  <c r="AD71" i="1"/>
  <c r="AD136" i="1" s="1"/>
  <c r="AE71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150" i="1" s="1"/>
  <c r="B58" i="1"/>
  <c r="B57" i="1"/>
  <c r="B135" i="1" s="1"/>
  <c r="B56" i="1"/>
  <c r="B147" i="1" s="1"/>
  <c r="B55" i="1"/>
  <c r="B146" i="1" s="1"/>
  <c r="B54" i="1"/>
  <c r="B53" i="1"/>
  <c r="B131" i="1" s="1"/>
  <c r="B52" i="1"/>
  <c r="B143" i="1" s="1"/>
  <c r="B51" i="1"/>
  <c r="B142" i="1" s="1"/>
  <c r="B50" i="1"/>
  <c r="C115" i="1"/>
  <c r="C102" i="1"/>
  <c r="C63" i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D50" i="1"/>
  <c r="C17" i="2"/>
  <c r="C16" i="2"/>
  <c r="C14" i="2"/>
  <c r="C15" i="2" s="1"/>
  <c r="C11" i="2"/>
  <c r="C10" i="2"/>
  <c r="C9" i="2"/>
  <c r="C8" i="2"/>
  <c r="C7" i="2"/>
  <c r="C89" i="1"/>
  <c r="C7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AE33" i="1"/>
  <c r="AE111" i="1" s="1"/>
  <c r="AD33" i="1"/>
  <c r="AD111" i="1" s="1"/>
  <c r="AC33" i="1"/>
  <c r="AC111" i="1" s="1"/>
  <c r="AB33" i="1"/>
  <c r="AB111" i="1" s="1"/>
  <c r="AA33" i="1"/>
  <c r="AA111" i="1" s="1"/>
  <c r="Z33" i="1"/>
  <c r="Z111" i="1" s="1"/>
  <c r="Y33" i="1"/>
  <c r="Y111" i="1" s="1"/>
  <c r="X33" i="1"/>
  <c r="W33" i="1"/>
  <c r="W111" i="1" s="1"/>
  <c r="V33" i="1"/>
  <c r="V111" i="1" s="1"/>
  <c r="U33" i="1"/>
  <c r="U111" i="1" s="1"/>
  <c r="T33" i="1"/>
  <c r="T111" i="1" s="1"/>
  <c r="S33" i="1"/>
  <c r="S111" i="1" s="1"/>
  <c r="R33" i="1"/>
  <c r="R111" i="1" s="1"/>
  <c r="Q33" i="1"/>
  <c r="Q111" i="1" s="1"/>
  <c r="P33" i="1"/>
  <c r="P111" i="1" s="1"/>
  <c r="O33" i="1"/>
  <c r="O111" i="1" s="1"/>
  <c r="N33" i="1"/>
  <c r="N111" i="1" s="1"/>
  <c r="M33" i="1"/>
  <c r="M111" i="1" s="1"/>
  <c r="L33" i="1"/>
  <c r="L111" i="1" s="1"/>
  <c r="K33" i="1"/>
  <c r="K111" i="1" s="1"/>
  <c r="J33" i="1"/>
  <c r="J111" i="1" s="1"/>
  <c r="I33" i="1"/>
  <c r="I111" i="1" s="1"/>
  <c r="H33" i="1"/>
  <c r="G33" i="1"/>
  <c r="G111" i="1" s="1"/>
  <c r="F33" i="1"/>
  <c r="F111" i="1" s="1"/>
  <c r="E33" i="1"/>
  <c r="E111" i="1" s="1"/>
  <c r="D33" i="1"/>
  <c r="D111" i="1" s="1"/>
  <c r="C33" i="1"/>
  <c r="C111" i="1" s="1"/>
  <c r="D24" i="1"/>
  <c r="D115" i="1" s="1"/>
  <c r="L137" i="1" l="1"/>
  <c r="AC129" i="1"/>
  <c r="P130" i="1"/>
  <c r="S131" i="1"/>
  <c r="AA131" i="1"/>
  <c r="V132" i="1"/>
  <c r="AD132" i="1"/>
  <c r="I133" i="1"/>
  <c r="Q133" i="1"/>
  <c r="AD129" i="1"/>
  <c r="AD133" i="1"/>
  <c r="AE129" i="1"/>
  <c r="U129" i="1"/>
  <c r="X130" i="1"/>
  <c r="C146" i="1"/>
  <c r="AC72" i="1"/>
  <c r="AC137" i="1" s="1"/>
  <c r="M72" i="1"/>
  <c r="M137" i="1" s="1"/>
  <c r="AC130" i="1"/>
  <c r="Y130" i="1"/>
  <c r="U130" i="1"/>
  <c r="Q130" i="1"/>
  <c r="M130" i="1"/>
  <c r="I130" i="1"/>
  <c r="E130" i="1"/>
  <c r="AE130" i="1"/>
  <c r="AA130" i="1"/>
  <c r="W130" i="1"/>
  <c r="S130" i="1"/>
  <c r="O130" i="1"/>
  <c r="K130" i="1"/>
  <c r="G130" i="1"/>
  <c r="C130" i="1"/>
  <c r="AC134" i="1"/>
  <c r="Y134" i="1"/>
  <c r="U134" i="1"/>
  <c r="Q134" i="1"/>
  <c r="M134" i="1"/>
  <c r="I134" i="1"/>
  <c r="E134" i="1"/>
  <c r="AE134" i="1"/>
  <c r="AA134" i="1"/>
  <c r="W134" i="1"/>
  <c r="S134" i="1"/>
  <c r="O134" i="1"/>
  <c r="K134" i="1"/>
  <c r="G134" i="1"/>
  <c r="C134" i="1"/>
  <c r="AE131" i="1"/>
  <c r="AE135" i="1"/>
  <c r="AE132" i="1"/>
  <c r="AA132" i="1"/>
  <c r="W132" i="1"/>
  <c r="S132" i="1"/>
  <c r="O132" i="1"/>
  <c r="K132" i="1"/>
  <c r="G132" i="1"/>
  <c r="C132" i="1"/>
  <c r="AC132" i="1"/>
  <c r="Y132" i="1"/>
  <c r="U132" i="1"/>
  <c r="Q132" i="1"/>
  <c r="M132" i="1"/>
  <c r="I132" i="1"/>
  <c r="E132" i="1"/>
  <c r="AE136" i="1"/>
  <c r="AA136" i="1"/>
  <c r="W136" i="1"/>
  <c r="S136" i="1"/>
  <c r="O136" i="1"/>
  <c r="K136" i="1"/>
  <c r="G136" i="1"/>
  <c r="C136" i="1"/>
  <c r="AC136" i="1"/>
  <c r="Y136" i="1"/>
  <c r="U136" i="1"/>
  <c r="Q136" i="1"/>
  <c r="M136" i="1"/>
  <c r="I136" i="1"/>
  <c r="E136" i="1"/>
  <c r="N132" i="1"/>
  <c r="C142" i="1"/>
  <c r="AB131" i="1"/>
  <c r="AB135" i="1"/>
  <c r="AE133" i="1"/>
  <c r="C145" i="1"/>
  <c r="C149" i="1"/>
  <c r="D129" i="1"/>
  <c r="H129" i="1"/>
  <c r="L129" i="1"/>
  <c r="P129" i="1"/>
  <c r="T129" i="1"/>
  <c r="X129" i="1"/>
  <c r="AB129" i="1"/>
  <c r="F131" i="1"/>
  <c r="J131" i="1"/>
  <c r="N131" i="1"/>
  <c r="R131" i="1"/>
  <c r="V131" i="1"/>
  <c r="Z131" i="1"/>
  <c r="AD131" i="1"/>
  <c r="D133" i="1"/>
  <c r="H133" i="1"/>
  <c r="L133" i="1"/>
  <c r="P133" i="1"/>
  <c r="T133" i="1"/>
  <c r="X133" i="1"/>
  <c r="AB133" i="1"/>
  <c r="F135" i="1"/>
  <c r="J135" i="1"/>
  <c r="N135" i="1"/>
  <c r="R135" i="1"/>
  <c r="V135" i="1"/>
  <c r="Z135" i="1"/>
  <c r="AD135" i="1"/>
  <c r="C119" i="1"/>
  <c r="F129" i="1"/>
  <c r="J129" i="1"/>
  <c r="N129" i="1"/>
  <c r="R129" i="1"/>
  <c r="V129" i="1"/>
  <c r="Z129" i="1"/>
  <c r="D131" i="1"/>
  <c r="H131" i="1"/>
  <c r="L131" i="1"/>
  <c r="P131" i="1"/>
  <c r="T131" i="1"/>
  <c r="X131" i="1"/>
  <c r="F133" i="1"/>
  <c r="J133" i="1"/>
  <c r="N133" i="1"/>
  <c r="R133" i="1"/>
  <c r="V133" i="1"/>
  <c r="Z133" i="1"/>
  <c r="D135" i="1"/>
  <c r="H135" i="1"/>
  <c r="L135" i="1"/>
  <c r="P135" i="1"/>
  <c r="T135" i="1"/>
  <c r="X135" i="1"/>
  <c r="C143" i="1"/>
  <c r="C148" i="1"/>
  <c r="AB72" i="1"/>
  <c r="AB137" i="1" s="1"/>
  <c r="T72" i="1"/>
  <c r="T137" i="1" s="1"/>
  <c r="L72" i="1"/>
  <c r="H72" i="1"/>
  <c r="H137" i="1" s="1"/>
  <c r="Y72" i="1"/>
  <c r="Y137" i="1" s="1"/>
  <c r="Q72" i="1"/>
  <c r="Q137" i="1" s="1"/>
  <c r="E72" i="1"/>
  <c r="E137" i="1" s="1"/>
  <c r="B141" i="1"/>
  <c r="B128" i="1"/>
  <c r="B145" i="1"/>
  <c r="B132" i="1"/>
  <c r="B136" i="1"/>
  <c r="B149" i="1"/>
  <c r="X72" i="1"/>
  <c r="X137" i="1" s="1"/>
  <c r="P72" i="1"/>
  <c r="P137" i="1" s="1"/>
  <c r="D72" i="1"/>
  <c r="D137" i="1" s="1"/>
  <c r="U72" i="1"/>
  <c r="U137" i="1" s="1"/>
  <c r="I72" i="1"/>
  <c r="I137" i="1" s="1"/>
  <c r="E143" i="1"/>
  <c r="E148" i="1"/>
  <c r="Z72" i="1"/>
  <c r="Z137" i="1" s="1"/>
  <c r="R72" i="1"/>
  <c r="R137" i="1" s="1"/>
  <c r="J72" i="1"/>
  <c r="J137" i="1" s="1"/>
  <c r="AE72" i="1"/>
  <c r="W72" i="1"/>
  <c r="W137" i="1" s="1"/>
  <c r="O72" i="1"/>
  <c r="O137" i="1" s="1"/>
  <c r="G72" i="1"/>
  <c r="G137" i="1" s="1"/>
  <c r="E24" i="1"/>
  <c r="D46" i="1"/>
  <c r="H46" i="1"/>
  <c r="C147" i="1"/>
  <c r="AD72" i="1"/>
  <c r="AD137" i="1" s="1"/>
  <c r="V72" i="1"/>
  <c r="V137" i="1" s="1"/>
  <c r="N72" i="1"/>
  <c r="N137" i="1" s="1"/>
  <c r="F72" i="1"/>
  <c r="F137" i="1" s="1"/>
  <c r="AA72" i="1"/>
  <c r="AA137" i="1" s="1"/>
  <c r="S72" i="1"/>
  <c r="S137" i="1" s="1"/>
  <c r="K72" i="1"/>
  <c r="K137" i="1" s="1"/>
  <c r="C72" i="1"/>
  <c r="C137" i="1" s="1"/>
  <c r="C144" i="1"/>
  <c r="D147" i="1"/>
  <c r="D141" i="1"/>
  <c r="E46" i="1"/>
  <c r="E150" i="1" s="1"/>
  <c r="I46" i="1"/>
  <c r="Q46" i="1"/>
  <c r="U46" i="1"/>
  <c r="Y46" i="1"/>
  <c r="C91" i="1"/>
  <c r="D63" i="1"/>
  <c r="F46" i="1"/>
  <c r="J46" i="1"/>
  <c r="N46" i="1"/>
  <c r="R46" i="1"/>
  <c r="V46" i="1"/>
  <c r="Z46" i="1"/>
  <c r="C95" i="1"/>
  <c r="D102" i="1"/>
  <c r="E76" i="1"/>
  <c r="E115" i="1"/>
  <c r="E102" i="1"/>
  <c r="C98" i="1"/>
  <c r="C122" i="1"/>
  <c r="C118" i="1"/>
  <c r="C121" i="1"/>
  <c r="C117" i="1"/>
  <c r="C124" i="1"/>
  <c r="C120" i="1"/>
  <c r="C116" i="1"/>
  <c r="C123" i="1"/>
  <c r="E18" i="2"/>
  <c r="J18" i="2"/>
  <c r="D18" i="2"/>
  <c r="F18" i="2"/>
  <c r="K18" i="2"/>
  <c r="I18" i="2"/>
  <c r="G18" i="2"/>
  <c r="L18" i="2"/>
  <c r="AD46" i="1"/>
  <c r="C46" i="1"/>
  <c r="K46" i="1"/>
  <c r="O46" i="1"/>
  <c r="S46" i="1"/>
  <c r="W46" i="1"/>
  <c r="AA46" i="1"/>
  <c r="AE46" i="1"/>
  <c r="M46" i="1"/>
  <c r="AC46" i="1"/>
  <c r="G46" i="1"/>
  <c r="E37" i="1"/>
  <c r="E89" i="1"/>
  <c r="E146" i="1" s="1"/>
  <c r="F24" i="1"/>
  <c r="L46" i="1"/>
  <c r="P46" i="1"/>
  <c r="T46" i="1"/>
  <c r="X46" i="1"/>
  <c r="AB46" i="1"/>
  <c r="D89" i="1"/>
  <c r="D145" i="1" s="1"/>
  <c r="D76" i="1"/>
  <c r="D37" i="1"/>
  <c r="C92" i="1"/>
  <c r="C96" i="1"/>
  <c r="C93" i="1"/>
  <c r="C97" i="1"/>
  <c r="C90" i="1"/>
  <c r="C94" i="1"/>
  <c r="D150" i="1" l="1"/>
  <c r="AE137" i="1"/>
  <c r="AG137" i="1"/>
  <c r="C150" i="1"/>
  <c r="E63" i="1"/>
  <c r="E128" i="1"/>
  <c r="E141" i="1"/>
  <c r="D144" i="1"/>
  <c r="D143" i="1"/>
  <c r="D148" i="1"/>
  <c r="F128" i="1"/>
  <c r="F141" i="1"/>
  <c r="E142" i="1"/>
  <c r="D149" i="1"/>
  <c r="E147" i="1"/>
  <c r="F145" i="1"/>
  <c r="E144" i="1"/>
  <c r="E145" i="1"/>
  <c r="D142" i="1"/>
  <c r="D146" i="1"/>
  <c r="E149" i="1"/>
  <c r="F115" i="1"/>
  <c r="F102" i="1"/>
  <c r="F63" i="1"/>
  <c r="D121" i="1"/>
  <c r="D117" i="1"/>
  <c r="D124" i="1"/>
  <c r="D120" i="1"/>
  <c r="D116" i="1"/>
  <c r="D123" i="1"/>
  <c r="D119" i="1"/>
  <c r="D118" i="1"/>
  <c r="D122" i="1"/>
  <c r="E124" i="1"/>
  <c r="E120" i="1"/>
  <c r="E116" i="1"/>
  <c r="E123" i="1"/>
  <c r="E119" i="1"/>
  <c r="E122" i="1"/>
  <c r="E118" i="1"/>
  <c r="E117" i="1"/>
  <c r="E121" i="1"/>
  <c r="F76" i="1"/>
  <c r="F89" i="1"/>
  <c r="F148" i="1" s="1"/>
  <c r="G24" i="1"/>
  <c r="F37" i="1"/>
  <c r="E96" i="1"/>
  <c r="E92" i="1"/>
  <c r="E95" i="1"/>
  <c r="E91" i="1"/>
  <c r="E98" i="1"/>
  <c r="E94" i="1"/>
  <c r="E90" i="1"/>
  <c r="E97" i="1"/>
  <c r="E93" i="1"/>
  <c r="D97" i="1"/>
  <c r="D93" i="1"/>
  <c r="D96" i="1"/>
  <c r="D92" i="1"/>
  <c r="D95" i="1"/>
  <c r="D91" i="1"/>
  <c r="D90" i="1"/>
  <c r="D94" i="1"/>
  <c r="D98" i="1"/>
  <c r="G128" i="1" l="1"/>
  <c r="G141" i="1"/>
  <c r="F149" i="1"/>
  <c r="F143" i="1"/>
  <c r="F147" i="1"/>
  <c r="F144" i="1"/>
  <c r="F142" i="1"/>
  <c r="F146" i="1"/>
  <c r="F150" i="1"/>
  <c r="F123" i="1"/>
  <c r="F119" i="1"/>
  <c r="F122" i="1"/>
  <c r="F118" i="1"/>
  <c r="F121" i="1"/>
  <c r="F117" i="1"/>
  <c r="F124" i="1"/>
  <c r="F120" i="1"/>
  <c r="F116" i="1"/>
  <c r="G102" i="1"/>
  <c r="G115" i="1"/>
  <c r="G63" i="1"/>
  <c r="G89" i="1"/>
  <c r="G76" i="1"/>
  <c r="H24" i="1"/>
  <c r="G37" i="1"/>
  <c r="F95" i="1"/>
  <c r="F91" i="1"/>
  <c r="F98" i="1"/>
  <c r="F94" i="1"/>
  <c r="F90" i="1"/>
  <c r="F97" i="1"/>
  <c r="F93" i="1"/>
  <c r="F96" i="1"/>
  <c r="F92" i="1"/>
  <c r="H141" i="1" l="1"/>
  <c r="H128" i="1"/>
  <c r="G144" i="1"/>
  <c r="G149" i="1"/>
  <c r="G142" i="1"/>
  <c r="G146" i="1"/>
  <c r="G147" i="1"/>
  <c r="G145" i="1"/>
  <c r="G143" i="1"/>
  <c r="G150" i="1"/>
  <c r="G148" i="1"/>
  <c r="H115" i="1"/>
  <c r="H102" i="1"/>
  <c r="H63" i="1"/>
  <c r="G122" i="1"/>
  <c r="G118" i="1"/>
  <c r="G121" i="1"/>
  <c r="G117" i="1"/>
  <c r="G124" i="1"/>
  <c r="G120" i="1"/>
  <c r="G116" i="1"/>
  <c r="G119" i="1"/>
  <c r="G123" i="1"/>
  <c r="H89" i="1"/>
  <c r="H76" i="1"/>
  <c r="H37" i="1"/>
  <c r="I24" i="1"/>
  <c r="G98" i="1"/>
  <c r="G94" i="1"/>
  <c r="G90" i="1"/>
  <c r="G97" i="1"/>
  <c r="G93" i="1"/>
  <c r="G96" i="1"/>
  <c r="G92" i="1"/>
  <c r="G91" i="1"/>
  <c r="G95" i="1"/>
  <c r="I128" i="1" l="1"/>
  <c r="I141" i="1"/>
  <c r="H147" i="1"/>
  <c r="H142" i="1"/>
  <c r="H145" i="1"/>
  <c r="H148" i="1"/>
  <c r="H144" i="1"/>
  <c r="H149" i="1"/>
  <c r="H146" i="1"/>
  <c r="H143" i="1"/>
  <c r="H150" i="1"/>
  <c r="I115" i="1"/>
  <c r="I102" i="1"/>
  <c r="I63" i="1"/>
  <c r="H121" i="1"/>
  <c r="H117" i="1"/>
  <c r="H124" i="1"/>
  <c r="H120" i="1"/>
  <c r="H116" i="1"/>
  <c r="H123" i="1"/>
  <c r="H119" i="1"/>
  <c r="H122" i="1"/>
  <c r="H118" i="1"/>
  <c r="I76" i="1"/>
  <c r="I37" i="1"/>
  <c r="I89" i="1"/>
  <c r="J24" i="1"/>
  <c r="H97" i="1"/>
  <c r="H93" i="1"/>
  <c r="H96" i="1"/>
  <c r="H92" i="1"/>
  <c r="H95" i="1"/>
  <c r="H91" i="1"/>
  <c r="H98" i="1"/>
  <c r="H94" i="1"/>
  <c r="H90" i="1"/>
  <c r="J141" i="1" l="1"/>
  <c r="J128" i="1"/>
  <c r="I148" i="1"/>
  <c r="I143" i="1"/>
  <c r="I147" i="1"/>
  <c r="I145" i="1"/>
  <c r="I144" i="1"/>
  <c r="I142" i="1"/>
  <c r="I149" i="1"/>
  <c r="I146" i="1"/>
  <c r="I150" i="1"/>
  <c r="I124" i="1"/>
  <c r="I120" i="1"/>
  <c r="I116" i="1"/>
  <c r="I123" i="1"/>
  <c r="I119" i="1"/>
  <c r="I122" i="1"/>
  <c r="I118" i="1"/>
  <c r="I121" i="1"/>
  <c r="I117" i="1"/>
  <c r="J115" i="1"/>
  <c r="J102" i="1"/>
  <c r="J63" i="1"/>
  <c r="J76" i="1"/>
  <c r="J89" i="1"/>
  <c r="K24" i="1"/>
  <c r="J37" i="1"/>
  <c r="I96" i="1"/>
  <c r="I92" i="1"/>
  <c r="I95" i="1"/>
  <c r="I91" i="1"/>
  <c r="I98" i="1"/>
  <c r="I94" i="1"/>
  <c r="I90" i="1"/>
  <c r="I97" i="1"/>
  <c r="I93" i="1"/>
  <c r="K128" i="1" l="1"/>
  <c r="K141" i="1"/>
  <c r="J148" i="1"/>
  <c r="J142" i="1"/>
  <c r="J147" i="1"/>
  <c r="J145" i="1"/>
  <c r="J146" i="1"/>
  <c r="J143" i="1"/>
  <c r="J150" i="1"/>
  <c r="J144" i="1"/>
  <c r="J149" i="1"/>
  <c r="K102" i="1"/>
  <c r="K115" i="1"/>
  <c r="K63" i="1"/>
  <c r="J123" i="1"/>
  <c r="J119" i="1"/>
  <c r="J122" i="1"/>
  <c r="J118" i="1"/>
  <c r="J121" i="1"/>
  <c r="J117" i="1"/>
  <c r="J120" i="1"/>
  <c r="J116" i="1"/>
  <c r="J124" i="1"/>
  <c r="K89" i="1"/>
  <c r="L24" i="1"/>
  <c r="K37" i="1"/>
  <c r="K76" i="1"/>
  <c r="J95" i="1"/>
  <c r="J91" i="1"/>
  <c r="J98" i="1"/>
  <c r="J94" i="1"/>
  <c r="J90" i="1"/>
  <c r="J97" i="1"/>
  <c r="J93" i="1"/>
  <c r="J92" i="1"/>
  <c r="J96" i="1"/>
  <c r="K148" i="1" l="1"/>
  <c r="K143" i="1"/>
  <c r="K149" i="1"/>
  <c r="K142" i="1"/>
  <c r="K145" i="1"/>
  <c r="K146" i="1"/>
  <c r="K147" i="1"/>
  <c r="K144" i="1"/>
  <c r="K150" i="1"/>
  <c r="L141" i="1"/>
  <c r="L128" i="1"/>
  <c r="L115" i="1"/>
  <c r="L102" i="1"/>
  <c r="L63" i="1"/>
  <c r="K122" i="1"/>
  <c r="K118" i="1"/>
  <c r="K121" i="1"/>
  <c r="K117" i="1"/>
  <c r="K124" i="1"/>
  <c r="K120" i="1"/>
  <c r="K116" i="1"/>
  <c r="K119" i="1"/>
  <c r="K123" i="1"/>
  <c r="L89" i="1"/>
  <c r="L76" i="1"/>
  <c r="L37" i="1"/>
  <c r="M24" i="1"/>
  <c r="K98" i="1"/>
  <c r="K94" i="1"/>
  <c r="K90" i="1"/>
  <c r="K97" i="1"/>
  <c r="K93" i="1"/>
  <c r="K96" i="1"/>
  <c r="K92" i="1"/>
  <c r="K95" i="1"/>
  <c r="K91" i="1"/>
  <c r="L145" i="1" l="1"/>
  <c r="L148" i="1"/>
  <c r="L149" i="1"/>
  <c r="L144" i="1"/>
  <c r="L146" i="1"/>
  <c r="L150" i="1"/>
  <c r="L147" i="1"/>
  <c r="L143" i="1"/>
  <c r="L142" i="1"/>
  <c r="M128" i="1"/>
  <c r="M141" i="1"/>
  <c r="M115" i="1"/>
  <c r="M102" i="1"/>
  <c r="M63" i="1"/>
  <c r="L121" i="1"/>
  <c r="L117" i="1"/>
  <c r="L124" i="1"/>
  <c r="L120" i="1"/>
  <c r="L116" i="1"/>
  <c r="L123" i="1"/>
  <c r="L119" i="1"/>
  <c r="L122" i="1"/>
  <c r="L118" i="1"/>
  <c r="M76" i="1"/>
  <c r="M89" i="1"/>
  <c r="N24" i="1"/>
  <c r="M37" i="1"/>
  <c r="L97" i="1"/>
  <c r="L93" i="1"/>
  <c r="L96" i="1"/>
  <c r="L92" i="1"/>
  <c r="L95" i="1"/>
  <c r="L91" i="1"/>
  <c r="L98" i="1"/>
  <c r="L94" i="1"/>
  <c r="L90" i="1"/>
  <c r="N128" i="1" l="1"/>
  <c r="N141" i="1"/>
  <c r="M143" i="1"/>
  <c r="M149" i="1"/>
  <c r="M146" i="1"/>
  <c r="M144" i="1"/>
  <c r="M148" i="1"/>
  <c r="M147" i="1"/>
  <c r="M150" i="1"/>
  <c r="M142" i="1"/>
  <c r="M145" i="1"/>
  <c r="N115" i="1"/>
  <c r="N102" i="1"/>
  <c r="N63" i="1"/>
  <c r="M124" i="1"/>
  <c r="M120" i="1"/>
  <c r="M116" i="1"/>
  <c r="M123" i="1"/>
  <c r="M119" i="1"/>
  <c r="M122" i="1"/>
  <c r="M118" i="1"/>
  <c r="M121" i="1"/>
  <c r="M117" i="1"/>
  <c r="N76" i="1"/>
  <c r="N89" i="1"/>
  <c r="O24" i="1"/>
  <c r="N37" i="1"/>
  <c r="M96" i="1"/>
  <c r="M92" i="1"/>
  <c r="M95" i="1"/>
  <c r="M91" i="1"/>
  <c r="M98" i="1"/>
  <c r="M94" i="1"/>
  <c r="M90" i="1"/>
  <c r="M93" i="1"/>
  <c r="M97" i="1"/>
  <c r="O128" i="1" l="1"/>
  <c r="O141" i="1"/>
  <c r="N142" i="1"/>
  <c r="N146" i="1"/>
  <c r="N149" i="1"/>
  <c r="N144" i="1"/>
  <c r="N143" i="1"/>
  <c r="N147" i="1"/>
  <c r="N145" i="1"/>
  <c r="N148" i="1"/>
  <c r="N150" i="1"/>
  <c r="N123" i="1"/>
  <c r="N119" i="1"/>
  <c r="N122" i="1"/>
  <c r="N118" i="1"/>
  <c r="N121" i="1"/>
  <c r="N117" i="1"/>
  <c r="N116" i="1"/>
  <c r="N120" i="1"/>
  <c r="N124" i="1"/>
  <c r="O102" i="1"/>
  <c r="O63" i="1"/>
  <c r="O115" i="1"/>
  <c r="O89" i="1"/>
  <c r="P24" i="1"/>
  <c r="O37" i="1"/>
  <c r="O76" i="1"/>
  <c r="N95" i="1"/>
  <c r="N91" i="1"/>
  <c r="N98" i="1"/>
  <c r="N94" i="1"/>
  <c r="N90" i="1"/>
  <c r="N97" i="1"/>
  <c r="N93" i="1"/>
  <c r="N96" i="1"/>
  <c r="N92" i="1"/>
  <c r="O142" i="1" l="1"/>
  <c r="O145" i="1"/>
  <c r="O149" i="1"/>
  <c r="O146" i="1"/>
  <c r="O147" i="1"/>
  <c r="O144" i="1"/>
  <c r="O148" i="1"/>
  <c r="O150" i="1"/>
  <c r="O143" i="1"/>
  <c r="P141" i="1"/>
  <c r="P128" i="1"/>
  <c r="P115" i="1"/>
  <c r="P102" i="1"/>
  <c r="P63" i="1"/>
  <c r="O122" i="1"/>
  <c r="O118" i="1"/>
  <c r="O121" i="1"/>
  <c r="O117" i="1"/>
  <c r="O124" i="1"/>
  <c r="O120" i="1"/>
  <c r="O116" i="1"/>
  <c r="O123" i="1"/>
  <c r="O119" i="1"/>
  <c r="P89" i="1"/>
  <c r="P76" i="1"/>
  <c r="P37" i="1"/>
  <c r="Q24" i="1"/>
  <c r="O98" i="1"/>
  <c r="O94" i="1"/>
  <c r="O90" i="1"/>
  <c r="O97" i="1"/>
  <c r="O93" i="1"/>
  <c r="O96" i="1"/>
  <c r="O92" i="1"/>
  <c r="O95" i="1"/>
  <c r="O91" i="1"/>
  <c r="P144" i="1" l="1"/>
  <c r="P147" i="1"/>
  <c r="P148" i="1"/>
  <c r="P142" i="1"/>
  <c r="P149" i="1"/>
  <c r="P145" i="1"/>
  <c r="P150" i="1"/>
  <c r="P146" i="1"/>
  <c r="P143" i="1"/>
  <c r="Q128" i="1"/>
  <c r="Q141" i="1"/>
  <c r="Q115" i="1"/>
  <c r="Q102" i="1"/>
  <c r="Q63" i="1"/>
  <c r="P121" i="1"/>
  <c r="P117" i="1"/>
  <c r="P124" i="1"/>
  <c r="P120" i="1"/>
  <c r="P116" i="1"/>
  <c r="P123" i="1"/>
  <c r="P119" i="1"/>
  <c r="P122" i="1"/>
  <c r="P118" i="1"/>
  <c r="Q76" i="1"/>
  <c r="Q89" i="1"/>
  <c r="Q37" i="1"/>
  <c r="R24" i="1"/>
  <c r="P97" i="1"/>
  <c r="P93" i="1"/>
  <c r="P96" i="1"/>
  <c r="P92" i="1"/>
  <c r="P95" i="1"/>
  <c r="P91" i="1"/>
  <c r="P94" i="1"/>
  <c r="P90" i="1"/>
  <c r="P98" i="1"/>
  <c r="R141" i="1" l="1"/>
  <c r="R128" i="1"/>
  <c r="Q143" i="1"/>
  <c r="Q148" i="1"/>
  <c r="Q142" i="1"/>
  <c r="Q145" i="1"/>
  <c r="Q144" i="1"/>
  <c r="Q147" i="1"/>
  <c r="Q146" i="1"/>
  <c r="Q149" i="1"/>
  <c r="Q150" i="1"/>
  <c r="R115" i="1"/>
  <c r="R102" i="1"/>
  <c r="R63" i="1"/>
  <c r="Q124" i="1"/>
  <c r="Q120" i="1"/>
  <c r="Q116" i="1"/>
  <c r="Q123" i="1"/>
  <c r="Q119" i="1"/>
  <c r="Q122" i="1"/>
  <c r="Q118" i="1"/>
  <c r="Q117" i="1"/>
  <c r="Q121" i="1"/>
  <c r="R76" i="1"/>
  <c r="R89" i="1"/>
  <c r="S24" i="1"/>
  <c r="R37" i="1"/>
  <c r="Q96" i="1"/>
  <c r="Q92" i="1"/>
  <c r="Q95" i="1"/>
  <c r="Q91" i="1"/>
  <c r="Q98" i="1"/>
  <c r="Q94" i="1"/>
  <c r="Q90" i="1"/>
  <c r="Q97" i="1"/>
  <c r="Q93" i="1"/>
  <c r="S128" i="1" l="1"/>
  <c r="S141" i="1"/>
  <c r="R145" i="1"/>
  <c r="R147" i="1"/>
  <c r="R146" i="1"/>
  <c r="R142" i="1"/>
  <c r="R143" i="1"/>
  <c r="R148" i="1"/>
  <c r="R144" i="1"/>
  <c r="R150" i="1"/>
  <c r="R149" i="1"/>
  <c r="S102" i="1"/>
  <c r="S115" i="1"/>
  <c r="S63" i="1"/>
  <c r="R123" i="1"/>
  <c r="R119" i="1"/>
  <c r="R122" i="1"/>
  <c r="R118" i="1"/>
  <c r="R121" i="1"/>
  <c r="R117" i="1"/>
  <c r="R124" i="1"/>
  <c r="R120" i="1"/>
  <c r="R116" i="1"/>
  <c r="R95" i="1"/>
  <c r="R91" i="1"/>
  <c r="R98" i="1"/>
  <c r="R94" i="1"/>
  <c r="R90" i="1"/>
  <c r="R97" i="1"/>
  <c r="R93" i="1"/>
  <c r="R96" i="1"/>
  <c r="R92" i="1"/>
  <c r="S89" i="1"/>
  <c r="T24" i="1"/>
  <c r="S76" i="1"/>
  <c r="S37" i="1"/>
  <c r="T141" i="1" l="1"/>
  <c r="T128" i="1"/>
  <c r="S146" i="1"/>
  <c r="S142" i="1"/>
  <c r="S149" i="1"/>
  <c r="S148" i="1"/>
  <c r="S143" i="1"/>
  <c r="S145" i="1"/>
  <c r="S150" i="1"/>
  <c r="S144" i="1"/>
  <c r="S147" i="1"/>
  <c r="T115" i="1"/>
  <c r="T102" i="1"/>
  <c r="T63" i="1"/>
  <c r="S122" i="1"/>
  <c r="S118" i="1"/>
  <c r="S121" i="1"/>
  <c r="S117" i="1"/>
  <c r="S124" i="1"/>
  <c r="S120" i="1"/>
  <c r="S116" i="1"/>
  <c r="S123" i="1"/>
  <c r="S119" i="1"/>
  <c r="T89" i="1"/>
  <c r="T76" i="1"/>
  <c r="T37" i="1"/>
  <c r="U24" i="1"/>
  <c r="S98" i="1"/>
  <c r="S94" i="1"/>
  <c r="S90" i="1"/>
  <c r="S97" i="1"/>
  <c r="S93" i="1"/>
  <c r="S96" i="1"/>
  <c r="S92" i="1"/>
  <c r="S95" i="1"/>
  <c r="S91" i="1"/>
  <c r="T145" i="1" l="1"/>
  <c r="T144" i="1"/>
  <c r="T146" i="1"/>
  <c r="T148" i="1"/>
  <c r="T143" i="1"/>
  <c r="T149" i="1"/>
  <c r="T150" i="1"/>
  <c r="T147" i="1"/>
  <c r="T142" i="1"/>
  <c r="U128" i="1"/>
  <c r="U141" i="1"/>
  <c r="U115" i="1"/>
  <c r="U102" i="1"/>
  <c r="U63" i="1"/>
  <c r="T121" i="1"/>
  <c r="T117" i="1"/>
  <c r="T124" i="1"/>
  <c r="T120" i="1"/>
  <c r="T116" i="1"/>
  <c r="T123" i="1"/>
  <c r="T119" i="1"/>
  <c r="T118" i="1"/>
  <c r="T122" i="1"/>
  <c r="U76" i="1"/>
  <c r="U89" i="1"/>
  <c r="U37" i="1"/>
  <c r="V24" i="1"/>
  <c r="T97" i="1"/>
  <c r="T93" i="1"/>
  <c r="T96" i="1"/>
  <c r="T92" i="1"/>
  <c r="T95" i="1"/>
  <c r="T91" i="1"/>
  <c r="T90" i="1"/>
  <c r="T98" i="1"/>
  <c r="T94" i="1"/>
  <c r="V128" i="1" l="1"/>
  <c r="V141" i="1"/>
  <c r="U147" i="1"/>
  <c r="U143" i="1"/>
  <c r="U149" i="1"/>
  <c r="U148" i="1"/>
  <c r="U144" i="1"/>
  <c r="U146" i="1"/>
  <c r="U142" i="1"/>
  <c r="U145" i="1"/>
  <c r="U150" i="1"/>
  <c r="U124" i="1"/>
  <c r="U120" i="1"/>
  <c r="U116" i="1"/>
  <c r="U123" i="1"/>
  <c r="U119" i="1"/>
  <c r="U122" i="1"/>
  <c r="U118" i="1"/>
  <c r="U117" i="1"/>
  <c r="U121" i="1"/>
  <c r="V115" i="1"/>
  <c r="V102" i="1"/>
  <c r="V63" i="1"/>
  <c r="V76" i="1"/>
  <c r="V89" i="1"/>
  <c r="W24" i="1"/>
  <c r="V37" i="1"/>
  <c r="U96" i="1"/>
  <c r="U92" i="1"/>
  <c r="U95" i="1"/>
  <c r="U91" i="1"/>
  <c r="U98" i="1"/>
  <c r="U94" i="1"/>
  <c r="U90" i="1"/>
  <c r="U97" i="1"/>
  <c r="U93" i="1"/>
  <c r="W128" i="1" l="1"/>
  <c r="W141" i="1"/>
  <c r="V146" i="1"/>
  <c r="V144" i="1"/>
  <c r="V142" i="1"/>
  <c r="V143" i="1"/>
  <c r="V149" i="1"/>
  <c r="V147" i="1"/>
  <c r="V150" i="1"/>
  <c r="V145" i="1"/>
  <c r="V148" i="1"/>
  <c r="W102" i="1"/>
  <c r="W63" i="1"/>
  <c r="W115" i="1"/>
  <c r="V123" i="1"/>
  <c r="V119" i="1"/>
  <c r="V122" i="1"/>
  <c r="V118" i="1"/>
  <c r="V121" i="1"/>
  <c r="V117" i="1"/>
  <c r="V124" i="1"/>
  <c r="V120" i="1"/>
  <c r="V116" i="1"/>
  <c r="W89" i="1"/>
  <c r="W76" i="1"/>
  <c r="X24" i="1"/>
  <c r="W37" i="1"/>
  <c r="V95" i="1"/>
  <c r="V91" i="1"/>
  <c r="V98" i="1"/>
  <c r="V94" i="1"/>
  <c r="V90" i="1"/>
  <c r="V97" i="1"/>
  <c r="V93" i="1"/>
  <c r="V96" i="1"/>
  <c r="V92" i="1"/>
  <c r="X141" i="1" l="1"/>
  <c r="X128" i="1"/>
  <c r="W145" i="1"/>
  <c r="W144" i="1"/>
  <c r="W146" i="1"/>
  <c r="W149" i="1"/>
  <c r="W142" i="1"/>
  <c r="W147" i="1"/>
  <c r="W150" i="1"/>
  <c r="W148" i="1"/>
  <c r="W143" i="1"/>
  <c r="X115" i="1"/>
  <c r="X102" i="1"/>
  <c r="X63" i="1"/>
  <c r="W122" i="1"/>
  <c r="W118" i="1"/>
  <c r="W121" i="1"/>
  <c r="W117" i="1"/>
  <c r="W124" i="1"/>
  <c r="W120" i="1"/>
  <c r="W116" i="1"/>
  <c r="W119" i="1"/>
  <c r="W123" i="1"/>
  <c r="X89" i="1"/>
  <c r="X76" i="1"/>
  <c r="X37" i="1"/>
  <c r="Y24" i="1"/>
  <c r="W98" i="1"/>
  <c r="W94" i="1"/>
  <c r="W90" i="1"/>
  <c r="W97" i="1"/>
  <c r="W93" i="1"/>
  <c r="W96" i="1"/>
  <c r="W92" i="1"/>
  <c r="W91" i="1"/>
  <c r="W95" i="1"/>
  <c r="Y128" i="1" l="1"/>
  <c r="Y141" i="1"/>
  <c r="X145" i="1"/>
  <c r="X149" i="1"/>
  <c r="X144" i="1"/>
  <c r="X148" i="1"/>
  <c r="X142" i="1"/>
  <c r="X147" i="1"/>
  <c r="X143" i="1"/>
  <c r="X146" i="1"/>
  <c r="X150" i="1"/>
  <c r="Y115" i="1"/>
  <c r="Y102" i="1"/>
  <c r="Y63" i="1"/>
  <c r="X121" i="1"/>
  <c r="X117" i="1"/>
  <c r="X124" i="1"/>
  <c r="X120" i="1"/>
  <c r="X116" i="1"/>
  <c r="X123" i="1"/>
  <c r="X119" i="1"/>
  <c r="X118" i="1"/>
  <c r="X122" i="1"/>
  <c r="Y76" i="1"/>
  <c r="Y89" i="1"/>
  <c r="Z24" i="1"/>
  <c r="Y37" i="1"/>
  <c r="X97" i="1"/>
  <c r="X93" i="1"/>
  <c r="X96" i="1"/>
  <c r="X92" i="1"/>
  <c r="X95" i="1"/>
  <c r="X91" i="1"/>
  <c r="X98" i="1"/>
  <c r="X90" i="1"/>
  <c r="X94" i="1"/>
  <c r="Z141" i="1" l="1"/>
  <c r="Z128" i="1"/>
  <c r="Y148" i="1"/>
  <c r="Y147" i="1"/>
  <c r="Y143" i="1"/>
  <c r="Y144" i="1"/>
  <c r="Y145" i="1"/>
  <c r="Y146" i="1"/>
  <c r="Y149" i="1"/>
  <c r="Y142" i="1"/>
  <c r="Y150" i="1"/>
  <c r="Z115" i="1"/>
  <c r="Z102" i="1"/>
  <c r="Z63" i="1"/>
  <c r="Y124" i="1"/>
  <c r="Y120" i="1"/>
  <c r="Y116" i="1"/>
  <c r="Y123" i="1"/>
  <c r="Y119" i="1"/>
  <c r="Y122" i="1"/>
  <c r="Y118" i="1"/>
  <c r="Y121" i="1"/>
  <c r="Y117" i="1"/>
  <c r="Z76" i="1"/>
  <c r="Z89" i="1"/>
  <c r="AA24" i="1"/>
  <c r="Z37" i="1"/>
  <c r="Y96" i="1"/>
  <c r="Y92" i="1"/>
  <c r="Y95" i="1"/>
  <c r="Y91" i="1"/>
  <c r="Y98" i="1"/>
  <c r="Y94" i="1"/>
  <c r="Y90" i="1"/>
  <c r="Y97" i="1"/>
  <c r="Y93" i="1"/>
  <c r="AA128" i="1" l="1"/>
  <c r="AA141" i="1"/>
  <c r="Z146" i="1"/>
  <c r="Z142" i="1"/>
  <c r="Z148" i="1"/>
  <c r="Z145" i="1"/>
  <c r="Z147" i="1"/>
  <c r="Z143" i="1"/>
  <c r="Z149" i="1"/>
  <c r="Z150" i="1"/>
  <c r="Z144" i="1"/>
  <c r="AA102" i="1"/>
  <c r="AA115" i="1"/>
  <c r="AA63" i="1"/>
  <c r="Z123" i="1"/>
  <c r="Z119" i="1"/>
  <c r="Z122" i="1"/>
  <c r="Z118" i="1"/>
  <c r="Z121" i="1"/>
  <c r="Z117" i="1"/>
  <c r="Z120" i="1"/>
  <c r="Z116" i="1"/>
  <c r="Z124" i="1"/>
  <c r="AA89" i="1"/>
  <c r="AB24" i="1"/>
  <c r="AA37" i="1"/>
  <c r="AA76" i="1"/>
  <c r="Z95" i="1"/>
  <c r="Z91" i="1"/>
  <c r="Z98" i="1"/>
  <c r="Z94" i="1"/>
  <c r="Z90" i="1"/>
  <c r="Z97" i="1"/>
  <c r="Z93" i="1"/>
  <c r="Z92" i="1"/>
  <c r="Z96" i="1"/>
  <c r="AA149" i="1" l="1"/>
  <c r="AA143" i="1"/>
  <c r="AA145" i="1"/>
  <c r="AA146" i="1"/>
  <c r="AA142" i="1"/>
  <c r="AA148" i="1"/>
  <c r="AA144" i="1"/>
  <c r="AA150" i="1"/>
  <c r="AA147" i="1"/>
  <c r="AB141" i="1"/>
  <c r="AB128" i="1"/>
  <c r="AB115" i="1"/>
  <c r="AB102" i="1"/>
  <c r="AB63" i="1"/>
  <c r="AA122" i="1"/>
  <c r="AA118" i="1"/>
  <c r="AA121" i="1"/>
  <c r="AA117" i="1"/>
  <c r="AA124" i="1"/>
  <c r="AA120" i="1"/>
  <c r="AA116" i="1"/>
  <c r="AA123" i="1"/>
  <c r="AA119" i="1"/>
  <c r="AB89" i="1"/>
  <c r="AB76" i="1"/>
  <c r="AB37" i="1"/>
  <c r="AC24" i="1"/>
  <c r="AA98" i="1"/>
  <c r="AA94" i="1"/>
  <c r="AA90" i="1"/>
  <c r="AA97" i="1"/>
  <c r="AA93" i="1"/>
  <c r="AA96" i="1"/>
  <c r="AA92" i="1"/>
  <c r="AA91" i="1"/>
  <c r="AA95" i="1"/>
  <c r="AB145" i="1" l="1"/>
  <c r="AB146" i="1"/>
  <c r="AB144" i="1"/>
  <c r="AB148" i="1"/>
  <c r="AB149" i="1"/>
  <c r="AB150" i="1"/>
  <c r="AB142" i="1"/>
  <c r="AB143" i="1"/>
  <c r="AB147" i="1"/>
  <c r="AC128" i="1"/>
  <c r="AC141" i="1"/>
  <c r="AC115" i="1"/>
  <c r="AC102" i="1"/>
  <c r="AC63" i="1"/>
  <c r="AB121" i="1"/>
  <c r="AB117" i="1"/>
  <c r="AB124" i="1"/>
  <c r="AB120" i="1"/>
  <c r="AB116" i="1"/>
  <c r="AB123" i="1"/>
  <c r="AB119" i="1"/>
  <c r="AB122" i="1"/>
  <c r="AB118" i="1"/>
  <c r="AC76" i="1"/>
  <c r="AC89" i="1"/>
  <c r="AC37" i="1"/>
  <c r="AD24" i="1"/>
  <c r="AB97" i="1"/>
  <c r="AB93" i="1"/>
  <c r="AB96" i="1"/>
  <c r="AB92" i="1"/>
  <c r="AB95" i="1"/>
  <c r="AB91" i="1"/>
  <c r="AB98" i="1"/>
  <c r="AB94" i="1"/>
  <c r="AB90" i="1"/>
  <c r="AD141" i="1" l="1"/>
  <c r="AD128" i="1"/>
  <c r="AC149" i="1"/>
  <c r="AC143" i="1"/>
  <c r="AC147" i="1"/>
  <c r="AC148" i="1"/>
  <c r="AC146" i="1"/>
  <c r="AC144" i="1"/>
  <c r="AC150" i="1"/>
  <c r="AC142" i="1"/>
  <c r="AC145" i="1"/>
  <c r="AD115" i="1"/>
  <c r="AD102" i="1"/>
  <c r="AD63" i="1"/>
  <c r="AC124" i="1"/>
  <c r="AC120" i="1"/>
  <c r="AC116" i="1"/>
  <c r="AC123" i="1"/>
  <c r="AC119" i="1"/>
  <c r="AC122" i="1"/>
  <c r="AC118" i="1"/>
  <c r="AC121" i="1"/>
  <c r="AC117" i="1"/>
  <c r="AD76" i="1"/>
  <c r="AD89" i="1"/>
  <c r="AE24" i="1"/>
  <c r="AD37" i="1"/>
  <c r="AC96" i="1"/>
  <c r="AC92" i="1"/>
  <c r="AC95" i="1"/>
  <c r="AC91" i="1"/>
  <c r="AC98" i="1"/>
  <c r="AC94" i="1"/>
  <c r="AC90" i="1"/>
  <c r="AC93" i="1"/>
  <c r="AC97" i="1"/>
  <c r="AE128" i="1" l="1"/>
  <c r="AE141" i="1"/>
  <c r="AD146" i="1"/>
  <c r="AD144" i="1"/>
  <c r="AD143" i="1"/>
  <c r="AD149" i="1"/>
  <c r="AD147" i="1"/>
  <c r="AD142" i="1"/>
  <c r="AD148" i="1"/>
  <c r="AD150" i="1"/>
  <c r="AD145" i="1"/>
  <c r="AE102" i="1"/>
  <c r="AE115" i="1"/>
  <c r="AE63" i="1"/>
  <c r="AD123" i="1"/>
  <c r="AD119" i="1"/>
  <c r="AD122" i="1"/>
  <c r="AD118" i="1"/>
  <c r="AD121" i="1"/>
  <c r="AD117" i="1"/>
  <c r="AD116" i="1"/>
  <c r="AD120" i="1"/>
  <c r="AD124" i="1"/>
  <c r="AE89" i="1"/>
  <c r="AE37" i="1"/>
  <c r="AE76" i="1"/>
  <c r="AD95" i="1"/>
  <c r="AD91" i="1"/>
  <c r="AD98" i="1"/>
  <c r="AD94" i="1"/>
  <c r="AD90" i="1"/>
  <c r="AD97" i="1"/>
  <c r="AD93" i="1"/>
  <c r="AD92" i="1"/>
  <c r="AD96" i="1"/>
  <c r="AE142" i="1" l="1"/>
  <c r="AE145" i="1"/>
  <c r="AE149" i="1"/>
  <c r="AE144" i="1"/>
  <c r="AE146" i="1"/>
  <c r="AE147" i="1"/>
  <c r="AE150" i="1"/>
  <c r="AE148" i="1"/>
  <c r="AE143" i="1"/>
  <c r="AE122" i="1"/>
  <c r="AE118" i="1"/>
  <c r="AE121" i="1"/>
  <c r="AE117" i="1"/>
  <c r="AE124" i="1"/>
  <c r="AE120" i="1"/>
  <c r="AE116" i="1"/>
  <c r="AE123" i="1"/>
  <c r="AE119" i="1"/>
  <c r="AE98" i="1"/>
  <c r="AE94" i="1"/>
  <c r="AE90" i="1"/>
  <c r="AE97" i="1"/>
  <c r="AE93" i="1"/>
  <c r="AE96" i="1"/>
  <c r="AE92" i="1"/>
  <c r="AE95" i="1"/>
  <c r="AE91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<sst xmlns="http://schemas.openxmlformats.org/spreadsheetml/2006/main" count="62" uniqueCount="49">
  <si>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</si>
  <si>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</si>
  <si>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</si>
  <si>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</si>
  <si>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</si>
  <si>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</si>
  <si>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</si>
  <si>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</si>
  <si>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</si>
  <si>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</si>
  <si>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</si>
  <si>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</si>
  <si>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</si>
  <si>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</si>
  <si>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</si>
  <si>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</si>
  <si>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</si>
  <si>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</si>
  <si>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</si>
  <si>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</si>
  <si>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Molokai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</si>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</sst>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  <numFmt numFmtId="169" formatCode="#,##0.00;\-#,##0.0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0" fontId="0" fillId="4" borderId="11" xfId="0" applyFill="1" applyBorder="1"/>
    <xf numFmtId="0" fontId="0" fillId="3" borderId="11" xfId="0" applyFill="1" applyBorder="1"/>
    <xf numFmtId="0" fontId="0" fillId="3" borderId="12" xfId="0" applyFill="1" applyBorder="1"/>
    <xf numFmtId="168" fontId="2" fillId="3" borderId="0" xfId="0" applyNumberFormat="1" applyFont="1" applyFill="1"/>
    <xf numFmtId="169" fontId="0" fillId="3" borderId="10" xfId="0" applyNumberFormat="1" applyFill="1" applyBorder="1"/>
    <xf numFmtId="169" fontId="0" fillId="3" borderId="0" xfId="0" applyNumberFormat="1" applyFill="1"/>
    <xf numFmtId="169" fontId="0" fillId="4" borderId="11" xfId="0" applyNumberFormat="1" applyFill="1" applyBorder="1"/>
    <xf numFmtId="169" fontId="0" fillId="4" borderId="0" xfId="0" applyNumberFormat="1" applyFill="1"/>
    <xf numFmtId="169" fontId="0" fillId="3" borderId="11" xfId="0" applyNumberFormat="1" applyFill="1" applyBorder="1"/>
    <xf numFmtId="169" fontId="0" fillId="3" borderId="12" xfId="0" applyNumberFormat="1" applyFill="1" applyBorder="1"/>
    <xf numFmtId="43" fontId="0" fillId="0" borderId="0" xfId="1" applyNumberFormat="1" applyFont="1"/>
    <xf numFmtId="43" fontId="2" fillId="0" borderId="5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7.3625023185206737E-2</c:v>
                </c:pt>
                <c:pt idx="1">
                  <c:v>8.6384233208861433E-2</c:v>
                </c:pt>
                <c:pt idx="2">
                  <c:v>0.10096311556507054</c:v>
                </c:pt>
                <c:pt idx="3">
                  <c:v>0.11722170745782987</c:v>
                </c:pt>
                <c:pt idx="4">
                  <c:v>0.12914761105785172</c:v>
                </c:pt>
                <c:pt idx="5">
                  <c:v>0.14168498808215355</c:v>
                </c:pt>
                <c:pt idx="6">
                  <c:v>0.15560392207611701</c:v>
                </c:pt>
                <c:pt idx="7">
                  <c:v>0.15832833266360441</c:v>
                </c:pt>
                <c:pt idx="8">
                  <c:v>0.16047998675308042</c:v>
                </c:pt>
                <c:pt idx="9">
                  <c:v>0.16786983982298043</c:v>
                </c:pt>
                <c:pt idx="10">
                  <c:v>0.16159355268185066</c:v>
                </c:pt>
                <c:pt idx="11">
                  <c:v>0.16032318416090049</c:v>
                </c:pt>
                <c:pt idx="12">
                  <c:v>0.13940363358291183</c:v>
                </c:pt>
                <c:pt idx="13">
                  <c:v>0.12222400681142839</c:v>
                </c:pt>
                <c:pt idx="14">
                  <c:v>0.12315676194904118</c:v>
                </c:pt>
                <c:pt idx="15">
                  <c:v>0.11999945463275968</c:v>
                </c:pt>
                <c:pt idx="16">
                  <c:v>0.11983346244747557</c:v>
                </c:pt>
                <c:pt idx="17">
                  <c:v>0.13413396071859282</c:v>
                </c:pt>
                <c:pt idx="18">
                  <c:v>0.12868652059166849</c:v>
                </c:pt>
                <c:pt idx="19">
                  <c:v>9.6155032496979917E-2</c:v>
                </c:pt>
                <c:pt idx="20">
                  <c:v>8.2000753749267963E-2</c:v>
                </c:pt>
                <c:pt idx="21">
                  <c:v>7.5139877647673867E-2</c:v>
                </c:pt>
                <c:pt idx="22">
                  <c:v>6.6320116997237236E-2</c:v>
                </c:pt>
                <c:pt idx="23">
                  <c:v>6.5825602037873521E-2</c:v>
                </c:pt>
                <c:pt idx="24">
                  <c:v>6.5162814427621479E-2</c:v>
                </c:pt>
                <c:pt idx="25">
                  <c:v>6.4331754166481236E-2</c:v>
                </c:pt>
                <c:pt idx="26">
                  <c:v>6.3332421254452681E-2</c:v>
                </c:pt>
                <c:pt idx="27">
                  <c:v>6.2164815691535938E-2</c:v>
                </c:pt>
                <c:pt idx="28">
                  <c:v>6.0828937477730924E-2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F-4595-ABA0-6EA0E04050F7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0.17392104312769549</c:v>
                </c:pt>
                <c:pt idx="1">
                  <c:v>0.20450558423874535</c:v>
                </c:pt>
                <c:pt idx="2">
                  <c:v>0.23644610848927836</c:v>
                </c:pt>
                <c:pt idx="3">
                  <c:v>0.27395845875573599</c:v>
                </c:pt>
                <c:pt idx="4">
                  <c:v>0.26854721424671379</c:v>
                </c:pt>
                <c:pt idx="5">
                  <c:v>0.25627643185461579</c:v>
                </c:pt>
                <c:pt idx="6">
                  <c:v>0.27481101799626223</c:v>
                </c:pt>
                <c:pt idx="7">
                  <c:v>0.29898186450323899</c:v>
                </c:pt>
                <c:pt idx="8">
                  <c:v>0.31182880988510142</c:v>
                </c:pt>
                <c:pt idx="9">
                  <c:v>0.3181044905824818</c:v>
                </c:pt>
                <c:pt idx="10">
                  <c:v>0.31641863516488178</c:v>
                </c:pt>
                <c:pt idx="11">
                  <c:v>0.31755513397666607</c:v>
                </c:pt>
                <c:pt idx="12">
                  <c:v>0.26285356524988712</c:v>
                </c:pt>
                <c:pt idx="13">
                  <c:v>0.25632635768453721</c:v>
                </c:pt>
                <c:pt idx="14">
                  <c:v>0.24842474044124072</c:v>
                </c:pt>
                <c:pt idx="15">
                  <c:v>0.23095359675192928</c:v>
                </c:pt>
                <c:pt idx="16">
                  <c:v>0.22490978609941048</c:v>
                </c:pt>
                <c:pt idx="17">
                  <c:v>0.22478746191584395</c:v>
                </c:pt>
                <c:pt idx="18">
                  <c:v>0.23078335333908004</c:v>
                </c:pt>
                <c:pt idx="19">
                  <c:v>0.2166046439132569</c:v>
                </c:pt>
                <c:pt idx="20">
                  <c:v>0.19331314963005028</c:v>
                </c:pt>
                <c:pt idx="21">
                  <c:v>0.18494689087970168</c:v>
                </c:pt>
                <c:pt idx="22">
                  <c:v>0.16563383977117369</c:v>
                </c:pt>
                <c:pt idx="23">
                  <c:v>0.16484430679273604</c:v>
                </c:pt>
                <c:pt idx="24">
                  <c:v>0.1637787665622665</c:v>
                </c:pt>
                <c:pt idx="25">
                  <c:v>0.16243721907976497</c:v>
                </c:pt>
                <c:pt idx="26">
                  <c:v>0.16081966434523171</c:v>
                </c:pt>
                <c:pt idx="27">
                  <c:v>0.15892610235866594</c:v>
                </c:pt>
                <c:pt idx="28">
                  <c:v>0.15675653312006874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F-4595-ABA0-6EA0E04050F7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6.8277697432100506E-2</c:v>
                </c:pt>
                <c:pt idx="1">
                  <c:v>6.8500862081541158E-2</c:v>
                </c:pt>
                <c:pt idx="2">
                  <c:v>7.1837957396162028E-2</c:v>
                </c:pt>
                <c:pt idx="3">
                  <c:v>6.9339881552038282E-2</c:v>
                </c:pt>
                <c:pt idx="4">
                  <c:v>5.1126462307311181E-2</c:v>
                </c:pt>
                <c:pt idx="5">
                  <c:v>4.0488434143564213E-2</c:v>
                </c:pt>
                <c:pt idx="6">
                  <c:v>3.7455480831290487E-2</c:v>
                </c:pt>
                <c:pt idx="7">
                  <c:v>3.5301951854835499E-2</c:v>
                </c:pt>
                <c:pt idx="8">
                  <c:v>3.1440824328515443E-2</c:v>
                </c:pt>
                <c:pt idx="9">
                  <c:v>3.0878682780353137E-2</c:v>
                </c:pt>
                <c:pt idx="10">
                  <c:v>3.0288880644439537E-2</c:v>
                </c:pt>
                <c:pt idx="11">
                  <c:v>3.1601779925389581E-2</c:v>
                </c:pt>
                <c:pt idx="12">
                  <c:v>3.3232147777052461E-2</c:v>
                </c:pt>
                <c:pt idx="13">
                  <c:v>2.9834409018363515E-2</c:v>
                </c:pt>
                <c:pt idx="14">
                  <c:v>3.2010526120157458E-2</c:v>
                </c:pt>
                <c:pt idx="15">
                  <c:v>3.132718054703202E-2</c:v>
                </c:pt>
                <c:pt idx="16">
                  <c:v>2.8264153124268797E-2</c:v>
                </c:pt>
                <c:pt idx="17">
                  <c:v>3.0762207196158353E-2</c:v>
                </c:pt>
                <c:pt idx="18">
                  <c:v>2.7335903771582192E-2</c:v>
                </c:pt>
                <c:pt idx="19">
                  <c:v>1.8448694127304408E-2</c:v>
                </c:pt>
                <c:pt idx="20">
                  <c:v>1.6915137306963559E-2</c:v>
                </c:pt>
                <c:pt idx="21">
                  <c:v>1.8486723730602287E-2</c:v>
                </c:pt>
                <c:pt idx="22">
                  <c:v>1.7179941377988062E-2</c:v>
                </c:pt>
                <c:pt idx="23">
                  <c:v>1.7149449755750758E-2</c:v>
                </c:pt>
                <c:pt idx="24">
                  <c:v>1.708909229080317E-2</c:v>
                </c:pt>
                <c:pt idx="25">
                  <c:v>1.6998868983145232E-2</c:v>
                </c:pt>
                <c:pt idx="26">
                  <c:v>1.6878779832777011E-2</c:v>
                </c:pt>
                <c:pt idx="27">
                  <c:v>1.6728824839698456E-2</c:v>
                </c:pt>
                <c:pt idx="28">
                  <c:v>1.6549004003909601E-2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F-4595-ABA0-6EA0E04050F7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3.6392388253194644E-2</c:v>
                </c:pt>
                <c:pt idx="1">
                  <c:v>3.4652592295346667E-2</c:v>
                </c:pt>
                <c:pt idx="2">
                  <c:v>3.4007769173878849E-2</c:v>
                </c:pt>
                <c:pt idx="3">
                  <c:v>2.9536558119122723E-2</c:v>
                </c:pt>
                <c:pt idx="4">
                  <c:v>1.2484866615827371E-2</c:v>
                </c:pt>
                <c:pt idx="5">
                  <c:v>5.6766424012252683E-3</c:v>
                </c:pt>
                <c:pt idx="6">
                  <c:v>5.4934320506512821E-3</c:v>
                </c:pt>
                <c:pt idx="7">
                  <c:v>5.016053903185322E-3</c:v>
                </c:pt>
                <c:pt idx="8">
                  <c:v>4.6340132225475257E-3</c:v>
                </c:pt>
                <c:pt idx="9">
                  <c:v>4.7321978745226458E-3</c:v>
                </c:pt>
                <c:pt idx="10">
                  <c:v>3.9357495811922615E-3</c:v>
                </c:pt>
                <c:pt idx="11">
                  <c:v>2.7593644939839278E-3</c:v>
                </c:pt>
                <c:pt idx="12">
                  <c:v>2.0884231081625634E-3</c:v>
                </c:pt>
                <c:pt idx="13">
                  <c:v>1.995689372499769E-3</c:v>
                </c:pt>
                <c:pt idx="14">
                  <c:v>1.9744223842744668E-3</c:v>
                </c:pt>
                <c:pt idx="15">
                  <c:v>1.9588034563352862E-3</c:v>
                </c:pt>
                <c:pt idx="16">
                  <c:v>4.3233988272768512E-3</c:v>
                </c:pt>
                <c:pt idx="17">
                  <c:v>4.314501537442411E-3</c:v>
                </c:pt>
                <c:pt idx="18">
                  <c:v>4.0933970421642664E-3</c:v>
                </c:pt>
                <c:pt idx="19">
                  <c:v>2.499120548868057E-3</c:v>
                </c:pt>
                <c:pt idx="20">
                  <c:v>2.3555019028349807E-3</c:v>
                </c:pt>
                <c:pt idx="21">
                  <c:v>2.2897121044611972E-3</c:v>
                </c:pt>
                <c:pt idx="22">
                  <c:v>5.6121265886306324E-4</c:v>
                </c:pt>
                <c:pt idx="23">
                  <c:v>5.6033714838139262E-4</c:v>
                </c:pt>
                <c:pt idx="24">
                  <c:v>5.5910146174070698E-4</c:v>
                </c:pt>
                <c:pt idx="25">
                  <c:v>5.5750559894100641E-4</c:v>
                </c:pt>
                <c:pt idx="26">
                  <c:v>5.5554955998229102E-4</c:v>
                </c:pt>
                <c:pt idx="27">
                  <c:v>5.5323334486456061E-4</c:v>
                </c:pt>
                <c:pt idx="28">
                  <c:v>5.505569535878156E-4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1F-4595-ABA0-6EA0E04050F7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2.0498132746336124E-3</c:v>
                </c:pt>
                <c:pt idx="1">
                  <c:v>2.3463095024542132E-3</c:v>
                </c:pt>
                <c:pt idx="2">
                  <c:v>2.6470582981442553E-3</c:v>
                </c:pt>
                <c:pt idx="3">
                  <c:v>2.9809195396941707E-3</c:v>
                </c:pt>
                <c:pt idx="4">
                  <c:v>3.2567236836729078E-3</c:v>
                </c:pt>
                <c:pt idx="5">
                  <c:v>3.5247255540668807E-3</c:v>
                </c:pt>
                <c:pt idx="6">
                  <c:v>3.7770511019390948E-3</c:v>
                </c:pt>
                <c:pt idx="7">
                  <c:v>3.9651994751830179E-3</c:v>
                </c:pt>
                <c:pt idx="8">
                  <c:v>4.1094585807528077E-3</c:v>
                </c:pt>
                <c:pt idx="9">
                  <c:v>4.2918610823125805E-3</c:v>
                </c:pt>
                <c:pt idx="10">
                  <c:v>4.4236980974488201E-3</c:v>
                </c:pt>
                <c:pt idx="11">
                  <c:v>4.5568107348808347E-3</c:v>
                </c:pt>
                <c:pt idx="12">
                  <c:v>4.6041436094685822E-3</c:v>
                </c:pt>
                <c:pt idx="13">
                  <c:v>4.5594697552533026E-3</c:v>
                </c:pt>
                <c:pt idx="14">
                  <c:v>4.5461026909554472E-3</c:v>
                </c:pt>
                <c:pt idx="15">
                  <c:v>4.5394678675192346E-3</c:v>
                </c:pt>
                <c:pt idx="16">
                  <c:v>4.5414776347552826E-3</c:v>
                </c:pt>
                <c:pt idx="17">
                  <c:v>4.5291462543477958E-3</c:v>
                </c:pt>
                <c:pt idx="18">
                  <c:v>4.327828816512112E-3</c:v>
                </c:pt>
                <c:pt idx="19">
                  <c:v>1.9105586304068553E-3</c:v>
                </c:pt>
                <c:pt idx="20">
                  <c:v>1.4504338764046827E-3</c:v>
                </c:pt>
                <c:pt idx="21">
                  <c:v>1.431556418736264E-3</c:v>
                </c:pt>
                <c:pt idx="22">
                  <c:v>1.4139243093048847E-3</c:v>
                </c:pt>
                <c:pt idx="23">
                  <c:v>1.4025231451286263E-3</c:v>
                </c:pt>
                <c:pt idx="24">
                  <c:v>1.3855852122375521E-3</c:v>
                </c:pt>
                <c:pt idx="25">
                  <c:v>1.363110510631662E-3</c:v>
                </c:pt>
                <c:pt idx="26">
                  <c:v>1.3350990403109561E-3</c:v>
                </c:pt>
                <c:pt idx="27">
                  <c:v>1.3015508012754347E-3</c:v>
                </c:pt>
                <c:pt idx="28">
                  <c:v>1.2624657935250967E-3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1F-4595-ABA0-6EA0E04050F7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1.3336302209282974E-2</c:v>
                </c:pt>
                <c:pt idx="1">
                  <c:v>1.5161248346769381E-2</c:v>
                </c:pt>
                <c:pt idx="2">
                  <c:v>1.6806895975443346E-2</c:v>
                </c:pt>
                <c:pt idx="3">
                  <c:v>1.7888322961846868E-2</c:v>
                </c:pt>
                <c:pt idx="4">
                  <c:v>1.9082364475249948E-2</c:v>
                </c:pt>
                <c:pt idx="5">
                  <c:v>2.0509863032185223E-2</c:v>
                </c:pt>
                <c:pt idx="6">
                  <c:v>2.1458079088296503E-2</c:v>
                </c:pt>
                <c:pt idx="7">
                  <c:v>2.209863408088503E-2</c:v>
                </c:pt>
                <c:pt idx="8">
                  <c:v>2.1695996919827477E-2</c:v>
                </c:pt>
                <c:pt idx="9">
                  <c:v>2.1625587317581331E-2</c:v>
                </c:pt>
                <c:pt idx="10">
                  <c:v>2.1213921891015206E-2</c:v>
                </c:pt>
                <c:pt idx="11">
                  <c:v>1.4807428867201749E-2</c:v>
                </c:pt>
                <c:pt idx="12">
                  <c:v>1.4308113267187368E-2</c:v>
                </c:pt>
                <c:pt idx="13">
                  <c:v>1.463024374435027E-2</c:v>
                </c:pt>
                <c:pt idx="14">
                  <c:v>1.4719668495299819E-2</c:v>
                </c:pt>
                <c:pt idx="15">
                  <c:v>1.4249002255929046E-2</c:v>
                </c:pt>
                <c:pt idx="16">
                  <c:v>1.4164516786835101E-2</c:v>
                </c:pt>
                <c:pt idx="17">
                  <c:v>1.407161218709913E-2</c:v>
                </c:pt>
                <c:pt idx="18">
                  <c:v>1.3677353079274826E-2</c:v>
                </c:pt>
                <c:pt idx="19">
                  <c:v>5.3033094819401327E-3</c:v>
                </c:pt>
                <c:pt idx="20">
                  <c:v>3.5749926526121635E-3</c:v>
                </c:pt>
                <c:pt idx="21">
                  <c:v>3.5281981739343129E-3</c:v>
                </c:pt>
                <c:pt idx="22">
                  <c:v>3.3763565769888942E-3</c:v>
                </c:pt>
                <c:pt idx="23">
                  <c:v>3.3549754412103491E-3</c:v>
                </c:pt>
                <c:pt idx="24">
                  <c:v>3.3231277531654271E-3</c:v>
                </c:pt>
                <c:pt idx="25">
                  <c:v>3.2808135128541281E-3</c:v>
                </c:pt>
                <c:pt idx="26">
                  <c:v>3.2280327202764518E-3</c:v>
                </c:pt>
                <c:pt idx="27">
                  <c:v>3.164785375432399E-3</c:v>
                </c:pt>
                <c:pt idx="28">
                  <c:v>3.0910714783219688E-3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1F-4595-ABA0-6EA0E04050F7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3.5476562240626452E-2</c:v>
                </c:pt>
                <c:pt idx="1">
                  <c:v>4.1736183468765252E-2</c:v>
                </c:pt>
                <c:pt idx="2">
                  <c:v>4.7846049976833033E-2</c:v>
                </c:pt>
                <c:pt idx="3">
                  <c:v>5.3893833540904039E-2</c:v>
                </c:pt>
                <c:pt idx="4">
                  <c:v>5.9346230435317428E-2</c:v>
                </c:pt>
                <c:pt idx="5">
                  <c:v>6.4573405641633691E-2</c:v>
                </c:pt>
                <c:pt idx="6">
                  <c:v>6.9436373483915334E-2</c:v>
                </c:pt>
                <c:pt idx="7">
                  <c:v>7.3678414566636943E-2</c:v>
                </c:pt>
                <c:pt idx="8">
                  <c:v>7.3578776066303059E-2</c:v>
                </c:pt>
                <c:pt idx="9">
                  <c:v>7.2850246722658524E-2</c:v>
                </c:pt>
                <c:pt idx="10">
                  <c:v>7.223898768062692E-2</c:v>
                </c:pt>
                <c:pt idx="11">
                  <c:v>6.6298486132892742E-2</c:v>
                </c:pt>
                <c:pt idx="12">
                  <c:v>3.4050399445628175E-2</c:v>
                </c:pt>
                <c:pt idx="13">
                  <c:v>3.1752461035035623E-2</c:v>
                </c:pt>
                <c:pt idx="14">
                  <c:v>3.1800465661417254E-2</c:v>
                </c:pt>
                <c:pt idx="15">
                  <c:v>3.1599817088746186E-2</c:v>
                </c:pt>
                <c:pt idx="16">
                  <c:v>3.163123107852879E-2</c:v>
                </c:pt>
                <c:pt idx="17">
                  <c:v>3.2090354297949035E-2</c:v>
                </c:pt>
                <c:pt idx="18">
                  <c:v>3.0475374203130356E-2</c:v>
                </c:pt>
                <c:pt idx="19">
                  <c:v>2.1323658574803915E-2</c:v>
                </c:pt>
                <c:pt idx="20">
                  <c:v>1.9264617004301141E-2</c:v>
                </c:pt>
                <c:pt idx="21">
                  <c:v>1.8864999918608863E-2</c:v>
                </c:pt>
                <c:pt idx="22">
                  <c:v>1.8454534209725246E-2</c:v>
                </c:pt>
                <c:pt idx="23">
                  <c:v>1.8393414980008491E-2</c:v>
                </c:pt>
                <c:pt idx="24">
                  <c:v>1.8305206687460756E-2</c:v>
                </c:pt>
                <c:pt idx="25">
                  <c:v>1.8189909332082064E-2</c:v>
                </c:pt>
                <c:pt idx="26">
                  <c:v>1.8047522913872353E-2</c:v>
                </c:pt>
                <c:pt idx="27">
                  <c:v>1.7878047432831654E-2</c:v>
                </c:pt>
                <c:pt idx="28">
                  <c:v>1.7681482888960008E-2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1F-4595-ABA0-6EA0E04050F7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2.8617644165219426E-2</c:v>
                </c:pt>
                <c:pt idx="1">
                  <c:v>3.4355019744772577E-2</c:v>
                </c:pt>
                <c:pt idx="2">
                  <c:v>4.377711915601664E-2</c:v>
                </c:pt>
                <c:pt idx="3">
                  <c:v>5.0097226167468312E-2</c:v>
                </c:pt>
                <c:pt idx="4">
                  <c:v>5.6092817632708049E-2</c:v>
                </c:pt>
                <c:pt idx="5">
                  <c:v>6.2928226535132442E-2</c:v>
                </c:pt>
                <c:pt idx="6">
                  <c:v>6.743080417079636E-2</c:v>
                </c:pt>
                <c:pt idx="7">
                  <c:v>7.3795932822499424E-2</c:v>
                </c:pt>
                <c:pt idx="8">
                  <c:v>7.4168672011315773E-2</c:v>
                </c:pt>
                <c:pt idx="9">
                  <c:v>7.5771320083710167E-2</c:v>
                </c:pt>
                <c:pt idx="10">
                  <c:v>7.6481705014436616E-2</c:v>
                </c:pt>
                <c:pt idx="11">
                  <c:v>7.5334150346679257E-2</c:v>
                </c:pt>
                <c:pt idx="12">
                  <c:v>5.8263489918199587E-2</c:v>
                </c:pt>
                <c:pt idx="13">
                  <c:v>5.5930529673018897E-2</c:v>
                </c:pt>
                <c:pt idx="14">
                  <c:v>5.2980521267030276E-2</c:v>
                </c:pt>
                <c:pt idx="15">
                  <c:v>4.9565856900828174E-2</c:v>
                </c:pt>
                <c:pt idx="16">
                  <c:v>4.7212611886975168E-2</c:v>
                </c:pt>
                <c:pt idx="17">
                  <c:v>5.3815231594763605E-2</c:v>
                </c:pt>
                <c:pt idx="18">
                  <c:v>5.0920689522964822E-2</c:v>
                </c:pt>
                <c:pt idx="19">
                  <c:v>3.9658059114556068E-2</c:v>
                </c:pt>
                <c:pt idx="20">
                  <c:v>3.5545260242879531E-2</c:v>
                </c:pt>
                <c:pt idx="21">
                  <c:v>3.1949239643405139E-2</c:v>
                </c:pt>
                <c:pt idx="22">
                  <c:v>3.1085161533872939E-2</c:v>
                </c:pt>
                <c:pt idx="23">
                  <c:v>3.0869746134776162E-2</c:v>
                </c:pt>
                <c:pt idx="24">
                  <c:v>3.0589507509134996E-2</c:v>
                </c:pt>
                <c:pt idx="25">
                  <c:v>3.024444565694941E-2</c:v>
                </c:pt>
                <c:pt idx="26">
                  <c:v>2.9834560578219409E-2</c:v>
                </c:pt>
                <c:pt idx="27">
                  <c:v>2.9359852272944961E-2</c:v>
                </c:pt>
                <c:pt idx="28">
                  <c:v>2.882032074112614E-2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21F-4595-ABA0-6EA0E0405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#,##0.00;\-#,##0.00;\-;@</c:formatCode>
                <c:ptCount val="9"/>
                <c:pt idx="0">
                  <c:v>4.8920348144943018E-2</c:v>
                </c:pt>
                <c:pt idx="1">
                  <c:v>3.8139217696486652E-3</c:v>
                </c:pt>
                <c:pt idx="2">
                  <c:v>4.9979721457507906E-3</c:v>
                </c:pt>
                <c:pt idx="3">
                  <c:v>1.0769622445942527E-3</c:v>
                </c:pt>
                <c:pt idx="5">
                  <c:v>0.34186053853920123</c:v>
                </c:pt>
                <c:pt idx="6">
                  <c:v>0</c:v>
                </c:pt>
                <c:pt idx="7">
                  <c:v>5.857756835002035E-2</c:v>
                </c:pt>
                <c:pt idx="8">
                  <c:v>7.5276741891080426E-2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4-4FEF-9F7F-51C78854FF8C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#,##0.00;\-#,##0.00;\-;@</c:formatCode>
                <c:ptCount val="9"/>
                <c:pt idx="0">
                  <c:v>7.2874164543299284E-3</c:v>
                </c:pt>
                <c:pt idx="1">
                  <c:v>1.0572582181120034E-3</c:v>
                </c:pt>
                <c:pt idx="2">
                  <c:v>4.6659794393211368E-6</c:v>
                </c:pt>
                <c:pt idx="3">
                  <c:v>1.2395153696908549E-5</c:v>
                </c:pt>
                <c:pt idx="5">
                  <c:v>4.8622241491395914E-2</c:v>
                </c:pt>
                <c:pt idx="6">
                  <c:v>1.5260240223588372E-3</c:v>
                </c:pt>
                <c:pt idx="7">
                  <c:v>1.0630683332755735E-6</c:v>
                </c:pt>
                <c:pt idx="8">
                  <c:v>8.2109305280077377E-5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4-4FEF-9F7F-51C78854FF8C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38E4-4FEF-9F7F-51C78854FF8C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#,##0.00;\-#,##0.00;\-;@</c:formatCode>
                <c:ptCount val="9"/>
                <c:pt idx="0">
                  <c:v>0.14067408397844461</c:v>
                </c:pt>
                <c:pt idx="1">
                  <c:v>1.0269786207926055E-3</c:v>
                </c:pt>
                <c:pt idx="2">
                  <c:v>3.1855623836657371E-3</c:v>
                </c:pt>
                <c:pt idx="3">
                  <c:v>4.2342646852766244E-4</c:v>
                </c:pt>
                <c:pt idx="5">
                  <c:v>0.16698372222437022</c:v>
                </c:pt>
                <c:pt idx="6">
                  <c:v>1.0918975041508744E-2</c:v>
                </c:pt>
                <c:pt idx="7">
                  <c:v>8.3994371601388312E-2</c:v>
                </c:pt>
                <c:pt idx="8">
                  <c:v>1.2888416479233082E-2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E4-4FEF-9F7F-51C78854FF8C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#,##0.00;\-#,##0.00;\-;@</c:formatCode>
                <c:ptCount val="9"/>
                <c:pt idx="0">
                  <c:v>3.0791892423681917E-2</c:v>
                </c:pt>
                <c:pt idx="1">
                  <c:v>1.217953971021251E-4</c:v>
                </c:pt>
                <c:pt idx="2">
                  <c:v>2.8622609857406188E-5</c:v>
                </c:pt>
                <c:pt idx="3">
                  <c:v>1.4285458636508035E-2</c:v>
                </c:pt>
                <c:pt idx="5">
                  <c:v>0.33449445781313314</c:v>
                </c:pt>
                <c:pt idx="6">
                  <c:v>1.3122163095135388E-2</c:v>
                </c:pt>
                <c:pt idx="7">
                  <c:v>4.8495698273716579E-3</c:v>
                </c:pt>
                <c:pt idx="8">
                  <c:v>7.7875449852671322E-2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E4-4FEF-9F7F-51C78854FF8C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#,##0.00;\-#,##0.00;\-;@</c:formatCode>
                <c:ptCount val="9"/>
                <c:pt idx="0">
                  <c:v>1.0769505523109655E-2</c:v>
                </c:pt>
                <c:pt idx="1">
                  <c:v>7.2598666326125997E-3</c:v>
                </c:pt>
                <c:pt idx="2">
                  <c:v>1.5759860878887297E-2</c:v>
                </c:pt>
                <c:pt idx="3">
                  <c:v>4.0044763575342361E-2</c:v>
                </c:pt>
                <c:pt idx="5">
                  <c:v>0.34244573369604359</c:v>
                </c:pt>
                <c:pt idx="6">
                  <c:v>0</c:v>
                </c:pt>
                <c:pt idx="7">
                  <c:v>4.6027218930089812E-2</c:v>
                </c:pt>
                <c:pt idx="8">
                  <c:v>0.71719375131694729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E4-4FEF-9F7F-51C78854FF8C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#,##0.00;\-#,##0.00;\-;@</c:formatCode>
                <c:ptCount val="9"/>
                <c:pt idx="0">
                  <c:v>3.5658569378752787E-2</c:v>
                </c:pt>
                <c:pt idx="1">
                  <c:v>8.828170865880175E-2</c:v>
                </c:pt>
                <c:pt idx="2">
                  <c:v>2.0060621024561107E-3</c:v>
                </c:pt>
                <c:pt idx="3">
                  <c:v>1.8355045399900485E-2</c:v>
                </c:pt>
                <c:pt idx="5">
                  <c:v>0.17603786347897121</c:v>
                </c:pt>
                <c:pt idx="6">
                  <c:v>7.1698367081645578E-2</c:v>
                </c:pt>
                <c:pt idx="7">
                  <c:v>5.6353172134717393E-3</c:v>
                </c:pt>
                <c:pt idx="8">
                  <c:v>6.1078183019062586E-2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E4-4FEF-9F7F-51C78854FF8C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#,##0.00;\-#,##0.00;\-;@</c:formatCode>
                <c:ptCount val="9"/>
                <c:pt idx="0">
                  <c:v>8.2942269563076196E-2</c:v>
                </c:pt>
                <c:pt idx="1">
                  <c:v>0.6737595054634421</c:v>
                </c:pt>
                <c:pt idx="2">
                  <c:v>3.9491223337414262E-3</c:v>
                </c:pt>
                <c:pt idx="3">
                  <c:v>4.4678790845865131E-2</c:v>
                </c:pt>
                <c:pt idx="5">
                  <c:v>1.2358990805723937</c:v>
                </c:pt>
                <c:pt idx="6">
                  <c:v>0.15653163143592855</c:v>
                </c:pt>
                <c:pt idx="7">
                  <c:v>2.6362764260736644E-2</c:v>
                </c:pt>
                <c:pt idx="8">
                  <c:v>4.2212549272823766E-2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E4-4FEF-9F7F-51C78854FF8C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#,##0.00;\-#,##0.00;\-;@</c:formatCode>
                <c:ptCount val="9"/>
                <c:pt idx="0">
                  <c:v>4.2263382139398481E-2</c:v>
                </c:pt>
                <c:pt idx="1">
                  <c:v>5.0411410349649284E-3</c:v>
                </c:pt>
                <c:pt idx="2">
                  <c:v>4.1544274182690752E-3</c:v>
                </c:pt>
                <c:pt idx="3">
                  <c:v>7.521951015600028E-3</c:v>
                </c:pt>
                <c:pt idx="5">
                  <c:v>1.6127980182664479</c:v>
                </c:pt>
                <c:pt idx="6">
                  <c:v>1.4162567060793316E-3</c:v>
                </c:pt>
                <c:pt idx="7">
                  <c:v>1.9280402181142266E-2</c:v>
                </c:pt>
                <c:pt idx="8">
                  <c:v>0.10059851878946914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E4-4FEF-9F7F-51C78854FF8C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#,##0.00;\-#,##0.00;\-;@</c:formatCode>
                <c:ptCount val="9"/>
                <c:pt idx="0">
                  <c:v>0.19297391874245048</c:v>
                </c:pt>
                <c:pt idx="1">
                  <c:v>7.3567775407902738E-3</c:v>
                </c:pt>
                <c:pt idx="2">
                  <c:v>6.9509723663640265E-3</c:v>
                </c:pt>
                <c:pt idx="3">
                  <c:v>3.1363862157769214E-2</c:v>
                </c:pt>
                <c:pt idx="5">
                  <c:v>0.1843028690178784</c:v>
                </c:pt>
                <c:pt idx="6">
                  <c:v>1.0488600310712944E-2</c:v>
                </c:pt>
                <c:pt idx="7">
                  <c:v>1.4858862998201614E-2</c:v>
                </c:pt>
                <c:pt idx="8">
                  <c:v>3.9171994673121192E-2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E4-4FEF-9F7F-51C78854FF8C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#,##0.00;\-#,##0.00;\-;@</c:formatCode>
                <c:ptCount val="9"/>
                <c:pt idx="0">
                  <c:v>2.2203338682685128</c:v>
                </c:pt>
                <c:pt idx="1">
                  <c:v>0.25263993796742495</c:v>
                </c:pt>
                <c:pt idx="2">
                  <c:v>3.4015995686815848E-2</c:v>
                </c:pt>
                <c:pt idx="3">
                  <c:v>0.69798652222871793</c:v>
                </c:pt>
                <c:pt idx="5">
                  <c:v>0.47764989234925359</c:v>
                </c:pt>
                <c:pt idx="6">
                  <c:v>1.1319939657319443E-3</c:v>
                </c:pt>
                <c:pt idx="7">
                  <c:v>4.435450093314651E-2</c:v>
                </c:pt>
                <c:pt idx="8">
                  <c:v>0.10824735020697641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E4-4FEF-9F7F-51C78854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9C2AEC-65D3-49D1-A5DA-DDEAE29BC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DA7C0B-769A-43E2-856F-23DA7571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5F91C-6AF2-4CD2-B973-AA35F63B795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B69BC-5DB0-465C-B48B-5225E6026B9A}">
  <sheetPr codeName="Sheet12"/>
  <dimension ref="B23:AG155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7.3625023185206737E-2</v>
      </c>
      <c r="D25" s="5">
        <v>8.6384233208861433E-2</v>
      </c>
      <c r="E25" s="5">
        <v>0.10096311556507054</v>
      </c>
      <c r="F25" s="5">
        <v>0.11722170745782987</v>
      </c>
      <c r="G25" s="5">
        <v>0.12914761105785172</v>
      </c>
      <c r="H25" s="5">
        <v>0.14168498808215355</v>
      </c>
      <c r="I25" s="5">
        <v>0.15560392207611701</v>
      </c>
      <c r="J25" s="5">
        <v>0.15832833266360441</v>
      </c>
      <c r="K25" s="5">
        <v>0.16047998675308042</v>
      </c>
      <c r="L25" s="5">
        <v>0.16786983982298043</v>
      </c>
      <c r="M25" s="5">
        <v>0.16159355268185066</v>
      </c>
      <c r="N25" s="5">
        <v>0.16032318416090049</v>
      </c>
      <c r="O25" s="5">
        <v>0.13940363358291183</v>
      </c>
      <c r="P25" s="5">
        <v>0.12222400681142839</v>
      </c>
      <c r="Q25" s="5">
        <v>0.12315676194904118</v>
      </c>
      <c r="R25" s="5">
        <v>0.11999945463275968</v>
      </c>
      <c r="S25" s="5">
        <v>0.11983346244747557</v>
      </c>
      <c r="T25" s="5">
        <v>0.13413396071859282</v>
      </c>
      <c r="U25" s="5">
        <v>0.12868652059166849</v>
      </c>
      <c r="V25" s="5">
        <v>9.6155032496979917E-2</v>
      </c>
      <c r="W25" s="5">
        <v>8.2000753749267963E-2</v>
      </c>
      <c r="X25" s="5">
        <v>7.5139877647673867E-2</v>
      </c>
      <c r="Y25" s="5">
        <v>6.6320116997237236E-2</v>
      </c>
      <c r="Z25" s="5">
        <v>6.5825602037873521E-2</v>
      </c>
      <c r="AA25" s="5">
        <v>6.5162814427621479E-2</v>
      </c>
      <c r="AB25" s="5">
        <v>6.4331754166481236E-2</v>
      </c>
      <c r="AC25" s="5">
        <v>6.3332421254452681E-2</v>
      </c>
      <c r="AD25" s="5">
        <v>6.2164815691535938E-2</v>
      </c>
      <c r="AE25" s="5">
        <v>6.0828937477730924E-2</v>
      </c>
    </row>
    <row r="26" spans="2:31" x14ac:dyDescent="0.25">
      <c r="B26" s="4" t="s">
        <v>2</v>
      </c>
      <c r="C26" s="5">
        <v>0.17392104312769549</v>
      </c>
      <c r="D26" s="5">
        <v>0.20450558423874535</v>
      </c>
      <c r="E26" s="5">
        <v>0.23644610848927836</v>
      </c>
      <c r="F26" s="5">
        <v>0.27395845875573599</v>
      </c>
      <c r="G26" s="5">
        <v>0.26854721424671379</v>
      </c>
      <c r="H26" s="5">
        <v>0.25627643185461579</v>
      </c>
      <c r="I26" s="5">
        <v>0.27481101799626223</v>
      </c>
      <c r="J26" s="5">
        <v>0.29898186450323899</v>
      </c>
      <c r="K26" s="5">
        <v>0.31182880988510142</v>
      </c>
      <c r="L26" s="5">
        <v>0.3181044905824818</v>
      </c>
      <c r="M26" s="5">
        <v>0.31641863516488178</v>
      </c>
      <c r="N26" s="5">
        <v>0.31755513397666607</v>
      </c>
      <c r="O26" s="5">
        <v>0.26285356524988712</v>
      </c>
      <c r="P26" s="5">
        <v>0.25632635768453721</v>
      </c>
      <c r="Q26" s="5">
        <v>0.24842474044124072</v>
      </c>
      <c r="R26" s="5">
        <v>0.23095359675192928</v>
      </c>
      <c r="S26" s="5">
        <v>0.22490978609941048</v>
      </c>
      <c r="T26" s="5">
        <v>0.22478746191584395</v>
      </c>
      <c r="U26" s="5">
        <v>0.23078335333908004</v>
      </c>
      <c r="V26" s="5">
        <v>0.2166046439132569</v>
      </c>
      <c r="W26" s="5">
        <v>0.19331314963005028</v>
      </c>
      <c r="X26" s="5">
        <v>0.18494689087970168</v>
      </c>
      <c r="Y26" s="5">
        <v>0.16563383977117369</v>
      </c>
      <c r="Z26" s="5">
        <v>0.16484430679273604</v>
      </c>
      <c r="AA26" s="5">
        <v>0.1637787665622665</v>
      </c>
      <c r="AB26" s="5">
        <v>0.16243721907976497</v>
      </c>
      <c r="AC26" s="5">
        <v>0.16081966434523171</v>
      </c>
      <c r="AD26" s="5">
        <v>0.15892610235866594</v>
      </c>
      <c r="AE26" s="5">
        <v>0.15675653312006874</v>
      </c>
    </row>
    <row r="27" spans="2:31" x14ac:dyDescent="0.25">
      <c r="B27" s="4" t="s">
        <v>3</v>
      </c>
      <c r="C27" s="5">
        <v>6.8277697432100506E-2</v>
      </c>
      <c r="D27" s="5">
        <v>6.8500862081541158E-2</v>
      </c>
      <c r="E27" s="5">
        <v>7.1837957396162028E-2</v>
      </c>
      <c r="F27" s="5">
        <v>6.9339881552038282E-2</v>
      </c>
      <c r="G27" s="5">
        <v>5.1126462307311181E-2</v>
      </c>
      <c r="H27" s="5">
        <v>4.0488434143564213E-2</v>
      </c>
      <c r="I27" s="5">
        <v>3.7455480831290487E-2</v>
      </c>
      <c r="J27" s="5">
        <v>3.5301951854835499E-2</v>
      </c>
      <c r="K27" s="5">
        <v>3.1440824328515443E-2</v>
      </c>
      <c r="L27" s="5">
        <v>3.0878682780353137E-2</v>
      </c>
      <c r="M27" s="5">
        <v>3.0288880644439537E-2</v>
      </c>
      <c r="N27" s="5">
        <v>3.1601779925389581E-2</v>
      </c>
      <c r="O27" s="5">
        <v>3.3232147777052461E-2</v>
      </c>
      <c r="P27" s="5">
        <v>2.9834409018363515E-2</v>
      </c>
      <c r="Q27" s="5">
        <v>3.2010526120157458E-2</v>
      </c>
      <c r="R27" s="5">
        <v>3.132718054703202E-2</v>
      </c>
      <c r="S27" s="5">
        <v>2.8264153124268797E-2</v>
      </c>
      <c r="T27" s="5">
        <v>3.0762207196158353E-2</v>
      </c>
      <c r="U27" s="5">
        <v>2.7335903771582192E-2</v>
      </c>
      <c r="V27" s="5">
        <v>1.8448694127304408E-2</v>
      </c>
      <c r="W27" s="5">
        <v>1.6915137306963559E-2</v>
      </c>
      <c r="X27" s="5">
        <v>1.8486723730602287E-2</v>
      </c>
      <c r="Y27" s="5">
        <v>1.7179941377988062E-2</v>
      </c>
      <c r="Z27" s="5">
        <v>1.7149449755750758E-2</v>
      </c>
      <c r="AA27" s="5">
        <v>1.708909229080317E-2</v>
      </c>
      <c r="AB27" s="5">
        <v>1.6998868983145232E-2</v>
      </c>
      <c r="AC27" s="5">
        <v>1.6878779832777011E-2</v>
      </c>
      <c r="AD27" s="5">
        <v>1.6728824839698456E-2</v>
      </c>
      <c r="AE27" s="5">
        <v>1.6549004003909601E-2</v>
      </c>
    </row>
    <row r="28" spans="2:31" x14ac:dyDescent="0.25">
      <c r="B28" s="4" t="s">
        <v>5</v>
      </c>
      <c r="C28" s="5">
        <v>3.6392388253194644E-2</v>
      </c>
      <c r="D28" s="5">
        <v>3.4652592295346667E-2</v>
      </c>
      <c r="E28" s="5">
        <v>3.4007769173878849E-2</v>
      </c>
      <c r="F28" s="5">
        <v>2.9536558119122723E-2</v>
      </c>
      <c r="G28" s="5">
        <v>1.2484866615827371E-2</v>
      </c>
      <c r="H28" s="5">
        <v>5.6766424012252683E-3</v>
      </c>
      <c r="I28" s="5">
        <v>5.4934320506512821E-3</v>
      </c>
      <c r="J28" s="5">
        <v>5.016053903185322E-3</v>
      </c>
      <c r="K28" s="5">
        <v>4.6340132225475257E-3</v>
      </c>
      <c r="L28" s="5">
        <v>4.7321978745226458E-3</v>
      </c>
      <c r="M28" s="5">
        <v>3.9357495811922615E-3</v>
      </c>
      <c r="N28" s="5">
        <v>2.7593644939839278E-3</v>
      </c>
      <c r="O28" s="5">
        <v>2.0884231081625634E-3</v>
      </c>
      <c r="P28" s="5">
        <v>1.995689372499769E-3</v>
      </c>
      <c r="Q28" s="5">
        <v>1.9744223842744668E-3</v>
      </c>
      <c r="R28" s="5">
        <v>1.9588034563352862E-3</v>
      </c>
      <c r="S28" s="5">
        <v>4.3233988272768512E-3</v>
      </c>
      <c r="T28" s="5">
        <v>4.314501537442411E-3</v>
      </c>
      <c r="U28" s="5">
        <v>4.0933970421642664E-3</v>
      </c>
      <c r="V28" s="5">
        <v>2.499120548868057E-3</v>
      </c>
      <c r="W28" s="5">
        <v>2.3555019028349807E-3</v>
      </c>
      <c r="X28" s="5">
        <v>2.2897121044611972E-3</v>
      </c>
      <c r="Y28" s="5">
        <v>5.6121265886306324E-4</v>
      </c>
      <c r="Z28" s="5">
        <v>5.6033714838139262E-4</v>
      </c>
      <c r="AA28" s="5">
        <v>5.5910146174070698E-4</v>
      </c>
      <c r="AB28" s="5">
        <v>5.5750559894100641E-4</v>
      </c>
      <c r="AC28" s="5">
        <v>5.5554955998229102E-4</v>
      </c>
      <c r="AD28" s="5">
        <v>5.5323334486456061E-4</v>
      </c>
      <c r="AE28" s="5">
        <v>5.505569535878156E-4</v>
      </c>
    </row>
    <row r="29" spans="2:31" x14ac:dyDescent="0.25">
      <c r="B29" s="4" t="s">
        <v>4</v>
      </c>
      <c r="C29" s="5">
        <v>2.0498132746336124E-3</v>
      </c>
      <c r="D29" s="5">
        <v>2.3463095024542132E-3</v>
      </c>
      <c r="E29" s="5">
        <v>2.6470582981442553E-3</v>
      </c>
      <c r="F29" s="5">
        <v>2.9809195396941707E-3</v>
      </c>
      <c r="G29" s="5">
        <v>3.2567236836729078E-3</v>
      </c>
      <c r="H29" s="5">
        <v>3.5247255540668807E-3</v>
      </c>
      <c r="I29" s="5">
        <v>3.7770511019390948E-3</v>
      </c>
      <c r="J29" s="5">
        <v>3.9651994751830179E-3</v>
      </c>
      <c r="K29" s="5">
        <v>4.1094585807528077E-3</v>
      </c>
      <c r="L29" s="5">
        <v>4.2918610823125805E-3</v>
      </c>
      <c r="M29" s="5">
        <v>4.4236980974488201E-3</v>
      </c>
      <c r="N29" s="5">
        <v>4.5568107348808347E-3</v>
      </c>
      <c r="O29" s="5">
        <v>4.6041436094685822E-3</v>
      </c>
      <c r="P29" s="5">
        <v>4.5594697552533026E-3</v>
      </c>
      <c r="Q29" s="5">
        <v>4.5461026909554472E-3</v>
      </c>
      <c r="R29" s="5">
        <v>4.5394678675192346E-3</v>
      </c>
      <c r="S29" s="5">
        <v>4.5414776347552826E-3</v>
      </c>
      <c r="T29" s="5">
        <v>4.5291462543477958E-3</v>
      </c>
      <c r="U29" s="5">
        <v>4.327828816512112E-3</v>
      </c>
      <c r="V29" s="5">
        <v>1.9105586304068553E-3</v>
      </c>
      <c r="W29" s="5">
        <v>1.4504338764046827E-3</v>
      </c>
      <c r="X29" s="5">
        <v>1.431556418736264E-3</v>
      </c>
      <c r="Y29" s="5">
        <v>1.4139243093048847E-3</v>
      </c>
      <c r="Z29" s="5">
        <v>1.4025231451286263E-3</v>
      </c>
      <c r="AA29" s="5">
        <v>1.3855852122375521E-3</v>
      </c>
      <c r="AB29" s="5">
        <v>1.363110510631662E-3</v>
      </c>
      <c r="AC29" s="5">
        <v>1.3350990403109561E-3</v>
      </c>
      <c r="AD29" s="5">
        <v>1.3015508012754347E-3</v>
      </c>
      <c r="AE29" s="5">
        <v>1.2624657935250967E-3</v>
      </c>
    </row>
    <row r="30" spans="2:31" x14ac:dyDescent="0.25">
      <c r="B30" s="4" t="s">
        <v>7</v>
      </c>
      <c r="C30" s="5">
        <v>1.3336302209282974E-2</v>
      </c>
      <c r="D30" s="5">
        <v>1.5161248346769381E-2</v>
      </c>
      <c r="E30" s="5">
        <v>1.6806895975443346E-2</v>
      </c>
      <c r="F30" s="5">
        <v>1.7888322961846868E-2</v>
      </c>
      <c r="G30" s="5">
        <v>1.9082364475249948E-2</v>
      </c>
      <c r="H30" s="5">
        <v>2.0509863032185223E-2</v>
      </c>
      <c r="I30" s="5">
        <v>2.1458079088296503E-2</v>
      </c>
      <c r="J30" s="5">
        <v>2.209863408088503E-2</v>
      </c>
      <c r="K30" s="5">
        <v>2.1695996919827477E-2</v>
      </c>
      <c r="L30" s="5">
        <v>2.1625587317581331E-2</v>
      </c>
      <c r="M30" s="5">
        <v>2.1213921891015206E-2</v>
      </c>
      <c r="N30" s="5">
        <v>1.4807428867201749E-2</v>
      </c>
      <c r="O30" s="5">
        <v>1.4308113267187368E-2</v>
      </c>
      <c r="P30" s="5">
        <v>1.463024374435027E-2</v>
      </c>
      <c r="Q30" s="5">
        <v>1.4719668495299819E-2</v>
      </c>
      <c r="R30" s="5">
        <v>1.4249002255929046E-2</v>
      </c>
      <c r="S30" s="5">
        <v>1.4164516786835101E-2</v>
      </c>
      <c r="T30" s="5">
        <v>1.407161218709913E-2</v>
      </c>
      <c r="U30" s="5">
        <v>1.3677353079274826E-2</v>
      </c>
      <c r="V30" s="5">
        <v>5.3033094819401327E-3</v>
      </c>
      <c r="W30" s="5">
        <v>3.5749926526121635E-3</v>
      </c>
      <c r="X30" s="5">
        <v>3.5281981739343129E-3</v>
      </c>
      <c r="Y30" s="5">
        <v>3.3763565769888942E-3</v>
      </c>
      <c r="Z30" s="5">
        <v>3.3549754412103491E-3</v>
      </c>
      <c r="AA30" s="5">
        <v>3.3231277531654271E-3</v>
      </c>
      <c r="AB30" s="5">
        <v>3.2808135128541281E-3</v>
      </c>
      <c r="AC30" s="5">
        <v>3.2280327202764518E-3</v>
      </c>
      <c r="AD30" s="5">
        <v>3.164785375432399E-3</v>
      </c>
      <c r="AE30" s="5">
        <v>3.0910714783219688E-3</v>
      </c>
    </row>
    <row r="31" spans="2:31" x14ac:dyDescent="0.25">
      <c r="B31" s="4" t="s">
        <v>6</v>
      </c>
      <c r="C31" s="5">
        <v>3.5476562240626452E-2</v>
      </c>
      <c r="D31" s="5">
        <v>4.1736183468765252E-2</v>
      </c>
      <c r="E31" s="5">
        <v>4.7846049976833033E-2</v>
      </c>
      <c r="F31" s="5">
        <v>5.3893833540904039E-2</v>
      </c>
      <c r="G31" s="5">
        <v>5.9346230435317428E-2</v>
      </c>
      <c r="H31" s="5">
        <v>6.4573405641633691E-2</v>
      </c>
      <c r="I31" s="5">
        <v>6.9436373483915334E-2</v>
      </c>
      <c r="J31" s="5">
        <v>7.3678414566636943E-2</v>
      </c>
      <c r="K31" s="5">
        <v>7.3578776066303059E-2</v>
      </c>
      <c r="L31" s="5">
        <v>7.2850246722658524E-2</v>
      </c>
      <c r="M31" s="5">
        <v>7.223898768062692E-2</v>
      </c>
      <c r="N31" s="5">
        <v>6.6298486132892742E-2</v>
      </c>
      <c r="O31" s="5">
        <v>3.4050399445628175E-2</v>
      </c>
      <c r="P31" s="5">
        <v>3.1752461035035623E-2</v>
      </c>
      <c r="Q31" s="5">
        <v>3.1800465661417254E-2</v>
      </c>
      <c r="R31" s="5">
        <v>3.1599817088746186E-2</v>
      </c>
      <c r="S31" s="5">
        <v>3.163123107852879E-2</v>
      </c>
      <c r="T31" s="5">
        <v>3.2090354297949035E-2</v>
      </c>
      <c r="U31" s="5">
        <v>3.0475374203130356E-2</v>
      </c>
      <c r="V31" s="5">
        <v>2.1323658574803915E-2</v>
      </c>
      <c r="W31" s="5">
        <v>1.9264617004301141E-2</v>
      </c>
      <c r="X31" s="5">
        <v>1.8864999918608863E-2</v>
      </c>
      <c r="Y31" s="5">
        <v>1.8454534209725246E-2</v>
      </c>
      <c r="Z31" s="5">
        <v>1.8393414980008491E-2</v>
      </c>
      <c r="AA31" s="5">
        <v>1.8305206687460756E-2</v>
      </c>
      <c r="AB31" s="5">
        <v>1.8189909332082064E-2</v>
      </c>
      <c r="AC31" s="5">
        <v>1.8047522913872353E-2</v>
      </c>
      <c r="AD31" s="5">
        <v>1.7878047432831654E-2</v>
      </c>
      <c r="AE31" s="5">
        <v>1.7681482888960008E-2</v>
      </c>
    </row>
    <row r="32" spans="2:31" x14ac:dyDescent="0.25">
      <c r="B32" s="4" t="s">
        <v>8</v>
      </c>
      <c r="C32" s="5">
        <v>2.8617644165219426E-2</v>
      </c>
      <c r="D32" s="5">
        <v>3.4355019744772577E-2</v>
      </c>
      <c r="E32" s="5">
        <v>4.377711915601664E-2</v>
      </c>
      <c r="F32" s="5">
        <v>5.0097226167468312E-2</v>
      </c>
      <c r="G32" s="5">
        <v>5.6092817632708049E-2</v>
      </c>
      <c r="H32" s="5">
        <v>6.2928226535132442E-2</v>
      </c>
      <c r="I32" s="5">
        <v>6.743080417079636E-2</v>
      </c>
      <c r="J32" s="5">
        <v>7.3795932822499424E-2</v>
      </c>
      <c r="K32" s="5">
        <v>7.4168672011315773E-2</v>
      </c>
      <c r="L32" s="5">
        <v>7.5771320083710167E-2</v>
      </c>
      <c r="M32" s="5">
        <v>7.6481705014436616E-2</v>
      </c>
      <c r="N32" s="5">
        <v>7.5334150346679257E-2</v>
      </c>
      <c r="O32" s="5">
        <v>5.8263489918199587E-2</v>
      </c>
      <c r="P32" s="5">
        <v>5.5930529673018897E-2</v>
      </c>
      <c r="Q32" s="5">
        <v>5.2980521267030276E-2</v>
      </c>
      <c r="R32" s="5">
        <v>4.9565856900828174E-2</v>
      </c>
      <c r="S32" s="5">
        <v>4.7212611886975168E-2</v>
      </c>
      <c r="T32" s="5">
        <v>5.3815231594763605E-2</v>
      </c>
      <c r="U32" s="5">
        <v>5.0920689522964822E-2</v>
      </c>
      <c r="V32" s="5">
        <v>3.9658059114556068E-2</v>
      </c>
      <c r="W32" s="5">
        <v>3.5545260242879531E-2</v>
      </c>
      <c r="X32" s="5">
        <v>3.1949239643405139E-2</v>
      </c>
      <c r="Y32" s="5">
        <v>3.1085161533872939E-2</v>
      </c>
      <c r="Z32" s="5">
        <v>3.0869746134776162E-2</v>
      </c>
      <c r="AA32" s="5">
        <v>3.0589507509134996E-2</v>
      </c>
      <c r="AB32" s="5">
        <v>3.024444565694941E-2</v>
      </c>
      <c r="AC32" s="5">
        <v>2.9834560578219409E-2</v>
      </c>
      <c r="AD32" s="5">
        <v>2.9359852272944961E-2</v>
      </c>
      <c r="AE32" s="5">
        <v>2.882032074112614E-2</v>
      </c>
    </row>
    <row r="33" spans="2:31" x14ac:dyDescent="0.25">
      <c r="B33" s="6" t="s">
        <v>13</v>
      </c>
      <c r="C33" s="7">
        <f t="shared" ref="C33:AE33" si="1">SUM(C25:C32)</f>
        <v>0.43169647388795979</v>
      </c>
      <c r="D33" s="7">
        <f t="shared" si="1"/>
        <v>0.48764203288725605</v>
      </c>
      <c r="E33" s="7">
        <f t="shared" si="1"/>
        <v>0.55433207403082707</v>
      </c>
      <c r="F33" s="7">
        <f t="shared" si="1"/>
        <v>0.61491690809464017</v>
      </c>
      <c r="G33" s="7">
        <f t="shared" si="1"/>
        <v>0.59908429045465239</v>
      </c>
      <c r="H33" s="7">
        <f t="shared" si="1"/>
        <v>0.59566271724457709</v>
      </c>
      <c r="I33" s="7">
        <f t="shared" si="1"/>
        <v>0.63546616079926832</v>
      </c>
      <c r="J33" s="7">
        <f t="shared" si="1"/>
        <v>0.67116638387006866</v>
      </c>
      <c r="K33" s="7">
        <f t="shared" si="1"/>
        <v>0.68193653776744401</v>
      </c>
      <c r="L33" s="7">
        <f t="shared" si="1"/>
        <v>0.69612422626660053</v>
      </c>
      <c r="M33" s="7">
        <f t="shared" si="1"/>
        <v>0.68659513075589174</v>
      </c>
      <c r="N33" s="7">
        <f t="shared" si="1"/>
        <v>0.67323633863859456</v>
      </c>
      <c r="O33" s="7">
        <f t="shared" si="1"/>
        <v>0.54880391595849776</v>
      </c>
      <c r="P33" s="7">
        <f t="shared" si="1"/>
        <v>0.51725316709448699</v>
      </c>
      <c r="Q33" s="7">
        <f t="shared" si="1"/>
        <v>0.50961320900941665</v>
      </c>
      <c r="R33" s="7">
        <f t="shared" si="1"/>
        <v>0.48419317950107899</v>
      </c>
      <c r="S33" s="7">
        <f t="shared" si="1"/>
        <v>0.47488063788552598</v>
      </c>
      <c r="T33" s="7">
        <f t="shared" si="1"/>
        <v>0.49850447570219708</v>
      </c>
      <c r="U33" s="7">
        <f t="shared" si="1"/>
        <v>0.49030042036637705</v>
      </c>
      <c r="V33" s="7">
        <f t="shared" si="1"/>
        <v>0.40190307688811627</v>
      </c>
      <c r="W33" s="7">
        <f t="shared" si="1"/>
        <v>0.35441984636531432</v>
      </c>
      <c r="X33" s="7">
        <f t="shared" si="1"/>
        <v>0.33663719851712359</v>
      </c>
      <c r="Y33" s="7">
        <f t="shared" si="1"/>
        <v>0.30402508743515394</v>
      </c>
      <c r="Z33" s="7">
        <f t="shared" si="1"/>
        <v>0.30240035543586535</v>
      </c>
      <c r="AA33" s="7">
        <f t="shared" si="1"/>
        <v>0.30019320190443055</v>
      </c>
      <c r="AB33" s="7">
        <f t="shared" si="1"/>
        <v>0.2974036268408497</v>
      </c>
      <c r="AC33" s="7">
        <f t="shared" si="1"/>
        <v>0.29403163024512285</v>
      </c>
      <c r="AD33" s="7">
        <f t="shared" si="1"/>
        <v>0.29007721211724935</v>
      </c>
      <c r="AE33" s="7">
        <f t="shared" si="1"/>
        <v>0.28554037245723024</v>
      </c>
    </row>
    <row r="36" spans="2:31" x14ac:dyDescent="0.25">
      <c r="B36" s="1" t="s">
        <v>10</v>
      </c>
    </row>
    <row r="37" spans="2:31" x14ac:dyDescent="0.25">
      <c r="B37" s="2" t="str">
        <f t="shared" ref="B37:B46" si="2">B24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7.3625023185206737E-2</v>
      </c>
      <c r="D38" s="8">
        <f>SUM($C25:D25)</f>
        <v>0.16000925639406816</v>
      </c>
      <c r="E38" s="8">
        <f>SUM($C25:E25)</f>
        <v>0.26097237195913869</v>
      </c>
      <c r="F38" s="8">
        <f>SUM($C25:F25)</f>
        <v>0.37819407941696859</v>
      </c>
      <c r="G38" s="8">
        <f>SUM($C25:G25)</f>
        <v>0.50734169047482025</v>
      </c>
      <c r="H38" s="8">
        <f>SUM($C25:H25)</f>
        <v>0.64902667855697382</v>
      </c>
      <c r="I38" s="8">
        <f>SUM($C25:I25)</f>
        <v>0.80463060063309078</v>
      </c>
      <c r="J38" s="8">
        <f>SUM($C25:J25)</f>
        <v>0.96295893329669524</v>
      </c>
      <c r="K38" s="8">
        <f>SUM($C25:K25)</f>
        <v>1.1234389200497756</v>
      </c>
      <c r="L38" s="8">
        <f>SUM($C25:L25)</f>
        <v>1.2913087598727562</v>
      </c>
      <c r="M38" s="8">
        <f>SUM($C25:M25)</f>
        <v>1.4529023125546068</v>
      </c>
      <c r="N38" s="8">
        <f>SUM($C25:N25)</f>
        <v>1.6132254967155073</v>
      </c>
      <c r="O38" s="8">
        <f>SUM($C25:O25)</f>
        <v>1.7526291302984192</v>
      </c>
      <c r="P38" s="8">
        <f>SUM($C25:P25)</f>
        <v>1.8748531371098476</v>
      </c>
      <c r="Q38" s="8">
        <f>SUM($C25:Q25)</f>
        <v>1.9980098990588888</v>
      </c>
      <c r="R38" s="8">
        <f>SUM($C25:R25)</f>
        <v>2.1180093536916487</v>
      </c>
      <c r="S38" s="8">
        <f>SUM($C25:S25)</f>
        <v>2.2378428161391244</v>
      </c>
      <c r="T38" s="8">
        <f>SUM($C25:T25)</f>
        <v>2.3719767768577174</v>
      </c>
      <c r="U38" s="8">
        <f>SUM($C25:U25)</f>
        <v>2.5006632974493859</v>
      </c>
      <c r="V38" s="8">
        <f>SUM($C25:V25)</f>
        <v>2.5968183299463656</v>
      </c>
      <c r="W38" s="8">
        <f>SUM($C25:W25)</f>
        <v>2.6788190836956334</v>
      </c>
      <c r="X38" s="8">
        <f>SUM($C25:X25)</f>
        <v>2.7539589613433071</v>
      </c>
      <c r="Y38" s="8">
        <f>SUM($C25:Y25)</f>
        <v>2.8202790783405445</v>
      </c>
      <c r="Z38" s="8">
        <f>SUM($C25:Z25)</f>
        <v>2.8861046803784181</v>
      </c>
      <c r="AA38" s="8">
        <f>SUM($C25:AA25)</f>
        <v>2.9512674948060393</v>
      </c>
      <c r="AB38" s="8">
        <f>SUM($C25:AB25)</f>
        <v>3.0155992489725207</v>
      </c>
      <c r="AC38" s="8">
        <f>SUM($C25:AC25)</f>
        <v>3.0789316702269733</v>
      </c>
      <c r="AD38" s="8">
        <f>SUM($C25:AD25)</f>
        <v>3.1410964859185091</v>
      </c>
      <c r="AE38" s="8">
        <f>SUM($C25:AE25)</f>
        <v>3.20192542339624</v>
      </c>
    </row>
    <row r="39" spans="2:31" x14ac:dyDescent="0.25">
      <c r="B39" s="4" t="str">
        <f t="shared" si="2"/>
        <v>Other_A</v>
      </c>
      <c r="C39" s="8">
        <f>SUM($C26:C26)</f>
        <v>0.17392104312769549</v>
      </c>
      <c r="D39" s="8">
        <f>SUM($C26:D26)</f>
        <v>0.37842662736644084</v>
      </c>
      <c r="E39" s="8">
        <f>SUM($C26:E26)</f>
        <v>0.61487273585571922</v>
      </c>
      <c r="F39" s="8">
        <f>SUM($C26:F26)</f>
        <v>0.88883119461145521</v>
      </c>
      <c r="G39" s="8">
        <f>SUM($C26:G26)</f>
        <v>1.1573784088581691</v>
      </c>
      <c r="H39" s="8">
        <f>SUM($C26:H26)</f>
        <v>1.4136548407127849</v>
      </c>
      <c r="I39" s="8">
        <f>SUM($C26:I26)</f>
        <v>1.6884658587090471</v>
      </c>
      <c r="J39" s="8">
        <f>SUM($C26:J26)</f>
        <v>1.987447723212286</v>
      </c>
      <c r="K39" s="8">
        <f>SUM($C26:K26)</f>
        <v>2.2992765330973874</v>
      </c>
      <c r="L39" s="8">
        <f>SUM($C26:L26)</f>
        <v>2.6173810236798691</v>
      </c>
      <c r="M39" s="8">
        <f>SUM($C26:M26)</f>
        <v>2.9337996588447508</v>
      </c>
      <c r="N39" s="8">
        <f>SUM($C26:N26)</f>
        <v>3.251354792821417</v>
      </c>
      <c r="O39" s="8">
        <f>SUM($C26:O26)</f>
        <v>3.5142083580713042</v>
      </c>
      <c r="P39" s="8">
        <f>SUM($C26:P26)</f>
        <v>3.7705347157558413</v>
      </c>
      <c r="Q39" s="8">
        <f>SUM($C26:Q26)</f>
        <v>4.0189594561970816</v>
      </c>
      <c r="R39" s="8">
        <f>SUM($C26:R26)</f>
        <v>4.2499130529490108</v>
      </c>
      <c r="S39" s="8">
        <f>SUM($C26:S26)</f>
        <v>4.4748228390484215</v>
      </c>
      <c r="T39" s="8">
        <f>SUM($C26:T26)</f>
        <v>4.6996103009642658</v>
      </c>
      <c r="U39" s="8">
        <f>SUM($C26:U26)</f>
        <v>4.9303936543033462</v>
      </c>
      <c r="V39" s="8">
        <f>SUM($C26:V26)</f>
        <v>5.1469982982166034</v>
      </c>
      <c r="W39" s="8">
        <f>SUM($C26:W26)</f>
        <v>5.3403114478466538</v>
      </c>
      <c r="X39" s="8">
        <f>SUM($C26:X26)</f>
        <v>5.5252583387263554</v>
      </c>
      <c r="Y39" s="8">
        <f>SUM($C26:Y26)</f>
        <v>5.6908921784975295</v>
      </c>
      <c r="Z39" s="8">
        <f>SUM($C26:Z26)</f>
        <v>5.8557364852902651</v>
      </c>
      <c r="AA39" s="8">
        <f>SUM($C26:AA26)</f>
        <v>6.0195152518525319</v>
      </c>
      <c r="AB39" s="8">
        <f>SUM($C26:AB26)</f>
        <v>6.1819524709322966</v>
      </c>
      <c r="AC39" s="8">
        <f>SUM($C26:AC26)</f>
        <v>6.3427721352775279</v>
      </c>
      <c r="AD39" s="8">
        <f>SUM($C26:AD26)</f>
        <v>6.5016982376361936</v>
      </c>
      <c r="AE39" s="8">
        <f>SUM($C26:AE26)</f>
        <v>6.6584547707562622</v>
      </c>
    </row>
    <row r="40" spans="2:31" x14ac:dyDescent="0.25">
      <c r="B40" s="4" t="str">
        <f t="shared" si="2"/>
        <v>Peak_B</v>
      </c>
      <c r="C40" s="8">
        <f>SUM($C27:C27)</f>
        <v>6.8277697432100506E-2</v>
      </c>
      <c r="D40" s="8">
        <f>SUM($C27:D27)</f>
        <v>0.13677855951364165</v>
      </c>
      <c r="E40" s="8">
        <f>SUM($C27:E27)</f>
        <v>0.20861651690980368</v>
      </c>
      <c r="F40" s="8">
        <f>SUM($C27:F27)</f>
        <v>0.27795639846184195</v>
      </c>
      <c r="G40" s="8">
        <f>SUM($C27:G27)</f>
        <v>0.32908286076915311</v>
      </c>
      <c r="H40" s="8">
        <f>SUM($C27:H27)</f>
        <v>0.36957129491271734</v>
      </c>
      <c r="I40" s="8">
        <f>SUM($C27:I27)</f>
        <v>0.40702677574400781</v>
      </c>
      <c r="J40" s="8">
        <f>SUM($C27:J27)</f>
        <v>0.44232872759884329</v>
      </c>
      <c r="K40" s="8">
        <f>SUM($C27:K27)</f>
        <v>0.4737695519273587</v>
      </c>
      <c r="L40" s="8">
        <f>SUM($C27:L27)</f>
        <v>0.50464823470771181</v>
      </c>
      <c r="M40" s="8">
        <f>SUM($C27:M27)</f>
        <v>0.53493711535215138</v>
      </c>
      <c r="N40" s="8">
        <f>SUM($C27:N27)</f>
        <v>0.56653889527754098</v>
      </c>
      <c r="O40" s="8">
        <f>SUM($C27:O27)</f>
        <v>0.59977104305459339</v>
      </c>
      <c r="P40" s="8">
        <f>SUM($C27:P27)</f>
        <v>0.62960545207295693</v>
      </c>
      <c r="Q40" s="8">
        <f>SUM($C27:Q27)</f>
        <v>0.66161597819311435</v>
      </c>
      <c r="R40" s="8">
        <f>SUM($C27:R27)</f>
        <v>0.69294315874014634</v>
      </c>
      <c r="S40" s="8">
        <f>SUM($C27:S27)</f>
        <v>0.72120731186441511</v>
      </c>
      <c r="T40" s="8">
        <f>SUM($C27:T27)</f>
        <v>0.75196951906057352</v>
      </c>
      <c r="U40" s="8">
        <f>SUM($C27:U27)</f>
        <v>0.77930542283215576</v>
      </c>
      <c r="V40" s="8">
        <f>SUM($C27:V27)</f>
        <v>0.79775411695946019</v>
      </c>
      <c r="W40" s="8">
        <f>SUM($C27:W27)</f>
        <v>0.81466925426642378</v>
      </c>
      <c r="X40" s="8">
        <f>SUM($C27:X27)</f>
        <v>0.83315597799702612</v>
      </c>
      <c r="Y40" s="8">
        <f>SUM($C27:Y27)</f>
        <v>0.85033591937501418</v>
      </c>
      <c r="Z40" s="8">
        <f>SUM($C27:Z27)</f>
        <v>0.86748536913076491</v>
      </c>
      <c r="AA40" s="8">
        <f>SUM($C27:AA27)</f>
        <v>0.88457446142156804</v>
      </c>
      <c r="AB40" s="8">
        <f>SUM($C27:AB27)</f>
        <v>0.90157333040471332</v>
      </c>
      <c r="AC40" s="8">
        <f>SUM($C27:AC27)</f>
        <v>0.91845211023749029</v>
      </c>
      <c r="AD40" s="8">
        <f>SUM($C27:AD27)</f>
        <v>0.9351809350771888</v>
      </c>
      <c r="AE40" s="8">
        <f>SUM($C27:AE27)</f>
        <v>0.95172993908109838</v>
      </c>
    </row>
    <row r="41" spans="2:31" x14ac:dyDescent="0.25">
      <c r="B41" s="4" t="str">
        <f t="shared" si="2"/>
        <v>Other_B</v>
      </c>
      <c r="C41" s="8">
        <f>SUM($C28:C28)</f>
        <v>3.6392388253194644E-2</v>
      </c>
      <c r="D41" s="8">
        <f>SUM($C28:D28)</f>
        <v>7.1044980548541303E-2</v>
      </c>
      <c r="E41" s="8">
        <f>SUM($C28:E28)</f>
        <v>0.10505274972242015</v>
      </c>
      <c r="F41" s="8">
        <f>SUM($C28:F28)</f>
        <v>0.13458930784154288</v>
      </c>
      <c r="G41" s="8">
        <f>SUM($C28:G28)</f>
        <v>0.14707417445737025</v>
      </c>
      <c r="H41" s="8">
        <f>SUM($C28:H28)</f>
        <v>0.15275081685859551</v>
      </c>
      <c r="I41" s="8">
        <f>SUM($C28:I28)</f>
        <v>0.15824424890924679</v>
      </c>
      <c r="J41" s="8">
        <f>SUM($C28:J28)</f>
        <v>0.16326030281243212</v>
      </c>
      <c r="K41" s="8">
        <f>SUM($C28:K28)</f>
        <v>0.16789431603497965</v>
      </c>
      <c r="L41" s="8">
        <f>SUM($C28:L28)</f>
        <v>0.17262651390950229</v>
      </c>
      <c r="M41" s="8">
        <f>SUM($C28:M28)</f>
        <v>0.17656226349069454</v>
      </c>
      <c r="N41" s="8">
        <f>SUM($C28:N28)</f>
        <v>0.17932162798467846</v>
      </c>
      <c r="O41" s="8">
        <f>SUM($C28:O28)</f>
        <v>0.18141005109284103</v>
      </c>
      <c r="P41" s="8">
        <f>SUM($C28:P28)</f>
        <v>0.18340574046534081</v>
      </c>
      <c r="Q41" s="8">
        <f>SUM($C28:Q28)</f>
        <v>0.18538016284961528</v>
      </c>
      <c r="R41" s="8">
        <f>SUM($C28:R28)</f>
        <v>0.18733896630595057</v>
      </c>
      <c r="S41" s="8">
        <f>SUM($C28:S28)</f>
        <v>0.19166236513322743</v>
      </c>
      <c r="T41" s="8">
        <f>SUM($C28:T28)</f>
        <v>0.19597686667066985</v>
      </c>
      <c r="U41" s="8">
        <f>SUM($C28:U28)</f>
        <v>0.20007026371283412</v>
      </c>
      <c r="V41" s="8">
        <f>SUM($C28:V28)</f>
        <v>0.20256938426170218</v>
      </c>
      <c r="W41" s="8">
        <f>SUM($C28:W28)</f>
        <v>0.20492488616453716</v>
      </c>
      <c r="X41" s="8">
        <f>SUM($C28:X28)</f>
        <v>0.20721459826899835</v>
      </c>
      <c r="Y41" s="8">
        <f>SUM($C28:Y28)</f>
        <v>0.2077758109278614</v>
      </c>
      <c r="Z41" s="8">
        <f>SUM($C28:Z28)</f>
        <v>0.20833614807624279</v>
      </c>
      <c r="AA41" s="8">
        <f>SUM($C28:AA28)</f>
        <v>0.2088952495379835</v>
      </c>
      <c r="AB41" s="8">
        <f>SUM($C28:AB28)</f>
        <v>0.20945275513692449</v>
      </c>
      <c r="AC41" s="8">
        <f>SUM($C28:AC28)</f>
        <v>0.21000830469690679</v>
      </c>
      <c r="AD41" s="8">
        <f>SUM($C28:AD28)</f>
        <v>0.21056153804177136</v>
      </c>
      <c r="AE41" s="8">
        <f>SUM($C28:AE28)</f>
        <v>0.21111209499535918</v>
      </c>
    </row>
    <row r="42" spans="2:31" x14ac:dyDescent="0.25">
      <c r="B42" s="4" t="str">
        <f t="shared" si="2"/>
        <v>Peak_C</v>
      </c>
      <c r="C42" s="8">
        <f>SUM($C29:C29)</f>
        <v>2.0498132746336124E-3</v>
      </c>
      <c r="D42" s="8">
        <f>SUM($C29:D29)</f>
        <v>4.3961227770878252E-3</v>
      </c>
      <c r="E42" s="8">
        <f>SUM($C29:E29)</f>
        <v>7.04318107523208E-3</v>
      </c>
      <c r="F42" s="8">
        <f>SUM($C29:F29)</f>
        <v>1.002410061492625E-2</v>
      </c>
      <c r="G42" s="8">
        <f>SUM($C29:G29)</f>
        <v>1.3280824298599158E-2</v>
      </c>
      <c r="H42" s="8">
        <f>SUM($C29:H29)</f>
        <v>1.6805549852666038E-2</v>
      </c>
      <c r="I42" s="8">
        <f>SUM($C29:I29)</f>
        <v>2.0582600954605134E-2</v>
      </c>
      <c r="J42" s="8">
        <f>SUM($C29:J29)</f>
        <v>2.4547800429788151E-2</v>
      </c>
      <c r="K42" s="8">
        <f>SUM($C29:K29)</f>
        <v>2.8657259010540958E-2</v>
      </c>
      <c r="L42" s="8">
        <f>SUM($C29:L29)</f>
        <v>3.2949120092853536E-2</v>
      </c>
      <c r="M42" s="8">
        <f>SUM($C29:M29)</f>
        <v>3.7372818190302359E-2</v>
      </c>
      <c r="N42" s="8">
        <f>SUM($C29:N29)</f>
        <v>4.1929628925183191E-2</v>
      </c>
      <c r="O42" s="8">
        <f>SUM($C29:O29)</f>
        <v>4.6533772534651775E-2</v>
      </c>
      <c r="P42" s="8">
        <f>SUM($C29:P29)</f>
        <v>5.1093242289905076E-2</v>
      </c>
      <c r="Q42" s="8">
        <f>SUM($C29:Q29)</f>
        <v>5.5639344980860525E-2</v>
      </c>
      <c r="R42" s="8">
        <f>SUM($C29:R29)</f>
        <v>6.017881284837976E-2</v>
      </c>
      <c r="S42" s="8">
        <f>SUM($C29:S29)</f>
        <v>6.4720290483135046E-2</v>
      </c>
      <c r="T42" s="8">
        <f>SUM($C29:T29)</f>
        <v>6.9249436737482836E-2</v>
      </c>
      <c r="U42" s="8">
        <f>SUM($C29:U29)</f>
        <v>7.357726555399495E-2</v>
      </c>
      <c r="V42" s="8">
        <f>SUM($C29:V29)</f>
        <v>7.5487824184401808E-2</v>
      </c>
      <c r="W42" s="8">
        <f>SUM($C29:W29)</f>
        <v>7.6938258060806494E-2</v>
      </c>
      <c r="X42" s="8">
        <f>SUM($C29:X29)</f>
        <v>7.8369814479542763E-2</v>
      </c>
      <c r="Y42" s="8">
        <f>SUM($C29:Y29)</f>
        <v>7.9783738788847647E-2</v>
      </c>
      <c r="Z42" s="8">
        <f>SUM($C29:Z29)</f>
        <v>8.1186261933976267E-2</v>
      </c>
      <c r="AA42" s="8">
        <f>SUM($C29:AA29)</f>
        <v>8.2571847146213823E-2</v>
      </c>
      <c r="AB42" s="8">
        <f>SUM($C29:AB29)</f>
        <v>8.3934957656845485E-2</v>
      </c>
      <c r="AC42" s="8">
        <f>SUM($C29:AC29)</f>
        <v>8.5270056697156441E-2</v>
      </c>
      <c r="AD42" s="8">
        <f>SUM($C29:AD29)</f>
        <v>8.6571607498431874E-2</v>
      </c>
      <c r="AE42" s="8">
        <f>SUM($C29:AE29)</f>
        <v>8.7834073291956971E-2</v>
      </c>
    </row>
    <row r="43" spans="2:31" x14ac:dyDescent="0.25">
      <c r="B43" s="4" t="str">
        <f t="shared" si="2"/>
        <v>Other_C</v>
      </c>
      <c r="C43" s="8">
        <f>SUM($C30:C30)</f>
        <v>1.3336302209282974E-2</v>
      </c>
      <c r="D43" s="8">
        <f>SUM($C30:D30)</f>
        <v>2.8497550556052353E-2</v>
      </c>
      <c r="E43" s="8">
        <f>SUM($C30:E30)</f>
        <v>4.53044465314957E-2</v>
      </c>
      <c r="F43" s="8">
        <f>SUM($C30:F30)</f>
        <v>6.3192769493342571E-2</v>
      </c>
      <c r="G43" s="8">
        <f>SUM($C30:G30)</f>
        <v>8.2275133968592512E-2</v>
      </c>
      <c r="H43" s="8">
        <f>SUM($C30:H30)</f>
        <v>0.10278499700077773</v>
      </c>
      <c r="I43" s="8">
        <f>SUM($C30:I30)</f>
        <v>0.12424307608907423</v>
      </c>
      <c r="J43" s="8">
        <f>SUM($C30:J30)</f>
        <v>0.14634171016995925</v>
      </c>
      <c r="K43" s="8">
        <f>SUM($C30:K30)</f>
        <v>0.16803770708978674</v>
      </c>
      <c r="L43" s="8">
        <f>SUM($C30:L30)</f>
        <v>0.18966329440736807</v>
      </c>
      <c r="M43" s="8">
        <f>SUM($C30:M30)</f>
        <v>0.21087721629838327</v>
      </c>
      <c r="N43" s="8">
        <f>SUM($C30:N30)</f>
        <v>0.22568464516558501</v>
      </c>
      <c r="O43" s="8">
        <f>SUM($C30:O30)</f>
        <v>0.23999275843277237</v>
      </c>
      <c r="P43" s="8">
        <f>SUM($C30:P30)</f>
        <v>0.25462300217712264</v>
      </c>
      <c r="Q43" s="8">
        <f>SUM($C30:Q30)</f>
        <v>0.26934267067242246</v>
      </c>
      <c r="R43" s="8">
        <f>SUM($C30:R30)</f>
        <v>0.28359167292835152</v>
      </c>
      <c r="S43" s="8">
        <f>SUM($C30:S30)</f>
        <v>0.29775618971518664</v>
      </c>
      <c r="T43" s="8">
        <f>SUM($C30:T30)</f>
        <v>0.31182780190228576</v>
      </c>
      <c r="U43" s="8">
        <f>SUM($C30:U30)</f>
        <v>0.32550515498156057</v>
      </c>
      <c r="V43" s="8">
        <f>SUM($C30:V30)</f>
        <v>0.33080846446350071</v>
      </c>
      <c r="W43" s="8">
        <f>SUM($C30:W30)</f>
        <v>0.33438345711611289</v>
      </c>
      <c r="X43" s="8">
        <f>SUM($C30:X30)</f>
        <v>0.33791165529004719</v>
      </c>
      <c r="Y43" s="8">
        <f>SUM($C30:Y30)</f>
        <v>0.34128801186703606</v>
      </c>
      <c r="Z43" s="8">
        <f>SUM($C30:Z30)</f>
        <v>0.34464298730824638</v>
      </c>
      <c r="AA43" s="8">
        <f>SUM($C30:AA30)</f>
        <v>0.34796611506141178</v>
      </c>
      <c r="AB43" s="8">
        <f>SUM($C30:AB30)</f>
        <v>0.35124692857426593</v>
      </c>
      <c r="AC43" s="8">
        <f>SUM($C30:AC30)</f>
        <v>0.35447496129454237</v>
      </c>
      <c r="AD43" s="8">
        <f>SUM($C30:AD30)</f>
        <v>0.35763974666997478</v>
      </c>
      <c r="AE43" s="8">
        <f>SUM($C30:AE30)</f>
        <v>0.36073081814829677</v>
      </c>
    </row>
    <row r="44" spans="2:31" x14ac:dyDescent="0.25">
      <c r="B44" s="4" t="str">
        <f t="shared" si="2"/>
        <v>Peak_D</v>
      </c>
      <c r="C44" s="8">
        <f>SUM($C31:C31)</f>
        <v>3.5476562240626452E-2</v>
      </c>
      <c r="D44" s="8">
        <f>SUM($C31:D31)</f>
        <v>7.7212745709391711E-2</v>
      </c>
      <c r="E44" s="8">
        <f>SUM($C31:E31)</f>
        <v>0.12505879568622474</v>
      </c>
      <c r="F44" s="8">
        <f>SUM($C31:F31)</f>
        <v>0.17895262922712879</v>
      </c>
      <c r="G44" s="8">
        <f>SUM($C31:G31)</f>
        <v>0.23829885966244621</v>
      </c>
      <c r="H44" s="8">
        <f>SUM($C31:H31)</f>
        <v>0.3028722653040799</v>
      </c>
      <c r="I44" s="8">
        <f>SUM($C31:I31)</f>
        <v>0.37230863878799525</v>
      </c>
      <c r="J44" s="8">
        <f>SUM($C31:J31)</f>
        <v>0.44598705335463218</v>
      </c>
      <c r="K44" s="8">
        <f>SUM($C31:K31)</f>
        <v>0.51956582942093521</v>
      </c>
      <c r="L44" s="8">
        <f>SUM($C31:L31)</f>
        <v>0.59241607614359371</v>
      </c>
      <c r="M44" s="8">
        <f>SUM($C31:M31)</f>
        <v>0.66465506382422057</v>
      </c>
      <c r="N44" s="8">
        <f>SUM($C31:N31)</f>
        <v>0.73095354995711337</v>
      </c>
      <c r="O44" s="8">
        <f>SUM($C31:O31)</f>
        <v>0.76500394940274152</v>
      </c>
      <c r="P44" s="8">
        <f>SUM($C31:P31)</f>
        <v>0.79675641043777712</v>
      </c>
      <c r="Q44" s="8">
        <f>SUM($C31:Q31)</f>
        <v>0.82855687609919437</v>
      </c>
      <c r="R44" s="8">
        <f>SUM($C31:R31)</f>
        <v>0.86015669318794052</v>
      </c>
      <c r="S44" s="8">
        <f>SUM($C31:S31)</f>
        <v>0.89178792426646936</v>
      </c>
      <c r="T44" s="8">
        <f>SUM($C31:T31)</f>
        <v>0.9238782785644184</v>
      </c>
      <c r="U44" s="8">
        <f>SUM($C31:U31)</f>
        <v>0.9543536527675488</v>
      </c>
      <c r="V44" s="8">
        <f>SUM($C31:V31)</f>
        <v>0.97567731134235269</v>
      </c>
      <c r="W44" s="8">
        <f>SUM($C31:W31)</f>
        <v>0.99494192834665385</v>
      </c>
      <c r="X44" s="8">
        <f>SUM($C31:X31)</f>
        <v>1.0138069282652626</v>
      </c>
      <c r="Y44" s="8">
        <f>SUM($C31:Y31)</f>
        <v>1.032261462474988</v>
      </c>
      <c r="Z44" s="8">
        <f>SUM($C31:Z31)</f>
        <v>1.0506548774549964</v>
      </c>
      <c r="AA44" s="8">
        <f>SUM($C31:AA31)</f>
        <v>1.0689600841424571</v>
      </c>
      <c r="AB44" s="8">
        <f>SUM($C31:AB31)</f>
        <v>1.0871499934745392</v>
      </c>
      <c r="AC44" s="8">
        <f>SUM($C31:AC31)</f>
        <v>1.1051975163884116</v>
      </c>
      <c r="AD44" s="8">
        <f>SUM($C31:AD31)</f>
        <v>1.1230755638212433</v>
      </c>
      <c r="AE44" s="8">
        <f>SUM($C31:AE31)</f>
        <v>1.1407570467102033</v>
      </c>
    </row>
    <row r="45" spans="2:31" x14ac:dyDescent="0.25">
      <c r="B45" s="4" t="str">
        <f t="shared" si="2"/>
        <v>Other_D</v>
      </c>
      <c r="C45" s="8">
        <f>SUM($C32:C32)</f>
        <v>2.8617644165219426E-2</v>
      </c>
      <c r="D45" s="8">
        <f>SUM($C32:D32)</f>
        <v>6.297266390999201E-2</v>
      </c>
      <c r="E45" s="8">
        <f>SUM($C32:E32)</f>
        <v>0.10674978306600866</v>
      </c>
      <c r="F45" s="8">
        <f>SUM($C32:F32)</f>
        <v>0.15684700923347697</v>
      </c>
      <c r="G45" s="8">
        <f>SUM($C32:G32)</f>
        <v>0.21293982686618501</v>
      </c>
      <c r="H45" s="8">
        <f>SUM($C32:H32)</f>
        <v>0.27586805340131748</v>
      </c>
      <c r="I45" s="8">
        <f>SUM($C32:I32)</f>
        <v>0.34329885757211387</v>
      </c>
      <c r="J45" s="8">
        <f>SUM($C32:J32)</f>
        <v>0.41709479039461328</v>
      </c>
      <c r="K45" s="8">
        <f>SUM($C32:K32)</f>
        <v>0.49126346240592905</v>
      </c>
      <c r="L45" s="8">
        <f>SUM($C32:L32)</f>
        <v>0.56703478248963923</v>
      </c>
      <c r="M45" s="8">
        <f>SUM($C32:M32)</f>
        <v>0.64351648750407586</v>
      </c>
      <c r="N45" s="8">
        <f>SUM($C32:N32)</f>
        <v>0.71885063785075509</v>
      </c>
      <c r="O45" s="8">
        <f>SUM($C32:O32)</f>
        <v>0.77711412776895472</v>
      </c>
      <c r="P45" s="8">
        <f>SUM($C32:P32)</f>
        <v>0.83304465744197365</v>
      </c>
      <c r="Q45" s="8">
        <f>SUM($C32:Q32)</f>
        <v>0.88602517870900388</v>
      </c>
      <c r="R45" s="8">
        <f>SUM($C32:R32)</f>
        <v>0.93559103560983203</v>
      </c>
      <c r="S45" s="8">
        <f>SUM($C32:S32)</f>
        <v>0.98280364749680715</v>
      </c>
      <c r="T45" s="8">
        <f>SUM($C32:T32)</f>
        <v>1.0366188790915707</v>
      </c>
      <c r="U45" s="8">
        <f>SUM($C32:U32)</f>
        <v>1.0875395686145355</v>
      </c>
      <c r="V45" s="8">
        <f>SUM($C32:V32)</f>
        <v>1.1271976277290916</v>
      </c>
      <c r="W45" s="8">
        <f>SUM($C32:W32)</f>
        <v>1.1627428879719712</v>
      </c>
      <c r="X45" s="8">
        <f>SUM($C32:X32)</f>
        <v>1.1946921276153764</v>
      </c>
      <c r="Y45" s="8">
        <f>SUM($C32:Y32)</f>
        <v>1.2257772891492493</v>
      </c>
      <c r="Z45" s="8">
        <f>SUM($C32:Z32)</f>
        <v>1.2566470352840255</v>
      </c>
      <c r="AA45" s="8">
        <f>SUM($C32:AA32)</f>
        <v>1.2872365427931605</v>
      </c>
      <c r="AB45" s="8">
        <f>SUM($C32:AB32)</f>
        <v>1.31748098845011</v>
      </c>
      <c r="AC45" s="8">
        <f>SUM($C32:AC32)</f>
        <v>1.3473155490283293</v>
      </c>
      <c r="AD45" s="8">
        <f>SUM($C32:AD32)</f>
        <v>1.3766754013012743</v>
      </c>
      <c r="AE45" s="8">
        <f>SUM($C32:AE32)</f>
        <v>1.4054957220424005</v>
      </c>
    </row>
    <row r="46" spans="2:31" x14ac:dyDescent="0.25">
      <c r="B46" s="6" t="str">
        <f t="shared" si="2"/>
        <v>Total</v>
      </c>
      <c r="C46" s="9">
        <f t="shared" ref="C46:AE46" si="4">SUM(C38:C45)</f>
        <v>0.43169647388795979</v>
      </c>
      <c r="D46" s="9">
        <f t="shared" si="4"/>
        <v>0.919338506775216</v>
      </c>
      <c r="E46" s="9">
        <f t="shared" si="4"/>
        <v>1.4736705808060431</v>
      </c>
      <c r="F46" s="9">
        <f t="shared" si="4"/>
        <v>2.088587488900683</v>
      </c>
      <c r="G46" s="9">
        <f t="shared" si="4"/>
        <v>2.6876717793553349</v>
      </c>
      <c r="H46" s="9">
        <f t="shared" si="4"/>
        <v>3.2833344965999132</v>
      </c>
      <c r="I46" s="9">
        <f t="shared" si="4"/>
        <v>3.9188006573991814</v>
      </c>
      <c r="J46" s="9">
        <f t="shared" si="4"/>
        <v>4.5899670412692499</v>
      </c>
      <c r="K46" s="9">
        <f t="shared" si="4"/>
        <v>5.2719035790366933</v>
      </c>
      <c r="L46" s="9">
        <f t="shared" si="4"/>
        <v>5.9680278053032936</v>
      </c>
      <c r="M46" s="9">
        <f t="shared" si="4"/>
        <v>6.6546229360591864</v>
      </c>
      <c r="N46" s="9">
        <f t="shared" si="4"/>
        <v>7.3278592746977802</v>
      </c>
      <c r="O46" s="9">
        <f t="shared" si="4"/>
        <v>7.8766631906562772</v>
      </c>
      <c r="P46" s="9">
        <f t="shared" si="4"/>
        <v>8.3939163577507649</v>
      </c>
      <c r="Q46" s="9">
        <f t="shared" si="4"/>
        <v>8.903529566760179</v>
      </c>
      <c r="R46" s="9">
        <f t="shared" si="4"/>
        <v>9.3877227462612591</v>
      </c>
      <c r="S46" s="9">
        <f t="shared" si="4"/>
        <v>9.8626033841467855</v>
      </c>
      <c r="T46" s="9">
        <f t="shared" si="4"/>
        <v>10.361107859848982</v>
      </c>
      <c r="U46" s="9">
        <f t="shared" si="4"/>
        <v>10.851408280215363</v>
      </c>
      <c r="V46" s="9">
        <f t="shared" si="4"/>
        <v>11.253311357103478</v>
      </c>
      <c r="W46" s="9">
        <f t="shared" si="4"/>
        <v>11.607731203468793</v>
      </c>
      <c r="X46" s="9">
        <f t="shared" si="4"/>
        <v>11.944368401985914</v>
      </c>
      <c r="Y46" s="9">
        <f t="shared" si="4"/>
        <v>12.248393489421071</v>
      </c>
      <c r="Z46" s="9">
        <f t="shared" si="4"/>
        <v>12.550793844856933</v>
      </c>
      <c r="AA46" s="9">
        <f t="shared" si="4"/>
        <v>12.850987046761366</v>
      </c>
      <c r="AB46" s="9">
        <f t="shared" si="4"/>
        <v>13.148390673602218</v>
      </c>
      <c r="AC46" s="9">
        <f t="shared" si="4"/>
        <v>13.442422303847337</v>
      </c>
      <c r="AD46" s="9">
        <f t="shared" si="4"/>
        <v>13.732499515964586</v>
      </c>
      <c r="AE46" s="9">
        <f t="shared" si="4"/>
        <v>14.018039888421814</v>
      </c>
    </row>
    <row r="49" spans="2:31" x14ac:dyDescent="0.25">
      <c r="B49" s="1" t="s">
        <v>42</v>
      </c>
    </row>
    <row r="50" spans="2:31" x14ac:dyDescent="0.25">
      <c r="B50" s="2" t="str">
        <f t="shared" ref="B50:B59" si="5">B24</f>
        <v>Bundle</v>
      </c>
      <c r="C50" s="3">
        <v>2022</v>
      </c>
      <c r="D50" s="3">
        <f>C50+1</f>
        <v>2023</v>
      </c>
      <c r="E50" s="3">
        <f t="shared" ref="E50" si="6">D50+1</f>
        <v>2024</v>
      </c>
      <c r="F50" s="3">
        <f t="shared" ref="F50" si="7">E50+1</f>
        <v>2025</v>
      </c>
      <c r="G50" s="3">
        <f t="shared" ref="G50" si="8">F50+1</f>
        <v>2026</v>
      </c>
      <c r="H50" s="3">
        <f t="shared" ref="H50" si="9">G50+1</f>
        <v>2027</v>
      </c>
      <c r="I50" s="3">
        <f t="shared" ref="I50" si="10">H50+1</f>
        <v>2028</v>
      </c>
      <c r="J50" s="3">
        <f t="shared" ref="J50" si="11">I50+1</f>
        <v>2029</v>
      </c>
      <c r="K50" s="3">
        <f t="shared" ref="K50" si="12">J50+1</f>
        <v>2030</v>
      </c>
      <c r="L50" s="3">
        <f t="shared" ref="L50" si="13">K50+1</f>
        <v>2031</v>
      </c>
      <c r="M50" s="3">
        <f t="shared" ref="M50" si="14">L50+1</f>
        <v>2032</v>
      </c>
      <c r="N50" s="3">
        <f t="shared" ref="N50" si="15">M50+1</f>
        <v>2033</v>
      </c>
      <c r="O50" s="3">
        <f t="shared" ref="O50" si="16">N50+1</f>
        <v>2034</v>
      </c>
      <c r="P50" s="3">
        <f t="shared" ref="P50" si="17">O50+1</f>
        <v>2035</v>
      </c>
      <c r="Q50" s="3">
        <f t="shared" ref="Q50" si="18">P50+1</f>
        <v>2036</v>
      </c>
      <c r="R50" s="3">
        <f t="shared" ref="R50" si="19">Q50+1</f>
        <v>2037</v>
      </c>
      <c r="S50" s="3">
        <f t="shared" ref="S50" si="20">R50+1</f>
        <v>2038</v>
      </c>
      <c r="T50" s="3">
        <f t="shared" ref="T50" si="21">S50+1</f>
        <v>2039</v>
      </c>
      <c r="U50" s="3">
        <f t="shared" ref="U50" si="22">T50+1</f>
        <v>2040</v>
      </c>
      <c r="V50" s="3">
        <f t="shared" ref="V50" si="23">U50+1</f>
        <v>2041</v>
      </c>
      <c r="W50" s="3">
        <f t="shared" ref="W50" si="24">V50+1</f>
        <v>2042</v>
      </c>
      <c r="X50" s="3">
        <f t="shared" ref="X50" si="25">W50+1</f>
        <v>2043</v>
      </c>
      <c r="Y50" s="3">
        <f t="shared" ref="Y50" si="26">X50+1</f>
        <v>2044</v>
      </c>
      <c r="Z50" s="3">
        <f t="shared" ref="Z50" si="27">Y50+1</f>
        <v>2045</v>
      </c>
      <c r="AA50" s="3">
        <f t="shared" ref="AA50" si="28">Z50+1</f>
        <v>2046</v>
      </c>
      <c r="AB50" s="3">
        <f t="shared" ref="AB50" si="29">AA50+1</f>
        <v>2047</v>
      </c>
      <c r="AC50" s="3">
        <f t="shared" ref="AC50" si="30">AB50+1</f>
        <v>2048</v>
      </c>
      <c r="AD50" s="3">
        <f t="shared" ref="AD50" si="31">AC50+1</f>
        <v>2049</v>
      </c>
      <c r="AE50" s="3">
        <f t="shared" ref="AE50" si="32">AD50+1</f>
        <v>2050</v>
      </c>
    </row>
    <row r="51" spans="2:31" x14ac:dyDescent="0.25">
      <c r="B51" s="4" t="str">
        <f t="shared" si="5"/>
        <v>Peak_A</v>
      </c>
      <c r="C51" s="5">
        <v>2.3854970788131067E-2</v>
      </c>
      <c r="D51" s="5">
        <v>2.7989035121506627E-2</v>
      </c>
      <c r="E51" s="5">
        <v>3.2647747029140452E-2</v>
      </c>
      <c r="F51" s="5">
        <v>3.7980570819069484E-2</v>
      </c>
      <c r="G51" s="5">
        <v>4.1844638627712975E-2</v>
      </c>
      <c r="H51" s="5">
        <v>4.5906827673442188E-2</v>
      </c>
      <c r="I51" s="5">
        <v>5.0316568147196539E-2</v>
      </c>
      <c r="J51" s="5">
        <v>5.1299376043967969E-2</v>
      </c>
      <c r="K51" s="5">
        <v>5.1996525507968766E-2</v>
      </c>
      <c r="L51" s="5">
        <v>5.4390884402329913E-2</v>
      </c>
      <c r="M51" s="5">
        <v>5.2253393726711853E-2</v>
      </c>
      <c r="N51" s="5">
        <v>5.194572048144204E-2</v>
      </c>
      <c r="O51" s="5">
        <v>4.5167654460553916E-2</v>
      </c>
      <c r="P51" s="5">
        <v>3.9601347285969889E-2</v>
      </c>
      <c r="Q51" s="5">
        <v>3.9824353542744773E-2</v>
      </c>
      <c r="R51" s="5">
        <v>3.888057838236867E-2</v>
      </c>
      <c r="S51" s="5">
        <v>3.8826795869851841E-2</v>
      </c>
      <c r="T51" s="5">
        <v>4.3460247293766158E-2</v>
      </c>
      <c r="U51" s="5">
        <v>4.1612473494137769E-2</v>
      </c>
      <c r="V51" s="5">
        <v>3.1154835572372776E-2</v>
      </c>
      <c r="W51" s="5">
        <v>2.6568760194109586E-2</v>
      </c>
      <c r="X51" s="5">
        <v>2.4345793166000065E-2</v>
      </c>
      <c r="Y51" s="5">
        <v>2.1445479277759905E-2</v>
      </c>
      <c r="Z51" s="5">
        <v>2.1327909259526361E-2</v>
      </c>
      <c r="AA51" s="5">
        <v>2.1113161903297692E-2</v>
      </c>
      <c r="AB51" s="5">
        <v>2.0843893149346919E-2</v>
      </c>
      <c r="AC51" s="5">
        <v>2.047936869109121E-2</v>
      </c>
      <c r="AD51" s="5">
        <v>2.0141791448279017E-2</v>
      </c>
      <c r="AE51" s="5">
        <v>1.9708958501161899E-2</v>
      </c>
    </row>
    <row r="52" spans="2:31" x14ac:dyDescent="0.25">
      <c r="B52" s="4" t="str">
        <f t="shared" si="5"/>
        <v>Other_A</v>
      </c>
      <c r="C52" s="5">
        <v>3.1992836442711212E-2</v>
      </c>
      <c r="D52" s="5">
        <v>3.7618873429637364E-2</v>
      </c>
      <c r="E52" s="5">
        <v>4.3374783283615811E-2</v>
      </c>
      <c r="F52" s="5">
        <v>5.0394753880554422E-2</v>
      </c>
      <c r="G52" s="5">
        <v>4.9399353568922451E-2</v>
      </c>
      <c r="H52" s="5">
        <v>4.7142138875205047E-2</v>
      </c>
      <c r="I52" s="5">
        <v>5.0412622249091606E-2</v>
      </c>
      <c r="J52" s="5">
        <v>5.4997818080966744E-2</v>
      </c>
      <c r="K52" s="5">
        <v>5.736101815727148E-2</v>
      </c>
      <c r="L52" s="5">
        <v>5.8515431806748945E-2</v>
      </c>
      <c r="M52" s="5">
        <v>5.8045318719198068E-2</v>
      </c>
      <c r="N52" s="5">
        <v>5.8414377467822971E-2</v>
      </c>
      <c r="O52" s="5">
        <v>4.8352004853425494E-2</v>
      </c>
      <c r="P52" s="5">
        <v>4.7151322749003279E-2</v>
      </c>
      <c r="Q52" s="5">
        <v>4.5572199719311236E-2</v>
      </c>
      <c r="R52" s="5">
        <v>4.2483994540645303E-2</v>
      </c>
      <c r="S52" s="5">
        <v>4.1372233466657367E-2</v>
      </c>
      <c r="T52" s="5">
        <v>4.1349731890496975E-2</v>
      </c>
      <c r="U52" s="5">
        <v>4.2335980915510156E-2</v>
      </c>
      <c r="V52" s="5">
        <v>3.9844499669660832E-2</v>
      </c>
      <c r="W52" s="5">
        <v>3.5560021186158031E-2</v>
      </c>
      <c r="X52" s="5">
        <v>3.4021044975897016E-2</v>
      </c>
      <c r="Y52" s="5">
        <v>3.038464853750629E-2</v>
      </c>
      <c r="Z52" s="5">
        <v>3.0323167633372464E-2</v>
      </c>
      <c r="AA52" s="5">
        <v>3.0127161136956088E-2</v>
      </c>
      <c r="AB52" s="5">
        <v>2.98803830104226E-2</v>
      </c>
      <c r="AC52" s="5">
        <v>2.9501513614611119E-2</v>
      </c>
      <c r="AD52" s="5">
        <v>2.9234511867004296E-2</v>
      </c>
      <c r="AE52" s="5">
        <v>2.8835418850119525E-2</v>
      </c>
    </row>
    <row r="53" spans="2:31" x14ac:dyDescent="0.25">
      <c r="B53" s="4" t="str">
        <f t="shared" si="5"/>
        <v>Peak_B</v>
      </c>
      <c r="C53" s="5">
        <v>2.6199201829113956E-2</v>
      </c>
      <c r="D53" s="5">
        <v>2.6284833534805749E-2</v>
      </c>
      <c r="E53" s="5">
        <v>2.7497270245868517E-2</v>
      </c>
      <c r="F53" s="5">
        <v>2.6606778200089321E-2</v>
      </c>
      <c r="G53" s="5">
        <v>1.9618009323320921E-2</v>
      </c>
      <c r="H53" s="5">
        <v>1.5536034426569763E-2</v>
      </c>
      <c r="I53" s="5">
        <v>1.4336758949412538E-2</v>
      </c>
      <c r="J53" s="5">
        <v>1.3545901464036026E-2</v>
      </c>
      <c r="K53" s="5">
        <v>1.2064327492526445E-2</v>
      </c>
      <c r="L53" s="5">
        <v>1.1848625141235514E-2</v>
      </c>
      <c r="M53" s="5">
        <v>1.1593613831919813E-2</v>
      </c>
      <c r="N53" s="5">
        <v>1.2126088628689897E-2</v>
      </c>
      <c r="O53" s="5">
        <v>1.2751685829648416E-2</v>
      </c>
      <c r="P53" s="5">
        <v>1.1447921249859829E-2</v>
      </c>
      <c r="Q53" s="5">
        <v>1.2252604602666891E-2</v>
      </c>
      <c r="R53" s="5">
        <v>1.2020720627039089E-2</v>
      </c>
      <c r="S53" s="5">
        <v>1.0845389930849623E-2</v>
      </c>
      <c r="T53" s="5">
        <v>1.1803931669527305E-2</v>
      </c>
      <c r="U53" s="5">
        <v>1.0463308822619864E-2</v>
      </c>
      <c r="V53" s="5">
        <v>7.0790474650306015E-3</v>
      </c>
      <c r="W53" s="5">
        <v>6.4905981446287302E-3</v>
      </c>
      <c r="X53" s="5">
        <v>7.0936400082731894E-3</v>
      </c>
      <c r="Y53" s="5">
        <v>6.5759315548684404E-3</v>
      </c>
      <c r="Z53" s="5">
        <v>6.5805074322545258E-3</v>
      </c>
      <c r="AA53" s="5">
        <v>6.5573473453516525E-3</v>
      </c>
      <c r="AB53" s="5">
        <v>6.5227272756082158E-3</v>
      </c>
      <c r="AC53" s="5">
        <v>6.4606565568522236E-3</v>
      </c>
      <c r="AD53" s="5">
        <v>6.4191071875997121E-3</v>
      </c>
      <c r="AE53" s="5">
        <v>6.3501071693346381E-3</v>
      </c>
    </row>
    <row r="54" spans="2:31" x14ac:dyDescent="0.25">
      <c r="B54" s="4" t="str">
        <f t="shared" si="5"/>
        <v>Other_B</v>
      </c>
      <c r="C54" s="5">
        <v>6.0979765720205106E-3</v>
      </c>
      <c r="D54" s="5">
        <v>5.8064531106515899E-3</v>
      </c>
      <c r="E54" s="5">
        <v>5.683688080349557E-3</v>
      </c>
      <c r="F54" s="5">
        <v>4.9492008651760193E-3</v>
      </c>
      <c r="G54" s="5">
        <v>2.0919875771393801E-3</v>
      </c>
      <c r="H54" s="5">
        <v>9.5118880710916873E-4</v>
      </c>
      <c r="I54" s="5">
        <v>9.1811239093210104E-4</v>
      </c>
      <c r="J54" s="5">
        <v>8.4049936411994164E-4</v>
      </c>
      <c r="K54" s="5">
        <v>7.764839138593079E-4</v>
      </c>
      <c r="L54" s="5">
        <v>7.9293591759455908E-4</v>
      </c>
      <c r="M54" s="5">
        <v>6.5777831140553453E-4</v>
      </c>
      <c r="N54" s="5">
        <v>4.6236427026748189E-4</v>
      </c>
      <c r="O54" s="5">
        <v>3.4994007805804378E-4</v>
      </c>
      <c r="P54" s="5">
        <v>3.3440144004469427E-4</v>
      </c>
      <c r="Q54" s="5">
        <v>3.2998344918477304E-4</v>
      </c>
      <c r="R54" s="5">
        <v>3.2822076701374023E-4</v>
      </c>
      <c r="S54" s="5">
        <v>7.2443678542918584E-4</v>
      </c>
      <c r="T54" s="5">
        <v>7.2294593892064079E-4</v>
      </c>
      <c r="U54" s="5">
        <v>6.8412579071953146E-4</v>
      </c>
      <c r="V54" s="5">
        <v>4.187573085785231E-4</v>
      </c>
      <c r="W54" s="5">
        <v>3.9469229990907629E-4</v>
      </c>
      <c r="X54" s="5">
        <v>3.8366843837050113E-4</v>
      </c>
      <c r="Y54" s="5">
        <v>9.3794970302589188E-5</v>
      </c>
      <c r="Z54" s="5">
        <v>9.3891139528677769E-5</v>
      </c>
      <c r="AA54" s="5">
        <v>9.368408556638119E-5</v>
      </c>
      <c r="AB54" s="5">
        <v>9.341667981391923E-5</v>
      </c>
      <c r="AC54" s="5">
        <v>9.2848501645915023E-5</v>
      </c>
      <c r="AD54" s="5">
        <v>9.2700812938499249E-5</v>
      </c>
      <c r="AE54" s="5">
        <v>9.2252351815541256E-5</v>
      </c>
    </row>
    <row r="55" spans="2:31" x14ac:dyDescent="0.25">
      <c r="B55" s="4" t="str">
        <f t="shared" si="5"/>
        <v>Peak_C</v>
      </c>
      <c r="C55" s="5">
        <v>5.0139968199359086E-4</v>
      </c>
      <c r="D55" s="5">
        <v>5.7392488035250993E-4</v>
      </c>
      <c r="E55" s="5">
        <v>6.4603540477254414E-4</v>
      </c>
      <c r="F55" s="5">
        <v>7.2915524928400684E-4</v>
      </c>
      <c r="G55" s="5">
        <v>7.96619008932149E-4</v>
      </c>
      <c r="H55" s="5">
        <v>8.6217427401513291E-4</v>
      </c>
      <c r="I55" s="5">
        <v>9.2181903934585323E-4</v>
      </c>
      <c r="J55" s="5">
        <v>9.6991749468169658E-4</v>
      </c>
      <c r="K55" s="5">
        <v>1.005204352539665E-3</v>
      </c>
      <c r="L55" s="5">
        <v>1.0498213707864868E-3</v>
      </c>
      <c r="M55" s="5">
        <v>1.0796383264321814E-3</v>
      </c>
      <c r="N55" s="5">
        <v>1.1146300405253341E-3</v>
      </c>
      <c r="O55" s="5">
        <v>1.1262080162169888E-3</v>
      </c>
      <c r="P55" s="5">
        <v>1.1152804568269887E-3</v>
      </c>
      <c r="Q55" s="5">
        <v>1.1095121305593932E-3</v>
      </c>
      <c r="R55" s="5">
        <v>1.1103878452543927E-3</v>
      </c>
      <c r="S55" s="5">
        <v>1.1108794493753661E-3</v>
      </c>
      <c r="T55" s="5">
        <v>1.1078631013541245E-3</v>
      </c>
      <c r="U55" s="5">
        <v>1.0562406741180563E-3</v>
      </c>
      <c r="V55" s="5">
        <v>4.6733695286822356E-4</v>
      </c>
      <c r="W55" s="5">
        <v>3.5478699127462158E-4</v>
      </c>
      <c r="X55" s="5">
        <v>3.5016942371911611E-4</v>
      </c>
      <c r="Y55" s="5">
        <v>3.4507935247210086E-4</v>
      </c>
      <c r="Z55" s="5">
        <v>3.4306766750831957E-4</v>
      </c>
      <c r="AA55" s="5">
        <v>3.3892452224220678E-4</v>
      </c>
      <c r="AB55" s="5">
        <v>3.3342704187287498E-4</v>
      </c>
      <c r="AC55" s="5">
        <v>3.2584142537525607E-4</v>
      </c>
      <c r="AD55" s="5">
        <v>3.1836907582455414E-4</v>
      </c>
      <c r="AE55" s="5">
        <v>3.08808590145565E-4</v>
      </c>
    </row>
    <row r="56" spans="2:31" x14ac:dyDescent="0.25">
      <c r="B56" s="4" t="str">
        <f t="shared" si="5"/>
        <v>Other_C</v>
      </c>
      <c r="C56" s="5">
        <v>2.2657070694793212E-3</v>
      </c>
      <c r="D56" s="5">
        <v>2.5757475364870225E-3</v>
      </c>
      <c r="E56" s="5">
        <v>2.8482634182609677E-3</v>
      </c>
      <c r="F56" s="5">
        <v>3.0390507923233985E-3</v>
      </c>
      <c r="G56" s="5">
        <v>3.2419067456240101E-3</v>
      </c>
      <c r="H56" s="5">
        <v>3.4844247630897883E-3</v>
      </c>
      <c r="I56" s="5">
        <v>3.6364990764889511E-3</v>
      </c>
      <c r="J56" s="5">
        <v>3.7543413966763905E-3</v>
      </c>
      <c r="K56" s="5">
        <v>3.6859372882565773E-3</v>
      </c>
      <c r="L56" s="5">
        <v>3.673975386744082E-3</v>
      </c>
      <c r="M56" s="5">
        <v>3.5951217743186077E-3</v>
      </c>
      <c r="N56" s="5">
        <v>2.5156370738118532E-3</v>
      </c>
      <c r="O56" s="5">
        <v>2.4308082459178343E-3</v>
      </c>
      <c r="P56" s="5">
        <v>2.4855350575894164E-3</v>
      </c>
      <c r="Q56" s="5">
        <v>2.4945411315300888E-3</v>
      </c>
      <c r="R56" s="5">
        <v>2.420765864304824E-3</v>
      </c>
      <c r="S56" s="5">
        <v>2.4064126109373959E-3</v>
      </c>
      <c r="T56" s="5">
        <v>2.3906290297688159E-3</v>
      </c>
      <c r="U56" s="5">
        <v>2.3179000150448581E-3</v>
      </c>
      <c r="V56" s="5">
        <v>9.009803164556887E-4</v>
      </c>
      <c r="W56" s="5">
        <v>6.073562220809556E-4</v>
      </c>
      <c r="X56" s="5">
        <v>5.9940629866971149E-4</v>
      </c>
      <c r="Y56" s="5">
        <v>5.7219089945540109E-4</v>
      </c>
      <c r="Z56" s="5">
        <v>5.699774537044238E-4</v>
      </c>
      <c r="AA56" s="5">
        <v>5.6456684356545118E-4</v>
      </c>
      <c r="AB56" s="5">
        <v>5.5737806875302799E-4</v>
      </c>
      <c r="AC56" s="5">
        <v>5.4705446642536995E-4</v>
      </c>
      <c r="AD56" s="5">
        <v>5.3766602510783043E-4</v>
      </c>
      <c r="AE56" s="5">
        <v>5.2514275627505607E-4</v>
      </c>
    </row>
    <row r="57" spans="2:31" x14ac:dyDescent="0.25">
      <c r="B57" s="4" t="str">
        <f t="shared" si="5"/>
        <v>Peak_D</v>
      </c>
      <c r="C57" s="5">
        <v>1.2063894335072866E-2</v>
      </c>
      <c r="D57" s="5">
        <v>1.4192494298103337E-2</v>
      </c>
      <c r="E57" s="5">
        <v>1.6240537154651059E-2</v>
      </c>
      <c r="F57" s="5">
        <v>1.8326733823293681E-2</v>
      </c>
      <c r="G57" s="5">
        <v>2.0180835118704912E-2</v>
      </c>
      <c r="H57" s="5">
        <v>2.1958349211874232E-2</v>
      </c>
      <c r="I57" s="5">
        <v>2.3569009437472414E-2</v>
      </c>
      <c r="J57" s="5">
        <v>2.5054530427125913E-2</v>
      </c>
      <c r="K57" s="5">
        <v>2.5020648104155042E-2</v>
      </c>
      <c r="L57" s="5">
        <v>2.4772909866100427E-2</v>
      </c>
      <c r="M57" s="5">
        <v>2.4520309701838768E-2</v>
      </c>
      <c r="N57" s="5">
        <v>2.2544967177416924E-2</v>
      </c>
      <c r="O57" s="5">
        <v>1.1578924084946186E-2</v>
      </c>
      <c r="P57" s="5">
        <v>1.079750434123304E-2</v>
      </c>
      <c r="Q57" s="5">
        <v>1.0794133358125057E-2</v>
      </c>
      <c r="R57" s="5">
        <v>1.0745597382874615E-2</v>
      </c>
      <c r="S57" s="5">
        <v>1.075627978921404E-2</v>
      </c>
      <c r="T57" s="5">
        <v>1.0912405796246409E-2</v>
      </c>
      <c r="U57" s="5">
        <v>1.0344353343431282E-2</v>
      </c>
      <c r="V57" s="5">
        <v>7.2511638004489586E-3</v>
      </c>
      <c r="W57" s="5">
        <v>6.5509815288526977E-3</v>
      </c>
      <c r="X57" s="5">
        <v>6.4150907324564046E-3</v>
      </c>
      <c r="Y57" s="5">
        <v>6.264081332731577E-3</v>
      </c>
      <c r="Z57" s="5">
        <v>6.254727086432898E-3</v>
      </c>
      <c r="AA57" s="5">
        <v>6.2247316344058567E-3</v>
      </c>
      <c r="AB57" s="5">
        <v>6.1855244783413079E-3</v>
      </c>
      <c r="AC57" s="5">
        <v>6.1259281920676735E-3</v>
      </c>
      <c r="AD57" s="5">
        <v>6.0794750540996414E-3</v>
      </c>
      <c r="AE57" s="5">
        <v>6.0126327859225479E-3</v>
      </c>
    </row>
    <row r="58" spans="2:31" x14ac:dyDescent="0.25">
      <c r="B58" s="4" t="str">
        <f t="shared" si="5"/>
        <v>Other_D</v>
      </c>
      <c r="C58" s="5">
        <v>4.6060800673916481E-3</v>
      </c>
      <c r="D58" s="5">
        <v>5.5295247487060278E-3</v>
      </c>
      <c r="E58" s="5">
        <v>7.0280322165591448E-3</v>
      </c>
      <c r="F58" s="5">
        <v>8.0632715100298954E-3</v>
      </c>
      <c r="G58" s="5">
        <v>9.0282766719092817E-3</v>
      </c>
      <c r="H58" s="5">
        <v>1.0128452511547164E-2</v>
      </c>
      <c r="I58" s="5">
        <v>1.0825423719909511E-2</v>
      </c>
      <c r="J58" s="5">
        <v>1.1877636512141649E-2</v>
      </c>
      <c r="K58" s="5">
        <v>1.1937629799430801E-2</v>
      </c>
      <c r="L58" s="5">
        <v>1.2195579940213915E-2</v>
      </c>
      <c r="M58" s="5">
        <v>1.2278466403949254E-2</v>
      </c>
      <c r="N58" s="5">
        <v>1.2125216398051622E-2</v>
      </c>
      <c r="O58" s="5">
        <v>9.3776517039461087E-3</v>
      </c>
      <c r="P58" s="5">
        <v>9.0021560264785735E-3</v>
      </c>
      <c r="Q58" s="5">
        <v>8.5055576404600135E-3</v>
      </c>
      <c r="R58" s="5">
        <v>7.9777463223741525E-3</v>
      </c>
      <c r="S58" s="5">
        <v>7.5989857616019767E-3</v>
      </c>
      <c r="T58" s="5">
        <v>8.6616936090065915E-3</v>
      </c>
      <c r="U58" s="5">
        <v>8.1748697346069477E-3</v>
      </c>
      <c r="V58" s="5">
        <v>6.3830619510254075E-3</v>
      </c>
      <c r="W58" s="5">
        <v>5.7210968781965374E-3</v>
      </c>
      <c r="X58" s="5">
        <v>5.1423085366565533E-3</v>
      </c>
      <c r="Y58" s="5">
        <v>4.9904498269612227E-3</v>
      </c>
      <c r="Z58" s="5">
        <v>4.9685614069393683E-3</v>
      </c>
      <c r="AA58" s="5">
        <v>4.9234563123261724E-3</v>
      </c>
      <c r="AB58" s="5">
        <v>4.8679177602988554E-3</v>
      </c>
      <c r="AC58" s="5">
        <v>4.7896768209744946E-3</v>
      </c>
      <c r="AD58" s="5">
        <v>4.7255402840018588E-3</v>
      </c>
      <c r="AE58" s="5">
        <v>4.6387013597321853E-3</v>
      </c>
    </row>
    <row r="59" spans="2:31" x14ac:dyDescent="0.25">
      <c r="B59" s="6" t="str">
        <f t="shared" si="5"/>
        <v>Total</v>
      </c>
      <c r="C59" s="7">
        <v>0.10758206678591416</v>
      </c>
      <c r="D59" s="7">
        <v>0.12057088666025022</v>
      </c>
      <c r="E59" s="7">
        <v>0.13596635683321806</v>
      </c>
      <c r="F59" s="7">
        <v>0.15008951513982022</v>
      </c>
      <c r="G59" s="7">
        <v>0.14620162664226607</v>
      </c>
      <c r="H59" s="7">
        <v>0.1459695905428525</v>
      </c>
      <c r="I59" s="7">
        <v>0.15493681300984952</v>
      </c>
      <c r="J59" s="7">
        <v>0.16234002078371634</v>
      </c>
      <c r="K59" s="7">
        <v>0.16384777461600811</v>
      </c>
      <c r="L59" s="7">
        <v>0.16724016383175383</v>
      </c>
      <c r="M59" s="7">
        <v>0.16402364079577408</v>
      </c>
      <c r="N59" s="7">
        <v>0.16124900153802812</v>
      </c>
      <c r="O59" s="7">
        <v>0.13113487727271297</v>
      </c>
      <c r="P59" s="7">
        <v>0.12193546860700571</v>
      </c>
      <c r="Q59" s="7">
        <v>0.12088288557458222</v>
      </c>
      <c r="R59" s="7">
        <v>0.11596801173187478</v>
      </c>
      <c r="S59" s="7">
        <v>0.11364141366391681</v>
      </c>
      <c r="T59" s="7">
        <v>0.12040944832908704</v>
      </c>
      <c r="U59" s="7">
        <v>0.11698925279018846</v>
      </c>
      <c r="V59" s="7">
        <v>9.3499683036441031E-2</v>
      </c>
      <c r="W59" s="7">
        <v>8.224829344521023E-2</v>
      </c>
      <c r="X59" s="7">
        <v>7.8351121580042538E-2</v>
      </c>
      <c r="Y59" s="7">
        <v>7.0671655752057527E-2</v>
      </c>
      <c r="Z59" s="7">
        <v>7.0461809079267038E-2</v>
      </c>
      <c r="AA59" s="7">
        <v>6.99430337837115E-2</v>
      </c>
      <c r="AB59" s="7">
        <v>6.9284667464457717E-2</v>
      </c>
      <c r="AC59" s="7">
        <v>6.8322888269043258E-2</v>
      </c>
      <c r="AD59" s="7">
        <v>6.7549161754855411E-2</v>
      </c>
      <c r="AE59" s="7">
        <v>6.6472022364506958E-2</v>
      </c>
    </row>
    <row r="62" spans="2:31" x14ac:dyDescent="0.25">
      <c r="B62" s="1" t="s">
        <v>43</v>
      </c>
    </row>
    <row r="63" spans="2:31" x14ac:dyDescent="0.25">
      <c r="B63" s="2" t="str">
        <f t="shared" ref="B63:B72" si="33">B24</f>
        <v>Bundle</v>
      </c>
      <c r="C63" s="3">
        <f t="shared" ref="C63:AE63" si="34">C$24</f>
        <v>2022</v>
      </c>
      <c r="D63" s="3">
        <f t="shared" si="34"/>
        <v>2023</v>
      </c>
      <c r="E63" s="3">
        <f t="shared" si="34"/>
        <v>2024</v>
      </c>
      <c r="F63" s="3">
        <f t="shared" si="34"/>
        <v>2025</v>
      </c>
      <c r="G63" s="3">
        <f t="shared" si="34"/>
        <v>2026</v>
      </c>
      <c r="H63" s="3">
        <f t="shared" si="34"/>
        <v>2027</v>
      </c>
      <c r="I63" s="3">
        <f t="shared" si="34"/>
        <v>2028</v>
      </c>
      <c r="J63" s="3">
        <f t="shared" si="34"/>
        <v>2029</v>
      </c>
      <c r="K63" s="3">
        <f t="shared" si="34"/>
        <v>2030</v>
      </c>
      <c r="L63" s="3">
        <f t="shared" si="34"/>
        <v>2031</v>
      </c>
      <c r="M63" s="3">
        <f t="shared" si="34"/>
        <v>2032</v>
      </c>
      <c r="N63" s="3">
        <f t="shared" si="34"/>
        <v>2033</v>
      </c>
      <c r="O63" s="3">
        <f t="shared" si="34"/>
        <v>2034</v>
      </c>
      <c r="P63" s="3">
        <f t="shared" si="34"/>
        <v>2035</v>
      </c>
      <c r="Q63" s="3">
        <f t="shared" si="34"/>
        <v>2036</v>
      </c>
      <c r="R63" s="3">
        <f t="shared" si="34"/>
        <v>2037</v>
      </c>
      <c r="S63" s="3">
        <f t="shared" si="34"/>
        <v>2038</v>
      </c>
      <c r="T63" s="3">
        <f t="shared" si="34"/>
        <v>2039</v>
      </c>
      <c r="U63" s="3">
        <f t="shared" si="34"/>
        <v>2040</v>
      </c>
      <c r="V63" s="3">
        <f t="shared" si="34"/>
        <v>2041</v>
      </c>
      <c r="W63" s="3">
        <f t="shared" si="34"/>
        <v>2042</v>
      </c>
      <c r="X63" s="3">
        <f t="shared" si="34"/>
        <v>2043</v>
      </c>
      <c r="Y63" s="3">
        <f t="shared" si="34"/>
        <v>2044</v>
      </c>
      <c r="Z63" s="3">
        <f t="shared" si="34"/>
        <v>2045</v>
      </c>
      <c r="AA63" s="3">
        <f t="shared" si="34"/>
        <v>2046</v>
      </c>
      <c r="AB63" s="3">
        <f t="shared" si="34"/>
        <v>2047</v>
      </c>
      <c r="AC63" s="3">
        <f t="shared" si="34"/>
        <v>2048</v>
      </c>
      <c r="AD63" s="3">
        <f t="shared" si="34"/>
        <v>2049</v>
      </c>
      <c r="AE63" s="3">
        <f t="shared" si="34"/>
        <v>2050</v>
      </c>
    </row>
    <row r="64" spans="2:31" x14ac:dyDescent="0.25">
      <c r="B64" s="4" t="str">
        <f t="shared" si="33"/>
        <v>Peak_A</v>
      </c>
      <c r="C64" s="37">
        <f>SUM($C51:C51)</f>
        <v>2.3854970788131067E-2</v>
      </c>
      <c r="D64" s="37">
        <f>SUM($C51:D51)</f>
        <v>5.1844005909637697E-2</v>
      </c>
      <c r="E64" s="37">
        <f>SUM($C51:E51)</f>
        <v>8.4491752938778142E-2</v>
      </c>
      <c r="F64" s="37">
        <f>SUM($C51:F51)</f>
        <v>0.12247232375784763</v>
      </c>
      <c r="G64" s="37">
        <f>SUM($C51:G51)</f>
        <v>0.16431696238556059</v>
      </c>
      <c r="H64" s="37">
        <f>SUM($C51:H51)</f>
        <v>0.21022379005900277</v>
      </c>
      <c r="I64" s="37">
        <f>SUM($C51:I51)</f>
        <v>0.26054035820619931</v>
      </c>
      <c r="J64" s="37">
        <f>SUM($C51:J51)</f>
        <v>0.31183973425016726</v>
      </c>
      <c r="K64" s="37">
        <f>SUM($C51:K51)</f>
        <v>0.36383625975813605</v>
      </c>
      <c r="L64" s="37">
        <f>SUM($C51:L51)</f>
        <v>0.41822714416046597</v>
      </c>
      <c r="M64" s="37">
        <f>SUM($C51:M51)</f>
        <v>0.47048053788717781</v>
      </c>
      <c r="N64" s="37">
        <f>SUM($C51:N51)</f>
        <v>0.52242625836861989</v>
      </c>
      <c r="O64" s="37">
        <f>SUM($C51:O51)</f>
        <v>0.56759391282917382</v>
      </c>
      <c r="P64" s="37">
        <f>SUM($C51:P51)</f>
        <v>0.60719526011514369</v>
      </c>
      <c r="Q64" s="37">
        <f>SUM($C51:Q51)</f>
        <v>0.64701961365788851</v>
      </c>
      <c r="R64" s="37">
        <f>SUM($C51:R51)</f>
        <v>0.68590019204025721</v>
      </c>
      <c r="S64" s="37">
        <f>SUM($C51:S51)</f>
        <v>0.72472698791010903</v>
      </c>
      <c r="T64" s="37">
        <f>SUM($C51:T51)</f>
        <v>0.76818723520387522</v>
      </c>
      <c r="U64" s="37">
        <f>SUM($C51:U51)</f>
        <v>0.80979970869801299</v>
      </c>
      <c r="V64" s="37">
        <f>SUM($C51:V51)</f>
        <v>0.84095454427038574</v>
      </c>
      <c r="W64" s="37">
        <f>SUM($C51:W51)</f>
        <v>0.86752330446449533</v>
      </c>
      <c r="X64" s="37">
        <f>SUM($C51:X51)</f>
        <v>0.89186909763049538</v>
      </c>
      <c r="Y64" s="37">
        <f>SUM($C51:Y51)</f>
        <v>0.91331457690825524</v>
      </c>
      <c r="Z64" s="37">
        <f>SUM($C51:Z51)</f>
        <v>0.93464248616778156</v>
      </c>
      <c r="AA64" s="37">
        <f>SUM($C51:AA51)</f>
        <v>0.95575564807107927</v>
      </c>
      <c r="AB64" s="37">
        <f>SUM($C51:AB51)</f>
        <v>0.97659954122042614</v>
      </c>
      <c r="AC64" s="37">
        <f>SUM($C51:AC51)</f>
        <v>0.99707890991151737</v>
      </c>
      <c r="AD64" s="37">
        <f>SUM($C51:AD51)</f>
        <v>1.0172207013597965</v>
      </c>
      <c r="AE64" s="37">
        <f>SUM($C51:AE51)</f>
        <v>1.0369296598609583</v>
      </c>
    </row>
    <row r="65" spans="2:31" x14ac:dyDescent="0.25">
      <c r="B65" s="4" t="str">
        <f t="shared" si="33"/>
        <v>Other_A</v>
      </c>
      <c r="C65" s="37">
        <f>SUM($C52:C52)</f>
        <v>3.1992836442711212E-2</v>
      </c>
      <c r="D65" s="37">
        <f>SUM($C52:D52)</f>
        <v>6.9611709872348576E-2</v>
      </c>
      <c r="E65" s="37">
        <f>SUM($C52:E52)</f>
        <v>0.11298649315596439</v>
      </c>
      <c r="F65" s="37">
        <f>SUM($C52:F52)</f>
        <v>0.1633812470365188</v>
      </c>
      <c r="G65" s="37">
        <f>SUM($C52:G52)</f>
        <v>0.21278060060544124</v>
      </c>
      <c r="H65" s="37">
        <f>SUM($C52:H52)</f>
        <v>0.25992273948064626</v>
      </c>
      <c r="I65" s="37">
        <f>SUM($C52:I52)</f>
        <v>0.31033536172973786</v>
      </c>
      <c r="J65" s="37">
        <f>SUM($C52:J52)</f>
        <v>0.36533317981070462</v>
      </c>
      <c r="K65" s="37">
        <f>SUM($C52:K52)</f>
        <v>0.42269419796797608</v>
      </c>
      <c r="L65" s="37">
        <f>SUM($C52:L52)</f>
        <v>0.48120962977472503</v>
      </c>
      <c r="M65" s="37">
        <f>SUM($C52:M52)</f>
        <v>0.53925494849392308</v>
      </c>
      <c r="N65" s="37">
        <f>SUM($C52:N52)</f>
        <v>0.59766932596174605</v>
      </c>
      <c r="O65" s="37">
        <f>SUM($C52:O52)</f>
        <v>0.64602133081517155</v>
      </c>
      <c r="P65" s="37">
        <f>SUM($C52:P52)</f>
        <v>0.69317265356417479</v>
      </c>
      <c r="Q65" s="37">
        <f>SUM($C52:Q52)</f>
        <v>0.73874485328348605</v>
      </c>
      <c r="R65" s="37">
        <f>SUM($C52:R52)</f>
        <v>0.78122884782413138</v>
      </c>
      <c r="S65" s="37">
        <f>SUM($C52:S52)</f>
        <v>0.82260108129078879</v>
      </c>
      <c r="T65" s="37">
        <f>SUM($C52:T52)</f>
        <v>0.86395081318128575</v>
      </c>
      <c r="U65" s="37">
        <f>SUM($C52:U52)</f>
        <v>0.90628679409679591</v>
      </c>
      <c r="V65" s="37">
        <f>SUM($C52:V52)</f>
        <v>0.94613129376645677</v>
      </c>
      <c r="W65" s="37">
        <f>SUM($C52:W52)</f>
        <v>0.98169131495261475</v>
      </c>
      <c r="X65" s="37">
        <f>SUM($C52:X52)</f>
        <v>1.0157123599285118</v>
      </c>
      <c r="Y65" s="37">
        <f>SUM($C52:Y52)</f>
        <v>1.0460970084660182</v>
      </c>
      <c r="Z65" s="37">
        <f>SUM($C52:Z52)</f>
        <v>1.0764201760993906</v>
      </c>
      <c r="AA65" s="37">
        <f>SUM($C52:AA52)</f>
        <v>1.1065473372363466</v>
      </c>
      <c r="AB65" s="37">
        <f>SUM($C52:AB52)</f>
        <v>1.1364277202467692</v>
      </c>
      <c r="AC65" s="37">
        <f>SUM($C52:AC52)</f>
        <v>1.1659292338613803</v>
      </c>
      <c r="AD65" s="37">
        <f>SUM($C52:AD52)</f>
        <v>1.1951637457283846</v>
      </c>
      <c r="AE65" s="37">
        <f>SUM($C52:AE52)</f>
        <v>1.223999164578504</v>
      </c>
    </row>
    <row r="66" spans="2:31" x14ac:dyDescent="0.25">
      <c r="B66" s="4" t="str">
        <f t="shared" si="33"/>
        <v>Peak_B</v>
      </c>
      <c r="C66" s="37">
        <f>SUM($C53:C53)</f>
        <v>2.6199201829113956E-2</v>
      </c>
      <c r="D66" s="37">
        <f>SUM($C53:D53)</f>
        <v>5.2484035363919705E-2</v>
      </c>
      <c r="E66" s="37">
        <f>SUM($C53:E53)</f>
        <v>7.9981305609788222E-2</v>
      </c>
      <c r="F66" s="37">
        <f>SUM($C53:F53)</f>
        <v>0.10658808380987754</v>
      </c>
      <c r="G66" s="37">
        <f>SUM($C53:G53)</f>
        <v>0.12620609313319847</v>
      </c>
      <c r="H66" s="37">
        <f>SUM($C53:H53)</f>
        <v>0.14174212755976823</v>
      </c>
      <c r="I66" s="37">
        <f>SUM($C53:I53)</f>
        <v>0.15607888650918075</v>
      </c>
      <c r="J66" s="37">
        <f>SUM($C53:J53)</f>
        <v>0.16962478797321678</v>
      </c>
      <c r="K66" s="37">
        <f>SUM($C53:K53)</f>
        <v>0.18168911546574323</v>
      </c>
      <c r="L66" s="37">
        <f>SUM($C53:L53)</f>
        <v>0.19353774060697876</v>
      </c>
      <c r="M66" s="37">
        <f>SUM($C53:M53)</f>
        <v>0.20513135443889857</v>
      </c>
      <c r="N66" s="37">
        <f>SUM($C53:N53)</f>
        <v>0.21725744306758846</v>
      </c>
      <c r="O66" s="37">
        <f>SUM($C53:O53)</f>
        <v>0.23000912889723688</v>
      </c>
      <c r="P66" s="37">
        <f>SUM($C53:P53)</f>
        <v>0.2414570501470967</v>
      </c>
      <c r="Q66" s="37">
        <f>SUM($C53:Q53)</f>
        <v>0.25370965474976359</v>
      </c>
      <c r="R66" s="37">
        <f>SUM($C53:R53)</f>
        <v>0.26573037537680266</v>
      </c>
      <c r="S66" s="37">
        <f>SUM($C53:S53)</f>
        <v>0.27657576530765227</v>
      </c>
      <c r="T66" s="37">
        <f>SUM($C53:T53)</f>
        <v>0.28837969697717958</v>
      </c>
      <c r="U66" s="37">
        <f>SUM($C53:U53)</f>
        <v>0.29884300579979944</v>
      </c>
      <c r="V66" s="37">
        <f>SUM($C53:V53)</f>
        <v>0.30592205326483002</v>
      </c>
      <c r="W66" s="37">
        <f>SUM($C53:W53)</f>
        <v>0.31241265140945873</v>
      </c>
      <c r="X66" s="37">
        <f>SUM($C53:X53)</f>
        <v>0.3195062914177319</v>
      </c>
      <c r="Y66" s="37">
        <f>SUM($C53:Y53)</f>
        <v>0.32608222297260037</v>
      </c>
      <c r="Z66" s="37">
        <f>SUM($C53:Z53)</f>
        <v>0.33266273040485489</v>
      </c>
      <c r="AA66" s="37">
        <f>SUM($C53:AA53)</f>
        <v>0.33922007775020652</v>
      </c>
      <c r="AB66" s="37">
        <f>SUM($C53:AB53)</f>
        <v>0.34574280502581473</v>
      </c>
      <c r="AC66" s="37">
        <f>SUM($C53:AC53)</f>
        <v>0.35220346158266697</v>
      </c>
      <c r="AD66" s="37">
        <f>SUM($C53:AD53)</f>
        <v>0.35862256877026666</v>
      </c>
      <c r="AE66" s="37">
        <f>SUM($C53:AE53)</f>
        <v>0.36497267593960131</v>
      </c>
    </row>
    <row r="67" spans="2:31" x14ac:dyDescent="0.25">
      <c r="B67" s="4" t="str">
        <f t="shared" si="33"/>
        <v>Other_B</v>
      </c>
      <c r="C67" s="37">
        <f>SUM($C54:C54)</f>
        <v>6.0979765720205106E-3</v>
      </c>
      <c r="D67" s="37">
        <f>SUM($C54:D54)</f>
        <v>1.19044296826721E-2</v>
      </c>
      <c r="E67" s="37">
        <f>SUM($C54:E54)</f>
        <v>1.7588117763021657E-2</v>
      </c>
      <c r="F67" s="37">
        <f>SUM($C54:F54)</f>
        <v>2.2537318628197675E-2</v>
      </c>
      <c r="G67" s="37">
        <f>SUM($C54:G54)</f>
        <v>2.4629306205337057E-2</v>
      </c>
      <c r="H67" s="37">
        <f>SUM($C54:H54)</f>
        <v>2.5580495012446226E-2</v>
      </c>
      <c r="I67" s="37">
        <f>SUM($C54:I54)</f>
        <v>2.6498607403378328E-2</v>
      </c>
      <c r="J67" s="37">
        <f>SUM($C54:J54)</f>
        <v>2.7339106767498268E-2</v>
      </c>
      <c r="K67" s="37">
        <f>SUM($C54:K54)</f>
        <v>2.8115590681357577E-2</v>
      </c>
      <c r="L67" s="37">
        <f>SUM($C54:L54)</f>
        <v>2.8908526598952135E-2</v>
      </c>
      <c r="M67" s="37">
        <f>SUM($C54:M54)</f>
        <v>2.9566304910357669E-2</v>
      </c>
      <c r="N67" s="37">
        <f>SUM($C54:N54)</f>
        <v>3.0028669180625151E-2</v>
      </c>
      <c r="O67" s="37">
        <f>SUM($C54:O54)</f>
        <v>3.0378609258683194E-2</v>
      </c>
      <c r="P67" s="37">
        <f>SUM($C54:P54)</f>
        <v>3.0713010698727887E-2</v>
      </c>
      <c r="Q67" s="37">
        <f>SUM($C54:Q54)</f>
        <v>3.1042994147912659E-2</v>
      </c>
      <c r="R67" s="37">
        <f>SUM($C54:R54)</f>
        <v>3.13712149149264E-2</v>
      </c>
      <c r="S67" s="37">
        <f>SUM($C54:S54)</f>
        <v>3.2095651700355589E-2</v>
      </c>
      <c r="T67" s="37">
        <f>SUM($C54:T54)</f>
        <v>3.2818597639276227E-2</v>
      </c>
      <c r="U67" s="37">
        <f>SUM($C54:U54)</f>
        <v>3.3502723429995759E-2</v>
      </c>
      <c r="V67" s="37">
        <f>SUM($C54:V54)</f>
        <v>3.3921480738574282E-2</v>
      </c>
      <c r="W67" s="37">
        <f>SUM($C54:W54)</f>
        <v>3.4316173038483361E-2</v>
      </c>
      <c r="X67" s="37">
        <f>SUM($C54:X54)</f>
        <v>3.4699841476853864E-2</v>
      </c>
      <c r="Y67" s="37">
        <f>SUM($C54:Y54)</f>
        <v>3.4793636447156454E-2</v>
      </c>
      <c r="Z67" s="37">
        <f>SUM($C54:Z54)</f>
        <v>3.4887527586685133E-2</v>
      </c>
      <c r="AA67" s="37">
        <f>SUM($C54:AA54)</f>
        <v>3.4981211672251517E-2</v>
      </c>
      <c r="AB67" s="37">
        <f>SUM($C54:AB54)</f>
        <v>3.5074628352065436E-2</v>
      </c>
      <c r="AC67" s="37">
        <f>SUM($C54:AC54)</f>
        <v>3.5167476853711348E-2</v>
      </c>
      <c r="AD67" s="37">
        <f>SUM($C54:AD54)</f>
        <v>3.526017766664985E-2</v>
      </c>
      <c r="AE67" s="37">
        <f>SUM($C54:AE54)</f>
        <v>3.5352430018465393E-2</v>
      </c>
    </row>
    <row r="68" spans="2:31" x14ac:dyDescent="0.25">
      <c r="B68" s="4" t="str">
        <f t="shared" si="33"/>
        <v>Peak_C</v>
      </c>
      <c r="C68" s="37">
        <f>SUM($C55:C55)</f>
        <v>5.0139968199359086E-4</v>
      </c>
      <c r="D68" s="37">
        <f>SUM($C55:D55)</f>
        <v>1.0753245623461008E-3</v>
      </c>
      <c r="E68" s="37">
        <f>SUM($C55:E55)</f>
        <v>1.7213599671186449E-3</v>
      </c>
      <c r="F68" s="37">
        <f>SUM($C55:F55)</f>
        <v>2.4505152164026518E-3</v>
      </c>
      <c r="G68" s="37">
        <f>SUM($C55:G55)</f>
        <v>3.2471342253348008E-3</v>
      </c>
      <c r="H68" s="37">
        <f>SUM($C55:H55)</f>
        <v>4.1093084993499337E-3</v>
      </c>
      <c r="I68" s="37">
        <f>SUM($C55:I55)</f>
        <v>5.0311275386957866E-3</v>
      </c>
      <c r="J68" s="37">
        <f>SUM($C55:J55)</f>
        <v>6.0010450333774831E-3</v>
      </c>
      <c r="K68" s="37">
        <f>SUM($C55:K55)</f>
        <v>7.006249385917148E-3</v>
      </c>
      <c r="L68" s="37">
        <f>SUM($C55:L55)</f>
        <v>8.0560707567036358E-3</v>
      </c>
      <c r="M68" s="37">
        <f>SUM($C55:M55)</f>
        <v>9.1357090831358165E-3</v>
      </c>
      <c r="N68" s="37">
        <f>SUM($C55:N55)</f>
        <v>1.0250339123661151E-2</v>
      </c>
      <c r="O68" s="37">
        <f>SUM($C55:O55)</f>
        <v>1.1376547139878141E-2</v>
      </c>
      <c r="P68" s="37">
        <f>SUM($C55:P55)</f>
        <v>1.249182759670513E-2</v>
      </c>
      <c r="Q68" s="37">
        <f>SUM($C55:Q55)</f>
        <v>1.3601339727264523E-2</v>
      </c>
      <c r="R68" s="37">
        <f>SUM($C55:R55)</f>
        <v>1.4711727572518917E-2</v>
      </c>
      <c r="S68" s="37">
        <f>SUM($C55:S55)</f>
        <v>1.5822607021894284E-2</v>
      </c>
      <c r="T68" s="37">
        <f>SUM($C55:T55)</f>
        <v>1.6930470123248408E-2</v>
      </c>
      <c r="U68" s="37">
        <f>SUM($C55:U55)</f>
        <v>1.7986710797366464E-2</v>
      </c>
      <c r="V68" s="37">
        <f>SUM($C55:V55)</f>
        <v>1.8454047750234688E-2</v>
      </c>
      <c r="W68" s="37">
        <f>SUM($C55:W55)</f>
        <v>1.8808834741509309E-2</v>
      </c>
      <c r="X68" s="37">
        <f>SUM($C55:X55)</f>
        <v>1.9159004165228425E-2</v>
      </c>
      <c r="Y68" s="37">
        <f>SUM($C55:Y55)</f>
        <v>1.9504083517700527E-2</v>
      </c>
      <c r="Z68" s="37">
        <f>SUM($C55:Z55)</f>
        <v>1.9847151185208845E-2</v>
      </c>
      <c r="AA68" s="37">
        <f>SUM($C55:AA55)</f>
        <v>2.018607570745105E-2</v>
      </c>
      <c r="AB68" s="37">
        <f>SUM($C55:AB55)</f>
        <v>2.0519502749323924E-2</v>
      </c>
      <c r="AC68" s="37">
        <f>SUM($C55:AC55)</f>
        <v>2.084534417469918E-2</v>
      </c>
      <c r="AD68" s="37">
        <f>SUM($C55:AD55)</f>
        <v>2.1163713250523734E-2</v>
      </c>
      <c r="AE68" s="37">
        <f>SUM($C55:AE55)</f>
        <v>2.1472521840669299E-2</v>
      </c>
    </row>
    <row r="69" spans="2:31" x14ac:dyDescent="0.25">
      <c r="B69" s="4" t="str">
        <f t="shared" si="33"/>
        <v>Other_C</v>
      </c>
      <c r="C69" s="37">
        <f>SUM($C56:C56)</f>
        <v>2.2657070694793212E-3</v>
      </c>
      <c r="D69" s="37">
        <f>SUM($C56:D56)</f>
        <v>4.8414546059663433E-3</v>
      </c>
      <c r="E69" s="37">
        <f>SUM($C56:E56)</f>
        <v>7.689718024227311E-3</v>
      </c>
      <c r="F69" s="37">
        <f>SUM($C56:F56)</f>
        <v>1.0728768816550709E-2</v>
      </c>
      <c r="G69" s="37">
        <f>SUM($C56:G56)</f>
        <v>1.3970675562174718E-2</v>
      </c>
      <c r="H69" s="37">
        <f>SUM($C56:H56)</f>
        <v>1.7455100325264507E-2</v>
      </c>
      <c r="I69" s="37">
        <f>SUM($C56:I56)</f>
        <v>2.1091599401753459E-2</v>
      </c>
      <c r="J69" s="37">
        <f>SUM($C56:J56)</f>
        <v>2.484594079842985E-2</v>
      </c>
      <c r="K69" s="37">
        <f>SUM($C56:K56)</f>
        <v>2.8531878086686429E-2</v>
      </c>
      <c r="L69" s="37">
        <f>SUM($C56:L56)</f>
        <v>3.220585347343051E-2</v>
      </c>
      <c r="M69" s="37">
        <f>SUM($C56:M56)</f>
        <v>3.5800975247749119E-2</v>
      </c>
      <c r="N69" s="37">
        <f>SUM($C56:N56)</f>
        <v>3.8316612321560972E-2</v>
      </c>
      <c r="O69" s="37">
        <f>SUM($C56:O56)</f>
        <v>4.0747420567478806E-2</v>
      </c>
      <c r="P69" s="37">
        <f>SUM($C56:P56)</f>
        <v>4.3232955625068223E-2</v>
      </c>
      <c r="Q69" s="37">
        <f>SUM($C56:Q56)</f>
        <v>4.5727496756598311E-2</v>
      </c>
      <c r="R69" s="37">
        <f>SUM($C56:R56)</f>
        <v>4.8148262620903132E-2</v>
      </c>
      <c r="S69" s="37">
        <f>SUM($C56:S56)</f>
        <v>5.0554675231840526E-2</v>
      </c>
      <c r="T69" s="37">
        <f>SUM($C56:T56)</f>
        <v>5.2945304261609344E-2</v>
      </c>
      <c r="U69" s="37">
        <f>SUM($C56:U56)</f>
        <v>5.5263204276654203E-2</v>
      </c>
      <c r="V69" s="37">
        <f>SUM($C56:V56)</f>
        <v>5.6164184593109893E-2</v>
      </c>
      <c r="W69" s="37">
        <f>SUM($C56:W56)</f>
        <v>5.6771540815190848E-2</v>
      </c>
      <c r="X69" s="37">
        <f>SUM($C56:X56)</f>
        <v>5.7370947113860558E-2</v>
      </c>
      <c r="Y69" s="37">
        <f>SUM($C56:Y56)</f>
        <v>5.7943138013315958E-2</v>
      </c>
      <c r="Z69" s="37">
        <f>SUM($C56:Z56)</f>
        <v>5.8513115467020378E-2</v>
      </c>
      <c r="AA69" s="37">
        <f>SUM($C56:AA56)</f>
        <v>5.9077682310585827E-2</v>
      </c>
      <c r="AB69" s="37">
        <f>SUM($C56:AB56)</f>
        <v>5.9635060379338856E-2</v>
      </c>
      <c r="AC69" s="37">
        <f>SUM($C56:AC56)</f>
        <v>6.0182114845764224E-2</v>
      </c>
      <c r="AD69" s="37">
        <f>SUM($C56:AD56)</f>
        <v>6.0719780870872056E-2</v>
      </c>
      <c r="AE69" s="37">
        <f>SUM($C56:AE56)</f>
        <v>6.1244923627147112E-2</v>
      </c>
    </row>
    <row r="70" spans="2:31" x14ac:dyDescent="0.25">
      <c r="B70" s="4" t="str">
        <f t="shared" si="33"/>
        <v>Peak_D</v>
      </c>
      <c r="C70" s="37">
        <f>SUM($C57:C57)</f>
        <v>1.2063894335072866E-2</v>
      </c>
      <c r="D70" s="37">
        <f>SUM($C57:D57)</f>
        <v>2.6256388633176204E-2</v>
      </c>
      <c r="E70" s="37">
        <f>SUM($C57:E57)</f>
        <v>4.2496925787827267E-2</v>
      </c>
      <c r="F70" s="37">
        <f>SUM($C57:F57)</f>
        <v>6.0823659611120948E-2</v>
      </c>
      <c r="G70" s="37">
        <f>SUM($C57:G57)</f>
        <v>8.1004494729825863E-2</v>
      </c>
      <c r="H70" s="37">
        <f>SUM($C57:H57)</f>
        <v>0.10296284394170009</v>
      </c>
      <c r="I70" s="37">
        <f>SUM($C57:I57)</f>
        <v>0.1265318533791725</v>
      </c>
      <c r="J70" s="37">
        <f>SUM($C57:J57)</f>
        <v>0.15158638380629841</v>
      </c>
      <c r="K70" s="37">
        <f>SUM($C57:K57)</f>
        <v>0.17660703191045346</v>
      </c>
      <c r="L70" s="37">
        <f>SUM($C57:L57)</f>
        <v>0.20137994177655388</v>
      </c>
      <c r="M70" s="37">
        <f>SUM($C57:M57)</f>
        <v>0.22590025147839266</v>
      </c>
      <c r="N70" s="37">
        <f>SUM($C57:N57)</f>
        <v>0.24844521865580957</v>
      </c>
      <c r="O70" s="37">
        <f>SUM($C57:O57)</f>
        <v>0.26002414274075575</v>
      </c>
      <c r="P70" s="37">
        <f>SUM($C57:P57)</f>
        <v>0.2708216470819888</v>
      </c>
      <c r="Q70" s="37">
        <f>SUM($C57:Q57)</f>
        <v>0.28161578044011387</v>
      </c>
      <c r="R70" s="37">
        <f>SUM($C57:R57)</f>
        <v>0.29236137782298849</v>
      </c>
      <c r="S70" s="37">
        <f>SUM($C57:S57)</f>
        <v>0.30311765761220255</v>
      </c>
      <c r="T70" s="37">
        <f>SUM($C57:T57)</f>
        <v>0.31403006340844897</v>
      </c>
      <c r="U70" s="37">
        <f>SUM($C57:U57)</f>
        <v>0.32437441675188022</v>
      </c>
      <c r="V70" s="37">
        <f>SUM($C57:V57)</f>
        <v>0.33162558055232916</v>
      </c>
      <c r="W70" s="37">
        <f>SUM($C57:W57)</f>
        <v>0.33817656208118185</v>
      </c>
      <c r="X70" s="37">
        <f>SUM($C57:X57)</f>
        <v>0.34459165281363824</v>
      </c>
      <c r="Y70" s="37">
        <f>SUM($C57:Y57)</f>
        <v>0.35085573414636984</v>
      </c>
      <c r="Z70" s="37">
        <f>SUM($C57:Z57)</f>
        <v>0.35711046123280271</v>
      </c>
      <c r="AA70" s="37">
        <f>SUM($C57:AA57)</f>
        <v>0.36333519286720856</v>
      </c>
      <c r="AB70" s="37">
        <f>SUM($C57:AB57)</f>
        <v>0.36952071734554987</v>
      </c>
      <c r="AC70" s="37">
        <f>SUM($C57:AC57)</f>
        <v>0.37564664553761756</v>
      </c>
      <c r="AD70" s="37">
        <f>SUM($C57:AD57)</f>
        <v>0.38172612059171718</v>
      </c>
      <c r="AE70" s="37">
        <f>SUM($C57:AE57)</f>
        <v>0.38773875337763974</v>
      </c>
    </row>
    <row r="71" spans="2:31" x14ac:dyDescent="0.25">
      <c r="B71" s="4" t="str">
        <f t="shared" si="33"/>
        <v>Other_D</v>
      </c>
      <c r="C71" s="37">
        <f>SUM($C58:C58)</f>
        <v>4.6060800673916481E-3</v>
      </c>
      <c r="D71" s="37">
        <f>SUM($C58:D58)</f>
        <v>1.0135604816097675E-2</v>
      </c>
      <c r="E71" s="37">
        <f>SUM($C58:E58)</f>
        <v>1.7163637032656821E-2</v>
      </c>
      <c r="F71" s="37">
        <f>SUM($C58:F58)</f>
        <v>2.5226908542686714E-2</v>
      </c>
      <c r="G71" s="37">
        <f>SUM($C58:G58)</f>
        <v>3.4255185214595994E-2</v>
      </c>
      <c r="H71" s="37">
        <f>SUM($C58:H58)</f>
        <v>4.4383637726143156E-2</v>
      </c>
      <c r="I71" s="37">
        <f>SUM($C58:I58)</f>
        <v>5.5209061446052671E-2</v>
      </c>
      <c r="J71" s="37">
        <f>SUM($C58:J58)</f>
        <v>6.7086697958194316E-2</v>
      </c>
      <c r="K71" s="37">
        <f>SUM($C58:K58)</f>
        <v>7.9024327757625121E-2</v>
      </c>
      <c r="L71" s="37">
        <f>SUM($C58:L58)</f>
        <v>9.1219907697839039E-2</v>
      </c>
      <c r="M71" s="37">
        <f>SUM($C58:M58)</f>
        <v>0.10349837410178829</v>
      </c>
      <c r="N71" s="37">
        <f>SUM($C58:N58)</f>
        <v>0.11562359049983992</v>
      </c>
      <c r="O71" s="37">
        <f>SUM($C58:O58)</f>
        <v>0.12500124220378603</v>
      </c>
      <c r="P71" s="37">
        <f>SUM($C58:P58)</f>
        <v>0.13400339823026461</v>
      </c>
      <c r="Q71" s="37">
        <f>SUM($C58:Q58)</f>
        <v>0.14250895587072462</v>
      </c>
      <c r="R71" s="37">
        <f>SUM($C58:R58)</f>
        <v>0.15048670219309879</v>
      </c>
      <c r="S71" s="37">
        <f>SUM($C58:S58)</f>
        <v>0.15808568795470077</v>
      </c>
      <c r="T71" s="37">
        <f>SUM($C58:T58)</f>
        <v>0.16674738156370736</v>
      </c>
      <c r="U71" s="37">
        <f>SUM($C58:U58)</f>
        <v>0.17492225129831432</v>
      </c>
      <c r="V71" s="37">
        <f>SUM($C58:V58)</f>
        <v>0.18130531324933974</v>
      </c>
      <c r="W71" s="37">
        <f>SUM($C58:W58)</f>
        <v>0.18702641012753626</v>
      </c>
      <c r="X71" s="37">
        <f>SUM($C58:X58)</f>
        <v>0.19216871866419283</v>
      </c>
      <c r="Y71" s="37">
        <f>SUM($C58:Y58)</f>
        <v>0.19715916849115406</v>
      </c>
      <c r="Z71" s="37">
        <f>SUM($C58:Z58)</f>
        <v>0.20212772989809344</v>
      </c>
      <c r="AA71" s="37">
        <f>SUM($C58:AA58)</f>
        <v>0.20705118621041962</v>
      </c>
      <c r="AB71" s="37">
        <f>SUM($C58:AB58)</f>
        <v>0.21191910397071848</v>
      </c>
      <c r="AC71" s="37">
        <f>SUM($C58:AC58)</f>
        <v>0.21670878079169298</v>
      </c>
      <c r="AD71" s="37">
        <f>SUM($C58:AD58)</f>
        <v>0.22143432107569483</v>
      </c>
      <c r="AE71" s="37">
        <f>SUM($C58:AE58)</f>
        <v>0.22607302243542701</v>
      </c>
    </row>
    <row r="72" spans="2:31" x14ac:dyDescent="0.25">
      <c r="B72" s="6" t="str">
        <f t="shared" si="33"/>
        <v>Total</v>
      </c>
      <c r="C72" s="38">
        <f t="shared" ref="C72:AE72" si="35">SUM(C64:C71)</f>
        <v>0.10758206678591416</v>
      </c>
      <c r="D72" s="38">
        <f t="shared" si="35"/>
        <v>0.22815295344616443</v>
      </c>
      <c r="E72" s="38">
        <f t="shared" si="35"/>
        <v>0.36411931027938244</v>
      </c>
      <c r="F72" s="38">
        <f t="shared" si="35"/>
        <v>0.51420882541920265</v>
      </c>
      <c r="G72" s="38">
        <f t="shared" si="35"/>
        <v>0.66041045206146887</v>
      </c>
      <c r="H72" s="38">
        <f t="shared" si="35"/>
        <v>0.80638004260432128</v>
      </c>
      <c r="I72" s="38">
        <f t="shared" si="35"/>
        <v>0.96131685561417057</v>
      </c>
      <c r="J72" s="38">
        <f t="shared" si="35"/>
        <v>1.1236568763978869</v>
      </c>
      <c r="K72" s="38">
        <f t="shared" si="35"/>
        <v>1.287504651013895</v>
      </c>
      <c r="L72" s="38">
        <f t="shared" si="35"/>
        <v>1.4547448148456488</v>
      </c>
      <c r="M72" s="38">
        <f t="shared" si="35"/>
        <v>1.618768455641423</v>
      </c>
      <c r="N72" s="38">
        <f t="shared" si="35"/>
        <v>1.7800174571794511</v>
      </c>
      <c r="O72" s="38">
        <f t="shared" si="35"/>
        <v>1.9111523344521641</v>
      </c>
      <c r="P72" s="38">
        <f t="shared" si="35"/>
        <v>2.0330878030591699</v>
      </c>
      <c r="Q72" s="38">
        <f t="shared" si="35"/>
        <v>2.153970688633752</v>
      </c>
      <c r="R72" s="38">
        <f t="shared" si="35"/>
        <v>2.2699387003656266</v>
      </c>
      <c r="S72" s="38">
        <f t="shared" si="35"/>
        <v>2.3835801140295434</v>
      </c>
      <c r="T72" s="38">
        <f t="shared" si="35"/>
        <v>2.503989562358631</v>
      </c>
      <c r="U72" s="38">
        <f t="shared" si="35"/>
        <v>2.6209788151488191</v>
      </c>
      <c r="V72" s="38">
        <f t="shared" si="35"/>
        <v>2.7144784981852603</v>
      </c>
      <c r="W72" s="38">
        <f t="shared" si="35"/>
        <v>2.7967267916304701</v>
      </c>
      <c r="X72" s="38">
        <f t="shared" si="35"/>
        <v>2.8750779132105122</v>
      </c>
      <c r="Y72" s="38">
        <f t="shared" si="35"/>
        <v>2.9457495689625701</v>
      </c>
      <c r="Z72" s="38">
        <f t="shared" si="35"/>
        <v>3.0162113780418376</v>
      </c>
      <c r="AA72" s="38">
        <f t="shared" si="35"/>
        <v>3.0861544118255484</v>
      </c>
      <c r="AB72" s="38">
        <f t="shared" si="35"/>
        <v>3.1554390792900069</v>
      </c>
      <c r="AC72" s="38">
        <f t="shared" si="35"/>
        <v>3.2237619675590494</v>
      </c>
      <c r="AD72" s="38">
        <f t="shared" si="35"/>
        <v>3.2913111293139052</v>
      </c>
      <c r="AE72" s="38">
        <f t="shared" si="35"/>
        <v>3.357783151678412</v>
      </c>
    </row>
    <row r="75" spans="2:31" x14ac:dyDescent="0.25">
      <c r="B75" s="1" t="s">
        <v>11</v>
      </c>
    </row>
    <row r="76" spans="2:31" x14ac:dyDescent="0.25">
      <c r="B76" s="2" t="str">
        <f t="shared" ref="B76:B85" si="36">B24</f>
        <v>Bundle</v>
      </c>
      <c r="C76" s="3">
        <f t="shared" ref="C76:AE76" si="37">C$24</f>
        <v>2022</v>
      </c>
      <c r="D76" s="3">
        <f t="shared" si="37"/>
        <v>2023</v>
      </c>
      <c r="E76" s="3">
        <f t="shared" si="37"/>
        <v>2024</v>
      </c>
      <c r="F76" s="3">
        <f t="shared" si="37"/>
        <v>2025</v>
      </c>
      <c r="G76" s="3">
        <f t="shared" si="37"/>
        <v>2026</v>
      </c>
      <c r="H76" s="3">
        <f t="shared" si="37"/>
        <v>2027</v>
      </c>
      <c r="I76" s="3">
        <f t="shared" si="37"/>
        <v>2028</v>
      </c>
      <c r="J76" s="3">
        <f t="shared" si="37"/>
        <v>2029</v>
      </c>
      <c r="K76" s="3">
        <f t="shared" si="37"/>
        <v>2030</v>
      </c>
      <c r="L76" s="3">
        <f t="shared" si="37"/>
        <v>2031</v>
      </c>
      <c r="M76" s="3">
        <f t="shared" si="37"/>
        <v>2032</v>
      </c>
      <c r="N76" s="3">
        <f t="shared" si="37"/>
        <v>2033</v>
      </c>
      <c r="O76" s="3">
        <f t="shared" si="37"/>
        <v>2034</v>
      </c>
      <c r="P76" s="3">
        <f t="shared" si="37"/>
        <v>2035</v>
      </c>
      <c r="Q76" s="3">
        <f t="shared" si="37"/>
        <v>2036</v>
      </c>
      <c r="R76" s="3">
        <f t="shared" si="37"/>
        <v>2037</v>
      </c>
      <c r="S76" s="3">
        <f t="shared" si="37"/>
        <v>2038</v>
      </c>
      <c r="T76" s="3">
        <f t="shared" si="37"/>
        <v>2039</v>
      </c>
      <c r="U76" s="3">
        <f t="shared" si="37"/>
        <v>2040</v>
      </c>
      <c r="V76" s="3">
        <f t="shared" si="37"/>
        <v>2041</v>
      </c>
      <c r="W76" s="3">
        <f t="shared" si="37"/>
        <v>2042</v>
      </c>
      <c r="X76" s="3">
        <f t="shared" si="37"/>
        <v>2043</v>
      </c>
      <c r="Y76" s="3">
        <f t="shared" si="37"/>
        <v>2044</v>
      </c>
      <c r="Z76" s="3">
        <f t="shared" si="37"/>
        <v>2045</v>
      </c>
      <c r="AA76" s="3">
        <f t="shared" si="37"/>
        <v>2046</v>
      </c>
      <c r="AB76" s="3">
        <f t="shared" si="37"/>
        <v>2047</v>
      </c>
      <c r="AC76" s="3">
        <f t="shared" si="37"/>
        <v>2048</v>
      </c>
      <c r="AD76" s="3">
        <f t="shared" si="37"/>
        <v>2049</v>
      </c>
      <c r="AE76" s="3">
        <f t="shared" si="37"/>
        <v>2050</v>
      </c>
    </row>
    <row r="77" spans="2:31" x14ac:dyDescent="0.25">
      <c r="B77" s="4" t="str">
        <f t="shared" si="36"/>
        <v>Peak_A</v>
      </c>
      <c r="C77" s="10">
        <v>44.30566319774762</v>
      </c>
      <c r="D77" s="10">
        <v>48.473283666820443</v>
      </c>
      <c r="E77" s="10">
        <v>47.746338093819219</v>
      </c>
      <c r="F77" s="10">
        <v>49.787080470435534</v>
      </c>
      <c r="G77" s="10">
        <v>52.309040026646279</v>
      </c>
      <c r="H77" s="10">
        <v>51.375394389894694</v>
      </c>
      <c r="I77" s="10">
        <v>51.008572990121863</v>
      </c>
      <c r="J77" s="10">
        <v>53.56149964410897</v>
      </c>
      <c r="K77" s="10">
        <v>54.773699795363427</v>
      </c>
      <c r="L77" s="10">
        <v>53.332640961163598</v>
      </c>
      <c r="M77" s="10">
        <v>57.082065148060167</v>
      </c>
      <c r="N77" s="10">
        <v>57.506624387617094</v>
      </c>
      <c r="O77" s="10">
        <v>67.033566886067149</v>
      </c>
      <c r="P77" s="10">
        <v>69.006610194546369</v>
      </c>
      <c r="Q77" s="10">
        <v>60.468338896322415</v>
      </c>
      <c r="R77" s="10">
        <v>62.409270287278694</v>
      </c>
      <c r="S77" s="10">
        <v>61.785711489168413</v>
      </c>
      <c r="T77" s="10">
        <v>55.996695364779661</v>
      </c>
      <c r="U77" s="10">
        <v>66.625071750519098</v>
      </c>
      <c r="V77" s="10">
        <v>83.346785171981097</v>
      </c>
      <c r="W77" s="10">
        <v>76.633268181958115</v>
      </c>
      <c r="X77" s="10">
        <v>72.724976370562246</v>
      </c>
      <c r="Y77" s="10">
        <v>91.436483314704532</v>
      </c>
      <c r="Z77" s="10">
        <v>82.426339169535936</v>
      </c>
      <c r="AA77" s="10">
        <v>73.21577535499766</v>
      </c>
      <c r="AB77" s="10">
        <v>73.414881046098813</v>
      </c>
      <c r="AC77" s="10">
        <v>73.62222889829907</v>
      </c>
      <c r="AD77" s="10">
        <v>73.83990019995008</v>
      </c>
      <c r="AE77" s="10">
        <v>74.070295873013066</v>
      </c>
    </row>
    <row r="78" spans="2:31" x14ac:dyDescent="0.25">
      <c r="B78" s="4" t="str">
        <f t="shared" si="36"/>
        <v>Other_A</v>
      </c>
      <c r="C78" s="10">
        <v>-1.4982108705429582</v>
      </c>
      <c r="D78" s="10">
        <v>-3.1217377867789207</v>
      </c>
      <c r="E78" s="10">
        <v>-4.1059998452666804</v>
      </c>
      <c r="F78" s="10">
        <v>-8.6419736909023488</v>
      </c>
      <c r="G78" s="10">
        <v>-1.6632137154317488</v>
      </c>
      <c r="H78" s="10">
        <v>19.837110529670543</v>
      </c>
      <c r="I78" s="10">
        <v>43.3015980290348</v>
      </c>
      <c r="J78" s="10">
        <v>43.358800772971939</v>
      </c>
      <c r="K78" s="10">
        <v>43.856020622899607</v>
      </c>
      <c r="L78" s="10">
        <v>52.496757765236829</v>
      </c>
      <c r="M78" s="10">
        <v>55.751901613658482</v>
      </c>
      <c r="N78" s="10">
        <v>59.947172834828699</v>
      </c>
      <c r="O78" s="10">
        <v>72.692178722559163</v>
      </c>
      <c r="P78" s="10">
        <v>64.01634211325397</v>
      </c>
      <c r="Q78" s="10">
        <v>67.432270279683095</v>
      </c>
      <c r="R78" s="10">
        <v>68.075020630106351</v>
      </c>
      <c r="S78" s="10">
        <v>66.236585772149297</v>
      </c>
      <c r="T78" s="10">
        <v>65.322161924132914</v>
      </c>
      <c r="U78" s="10">
        <v>62.100920705165414</v>
      </c>
      <c r="V78" s="10">
        <v>67.845615499428291</v>
      </c>
      <c r="W78" s="10">
        <v>74.915509642889219</v>
      </c>
      <c r="X78" s="10">
        <v>72.11378907180567</v>
      </c>
      <c r="Y78" s="10">
        <v>78.808229969358095</v>
      </c>
      <c r="Z78" s="10">
        <v>72.229434164119581</v>
      </c>
      <c r="AA78" s="10">
        <v>72.379031840560799</v>
      </c>
      <c r="AB78" s="10">
        <v>72.505084558844899</v>
      </c>
      <c r="AC78" s="10">
        <v>72.63447595428994</v>
      </c>
      <c r="AD78" s="10">
        <v>72.767982113189106</v>
      </c>
      <c r="AE78" s="10">
        <v>72.906457358360015</v>
      </c>
    </row>
    <row r="79" spans="2:31" x14ac:dyDescent="0.25">
      <c r="B79" s="4" t="str">
        <f t="shared" si="36"/>
        <v>Peak_B</v>
      </c>
      <c r="C79" s="10">
        <v>49.322827994541569</v>
      </c>
      <c r="D79" s="10">
        <v>41.364572074466764</v>
      </c>
      <c r="E79" s="10">
        <v>49.747665543090513</v>
      </c>
      <c r="F79" s="10">
        <v>13.36666194608353</v>
      </c>
      <c r="G79" s="10">
        <v>12.119092360388212</v>
      </c>
      <c r="H79" s="10">
        <v>3.5784917904047333</v>
      </c>
      <c r="I79" s="10">
        <v>22.102552741681048</v>
      </c>
      <c r="J79" s="10">
        <v>31.72714760111187</v>
      </c>
      <c r="K79" s="10">
        <v>29.207370245395428</v>
      </c>
      <c r="L79" s="10">
        <v>31.636691180727393</v>
      </c>
      <c r="M79" s="10">
        <v>38.4073131956658</v>
      </c>
      <c r="N79" s="10">
        <v>45.346112130411491</v>
      </c>
      <c r="O79" s="10">
        <v>55.220258604766933</v>
      </c>
      <c r="P79" s="10">
        <v>60.661119166138896</v>
      </c>
      <c r="Q79" s="10">
        <v>36.665833580148004</v>
      </c>
      <c r="R79" s="10">
        <v>44.912864681635583</v>
      </c>
      <c r="S79" s="10">
        <v>48.132272517710845</v>
      </c>
      <c r="T79" s="10">
        <v>45.418597057229377</v>
      </c>
      <c r="U79" s="10">
        <v>62.046707000623762</v>
      </c>
      <c r="V79" s="10">
        <v>147.09853647012227</v>
      </c>
      <c r="W79" s="10">
        <v>73.992193475595613</v>
      </c>
      <c r="X79" s="10">
        <v>63.745476243167744</v>
      </c>
      <c r="Y79" s="10">
        <v>42.887680008720373</v>
      </c>
      <c r="Z79" s="10">
        <v>39.323342116201459</v>
      </c>
      <c r="AA79" s="10">
        <v>39.377568800719224</v>
      </c>
      <c r="AB79" s="10">
        <v>39.447244564211438</v>
      </c>
      <c r="AC79" s="10">
        <v>39.518157010266265</v>
      </c>
      <c r="AD79" s="10">
        <v>39.590712570083831</v>
      </c>
      <c r="AE79" s="10">
        <v>39.665348730908036</v>
      </c>
    </row>
    <row r="80" spans="2:31" x14ac:dyDescent="0.25">
      <c r="B80" s="4" t="str">
        <f t="shared" si="36"/>
        <v>Other_B</v>
      </c>
      <c r="C80" s="10">
        <v>4.3932223746346173</v>
      </c>
      <c r="D80" s="10">
        <v>5.4615241630452713</v>
      </c>
      <c r="E80" s="10">
        <v>7.7029853075794206</v>
      </c>
      <c r="F80" s="10">
        <v>4.1185006770522072</v>
      </c>
      <c r="G80" s="10">
        <v>18.151808100465722</v>
      </c>
      <c r="H80" s="10">
        <v>86.118152574059906</v>
      </c>
      <c r="I80" s="10">
        <v>114.4280508965368</v>
      </c>
      <c r="J80" s="10">
        <v>135.75131640679868</v>
      </c>
      <c r="K80" s="10">
        <v>158.80500223364734</v>
      </c>
      <c r="L80" s="10">
        <v>160.02836566220057</v>
      </c>
      <c r="M80" s="10">
        <v>196.45066643686178</v>
      </c>
      <c r="N80" s="10">
        <v>290.85321814886947</v>
      </c>
      <c r="O80" s="10">
        <v>309.2569811718821</v>
      </c>
      <c r="P80" s="10">
        <v>273.1116602864135</v>
      </c>
      <c r="Q80" s="10">
        <v>270.3231521836841</v>
      </c>
      <c r="R80" s="10">
        <v>272.603326510908</v>
      </c>
      <c r="S80" s="10">
        <v>123.47395569272177</v>
      </c>
      <c r="T80" s="10">
        <v>117.39050059095658</v>
      </c>
      <c r="U80" s="10">
        <v>123.37626797749546</v>
      </c>
      <c r="V80" s="10">
        <v>189.53035904957764</v>
      </c>
      <c r="W80" s="10">
        <v>67.854485520419047</v>
      </c>
      <c r="X80" s="10">
        <v>48.445729395474778</v>
      </c>
      <c r="Y80" s="10">
        <v>187.91854243900568</v>
      </c>
      <c r="Z80" s="10">
        <v>213.02482326376955</v>
      </c>
      <c r="AA80" s="10">
        <v>213.12806604499664</v>
      </c>
      <c r="AB80" s="10">
        <v>213.26679904315347</v>
      </c>
      <c r="AC80" s="10">
        <v>213.40681368711782</v>
      </c>
      <c r="AD80" s="10">
        <v>213.54839703597412</v>
      </c>
      <c r="AE80" s="10">
        <v>213.69184676140395</v>
      </c>
    </row>
    <row r="81" spans="2:31" x14ac:dyDescent="0.25">
      <c r="B81" s="4" t="str">
        <f t="shared" si="36"/>
        <v>Peak_C</v>
      </c>
      <c r="C81" s="10">
        <v>181.67641670527189</v>
      </c>
      <c r="D81" s="10">
        <v>192.87306946665956</v>
      </c>
      <c r="E81" s="10">
        <v>196.40727404726192</v>
      </c>
      <c r="F81" s="10">
        <v>197.46922145759396</v>
      </c>
      <c r="G81" s="10">
        <v>203.5720415542462</v>
      </c>
      <c r="H81" s="10">
        <v>205.98270881023902</v>
      </c>
      <c r="I81" s="10">
        <v>208.43878393096838</v>
      </c>
      <c r="J81" s="10">
        <v>213.20169984611695</v>
      </c>
      <c r="K81" s="10">
        <v>216.67196754658056</v>
      </c>
      <c r="L81" s="10">
        <v>214.51262806886061</v>
      </c>
      <c r="M81" s="10">
        <v>216.63281321788443</v>
      </c>
      <c r="N81" s="10">
        <v>211.28084880737651</v>
      </c>
      <c r="O81" s="10">
        <v>210.11770999299847</v>
      </c>
      <c r="P81" s="10">
        <v>209.44676728070641</v>
      </c>
      <c r="Q81" s="10">
        <v>208.22520110639266</v>
      </c>
      <c r="R81" s="10">
        <v>208.53039989242853</v>
      </c>
      <c r="S81" s="10">
        <v>208.58062990364658</v>
      </c>
      <c r="T81" s="10">
        <v>209.61895018598756</v>
      </c>
      <c r="U81" s="10">
        <v>218.92981604237738</v>
      </c>
      <c r="V81" s="10">
        <v>472.22254853740429</v>
      </c>
      <c r="W81" s="10">
        <v>321.37607510154237</v>
      </c>
      <c r="X81" s="10">
        <v>266.3931635302734</v>
      </c>
      <c r="Y81" s="10">
        <v>264.11321805581247</v>
      </c>
      <c r="Z81" s="10">
        <v>260.77574183035705</v>
      </c>
      <c r="AA81" s="10">
        <v>262.19376536877121</v>
      </c>
      <c r="AB81" s="10">
        <v>263.29810676671661</v>
      </c>
      <c r="AC81" s="10">
        <v>264.46191967605586</v>
      </c>
      <c r="AD81" s="10">
        <v>265.7038963692105</v>
      </c>
      <c r="AE81" s="10">
        <v>267.04660885181744</v>
      </c>
    </row>
    <row r="82" spans="2:31" x14ac:dyDescent="0.25">
      <c r="B82" s="4" t="str">
        <f t="shared" si="36"/>
        <v>Other_C</v>
      </c>
      <c r="C82" s="10">
        <v>145.35848051107794</v>
      </c>
      <c r="D82" s="10">
        <v>151.36702208923001</v>
      </c>
      <c r="E82" s="10">
        <v>156.63315449898195</v>
      </c>
      <c r="F82" s="10">
        <v>164.40558999362159</v>
      </c>
      <c r="G82" s="10">
        <v>164.90112813881098</v>
      </c>
      <c r="H82" s="10">
        <v>164.19152111552688</v>
      </c>
      <c r="I82" s="10">
        <v>169.00106872192316</v>
      </c>
      <c r="J82" s="10">
        <v>171.84481708234554</v>
      </c>
      <c r="K82" s="10">
        <v>180.00291662447091</v>
      </c>
      <c r="L82" s="10">
        <v>178.87568033504087</v>
      </c>
      <c r="M82" s="10">
        <v>182.20628818378449</v>
      </c>
      <c r="N82" s="10">
        <v>255.08933136636219</v>
      </c>
      <c r="O82" s="10">
        <v>193.16055815439498</v>
      </c>
      <c r="P82" s="10">
        <v>184.50628269003744</v>
      </c>
      <c r="Q82" s="10">
        <v>183.56223413319319</v>
      </c>
      <c r="R82" s="10">
        <v>188.91088761845018</v>
      </c>
      <c r="S82" s="10">
        <v>186.73258687360374</v>
      </c>
      <c r="T82" s="10">
        <v>186.77234838955965</v>
      </c>
      <c r="U82" s="10">
        <v>190.76920422349676</v>
      </c>
      <c r="V82" s="10">
        <v>477.46046661253621</v>
      </c>
      <c r="W82" s="10">
        <v>280.74674718694803</v>
      </c>
      <c r="X82" s="10">
        <v>195.20155664503986</v>
      </c>
      <c r="Y82" s="10">
        <v>199.9232117395255</v>
      </c>
      <c r="Z82" s="10">
        <v>194.57165515724094</v>
      </c>
      <c r="AA82" s="10">
        <v>195.38335414881865</v>
      </c>
      <c r="AB82" s="10">
        <v>196.02467628454093</v>
      </c>
      <c r="AC82" s="10">
        <v>196.69298433179912</v>
      </c>
      <c r="AD82" s="10">
        <v>197.39625913406897</v>
      </c>
      <c r="AE82" s="10">
        <v>198.14379107847591</v>
      </c>
    </row>
    <row r="83" spans="2:31" x14ac:dyDescent="0.25">
      <c r="B83" s="4" t="str">
        <f t="shared" si="36"/>
        <v>Peak_D</v>
      </c>
      <c r="C83" s="10">
        <v>604.20253341928913</v>
      </c>
      <c r="D83" s="10">
        <v>638.85646709721766</v>
      </c>
      <c r="E83" s="10">
        <v>668.33428970804039</v>
      </c>
      <c r="F83" s="10">
        <v>686.68673153884686</v>
      </c>
      <c r="G83" s="10">
        <v>706.23797655716362</v>
      </c>
      <c r="H83" s="10">
        <v>718.58158819819607</v>
      </c>
      <c r="I83" s="10">
        <v>728.96857968835332</v>
      </c>
      <c r="J83" s="10">
        <v>740.29301657128246</v>
      </c>
      <c r="K83" s="10">
        <v>789.17036218741487</v>
      </c>
      <c r="L83" s="10">
        <v>790.52639204314266</v>
      </c>
      <c r="M83" s="10">
        <v>788.48243618661377</v>
      </c>
      <c r="N83" s="10">
        <v>848.06653716361654</v>
      </c>
      <c r="O83" s="10">
        <v>1568.2766618444546</v>
      </c>
      <c r="P83" s="10">
        <v>701.49853803558722</v>
      </c>
      <c r="Q83" s="10">
        <v>603.56843636066958</v>
      </c>
      <c r="R83" s="10">
        <v>611.45385237149969</v>
      </c>
      <c r="S83" s="10">
        <v>613.01552230294305</v>
      </c>
      <c r="T83" s="10">
        <v>607.15485911511155</v>
      </c>
      <c r="U83" s="10">
        <v>637.41757150519504</v>
      </c>
      <c r="V83" s="10">
        <v>869.40426915534795</v>
      </c>
      <c r="W83" s="10">
        <v>670.48251351497004</v>
      </c>
      <c r="X83" s="10">
        <v>618.11074674519648</v>
      </c>
      <c r="Y83" s="10">
        <v>645.74202857633793</v>
      </c>
      <c r="Z83" s="10">
        <v>635.79800354913641</v>
      </c>
      <c r="AA83" s="10">
        <v>624.95639725198726</v>
      </c>
      <c r="AB83" s="10">
        <v>625.90163832772896</v>
      </c>
      <c r="AC83" s="10">
        <v>626.86629296945512</v>
      </c>
      <c r="AD83" s="10">
        <v>627.85520999834205</v>
      </c>
      <c r="AE83" s="10">
        <v>628.87363230868266</v>
      </c>
    </row>
    <row r="84" spans="2:31" x14ac:dyDescent="0.25">
      <c r="B84" s="4" t="str">
        <f t="shared" si="36"/>
        <v>Other_D</v>
      </c>
      <c r="C84" s="10">
        <v>1569.1180548322536</v>
      </c>
      <c r="D84" s="10">
        <v>941.08750732780163</v>
      </c>
      <c r="E84" s="10">
        <v>862.82589108333696</v>
      </c>
      <c r="F84" s="10">
        <v>864.15417280121471</v>
      </c>
      <c r="G84" s="10">
        <v>864.30181360044276</v>
      </c>
      <c r="H84" s="10">
        <v>849.60565360933697</v>
      </c>
      <c r="I84" s="10">
        <v>864.46693146803398</v>
      </c>
      <c r="J84" s="10">
        <v>836.92453930199122</v>
      </c>
      <c r="K84" s="10">
        <v>891.0164892583399</v>
      </c>
      <c r="L84" s="10">
        <v>891.86483974761165</v>
      </c>
      <c r="M84" s="10">
        <v>906.20808543946987</v>
      </c>
      <c r="N84" s="10">
        <v>939.72638156574885</v>
      </c>
      <c r="O84" s="10">
        <v>1219.3195886308481</v>
      </c>
      <c r="P84" s="10">
        <v>1016.7742118732947</v>
      </c>
      <c r="Q84" s="10">
        <v>1050.9165644365546</v>
      </c>
      <c r="R84" s="10">
        <v>1127.3520207704787</v>
      </c>
      <c r="S84" s="10">
        <v>1184.1486095459884</v>
      </c>
      <c r="T84" s="10">
        <v>1047.7158942001522</v>
      </c>
      <c r="U84" s="10">
        <v>1142.9332042124122</v>
      </c>
      <c r="V84" s="10">
        <v>1398.5709971187432</v>
      </c>
      <c r="W84" s="10">
        <v>1374.6997375557537</v>
      </c>
      <c r="X84" s="10">
        <v>1454.6434985143283</v>
      </c>
      <c r="Y84" s="10">
        <v>1436.8606462333648</v>
      </c>
      <c r="Z84" s="10">
        <v>1398.5811143028168</v>
      </c>
      <c r="AA84" s="10">
        <v>1399.5929929943693</v>
      </c>
      <c r="AB84" s="10">
        <v>1402.7104826334976</v>
      </c>
      <c r="AC84" s="10">
        <v>1405.9412384234117</v>
      </c>
      <c r="AD84" s="10">
        <v>1409.3114036277668</v>
      </c>
      <c r="AE84" s="10">
        <v>1412.8506077352772</v>
      </c>
    </row>
    <row r="85" spans="2:31" x14ac:dyDescent="0.25">
      <c r="B85" s="6" t="str">
        <f t="shared" si="36"/>
        <v>Total</v>
      </c>
      <c r="C85" s="11">
        <v>175.43670394050051</v>
      </c>
      <c r="D85" s="11">
        <v>140.85518663647429</v>
      </c>
      <c r="E85" s="11">
        <v>145.67621841997587</v>
      </c>
      <c r="F85" s="11">
        <v>149.7596934653474</v>
      </c>
      <c r="G85" s="11">
        <v>174.48726812540545</v>
      </c>
      <c r="H85" s="11">
        <v>199.8252231085751</v>
      </c>
      <c r="I85" s="11">
        <v>214.66194892492669</v>
      </c>
      <c r="J85" s="11">
        <v>217.13973787337056</v>
      </c>
      <c r="K85" s="11">
        <v>227.89773308115335</v>
      </c>
      <c r="L85" s="11">
        <v>227.34570427804468</v>
      </c>
      <c r="M85" s="11">
        <v>233.94175511712308</v>
      </c>
      <c r="N85" s="11">
        <v>239.86997890786913</v>
      </c>
      <c r="O85" s="11">
        <v>288.2453656755269</v>
      </c>
      <c r="P85" s="11">
        <v>210.98887364956511</v>
      </c>
      <c r="Q85" s="11">
        <v>202.91557910768441</v>
      </c>
      <c r="R85" s="11">
        <v>212.81931735030366</v>
      </c>
      <c r="S85" s="11">
        <v>214.59095575449214</v>
      </c>
      <c r="T85" s="11">
        <v>205.05515843395452</v>
      </c>
      <c r="U85" s="11">
        <v>214.06991995735325</v>
      </c>
      <c r="V85" s="11">
        <v>253.55989556791937</v>
      </c>
      <c r="W85" s="11">
        <v>236.89841772132439</v>
      </c>
      <c r="X85" s="11">
        <v>231.52336283463126</v>
      </c>
      <c r="Y85" s="11">
        <v>245.589769329159</v>
      </c>
      <c r="Z85" s="11">
        <v>236.03752498230901</v>
      </c>
      <c r="AA85" s="11">
        <v>236.3516891461247</v>
      </c>
      <c r="AB85" s="11">
        <v>236.66308503415777</v>
      </c>
      <c r="AC85" s="11">
        <v>236.97348430638721</v>
      </c>
      <c r="AD85" s="11">
        <v>237.28472188083418</v>
      </c>
      <c r="AE85" s="11">
        <v>237.59873709582004</v>
      </c>
    </row>
    <row r="88" spans="2:31" x14ac:dyDescent="0.25">
      <c r="B88" s="1" t="s">
        <v>12</v>
      </c>
    </row>
    <row r="89" spans="2:31" x14ac:dyDescent="0.25">
      <c r="B89" s="2" t="str">
        <f t="shared" ref="B89:B98" si="38">B24</f>
        <v>Bundle</v>
      </c>
      <c r="C89" s="3">
        <f t="shared" ref="C89:AE89" si="39">C$24</f>
        <v>2022</v>
      </c>
      <c r="D89" s="3">
        <f t="shared" si="39"/>
        <v>2023</v>
      </c>
      <c r="E89" s="3">
        <f t="shared" si="39"/>
        <v>2024</v>
      </c>
      <c r="F89" s="3">
        <f t="shared" si="39"/>
        <v>2025</v>
      </c>
      <c r="G89" s="3">
        <f t="shared" si="39"/>
        <v>2026</v>
      </c>
      <c r="H89" s="3">
        <f t="shared" si="39"/>
        <v>2027</v>
      </c>
      <c r="I89" s="3">
        <f t="shared" si="39"/>
        <v>2028</v>
      </c>
      <c r="J89" s="3">
        <f t="shared" si="39"/>
        <v>2029</v>
      </c>
      <c r="K89" s="3">
        <f t="shared" si="39"/>
        <v>2030</v>
      </c>
      <c r="L89" s="3">
        <f t="shared" si="39"/>
        <v>2031</v>
      </c>
      <c r="M89" s="3">
        <f t="shared" si="39"/>
        <v>2032</v>
      </c>
      <c r="N89" s="3">
        <f t="shared" si="39"/>
        <v>2033</v>
      </c>
      <c r="O89" s="3">
        <f t="shared" si="39"/>
        <v>2034</v>
      </c>
      <c r="P89" s="3">
        <f t="shared" si="39"/>
        <v>2035</v>
      </c>
      <c r="Q89" s="3">
        <f t="shared" si="39"/>
        <v>2036</v>
      </c>
      <c r="R89" s="3">
        <f t="shared" si="39"/>
        <v>2037</v>
      </c>
      <c r="S89" s="3">
        <f t="shared" si="39"/>
        <v>2038</v>
      </c>
      <c r="T89" s="3">
        <f t="shared" si="39"/>
        <v>2039</v>
      </c>
      <c r="U89" s="3">
        <f t="shared" si="39"/>
        <v>2040</v>
      </c>
      <c r="V89" s="3">
        <f t="shared" si="39"/>
        <v>2041</v>
      </c>
      <c r="W89" s="3">
        <f t="shared" si="39"/>
        <v>2042</v>
      </c>
      <c r="X89" s="3">
        <f t="shared" si="39"/>
        <v>2043</v>
      </c>
      <c r="Y89" s="3">
        <f t="shared" si="39"/>
        <v>2044</v>
      </c>
      <c r="Z89" s="3">
        <f t="shared" si="39"/>
        <v>2045</v>
      </c>
      <c r="AA89" s="3">
        <f t="shared" si="39"/>
        <v>2046</v>
      </c>
      <c r="AB89" s="3">
        <f t="shared" si="39"/>
        <v>2047</v>
      </c>
      <c r="AC89" s="3">
        <f t="shared" si="39"/>
        <v>2048</v>
      </c>
      <c r="AD89" s="3">
        <f t="shared" si="39"/>
        <v>2049</v>
      </c>
      <c r="AE89" s="3">
        <f t="shared" si="39"/>
        <v>2050</v>
      </c>
    </row>
    <row r="90" spans="2:31" x14ac:dyDescent="0.25">
      <c r="B90" s="4" t="str">
        <f t="shared" si="38"/>
        <v>Peak_A</v>
      </c>
      <c r="C90" s="10">
        <f t="shared" ref="C90:C98" si="40">C77*(1+$C$153)^(C$89-$C$89)</f>
        <v>44.30566319774762</v>
      </c>
      <c r="D90" s="10">
        <f t="shared" ref="D90:AE90" si="41">D77*(1+$C$153)^(D$89-$C$89)</f>
        <v>49.491222623823667</v>
      </c>
      <c r="E90" s="10">
        <f t="shared" si="41"/>
        <v>49.772740428858988</v>
      </c>
      <c r="F90" s="10">
        <f t="shared" si="41"/>
        <v>52.98999592568758</v>
      </c>
      <c r="G90" s="10">
        <f t="shared" si="41"/>
        <v>56.843357017988204</v>
      </c>
      <c r="H90" s="10">
        <f t="shared" si="41"/>
        <v>57.001184332880165</v>
      </c>
      <c r="I90" s="10">
        <f t="shared" si="41"/>
        <v>57.782672762390114</v>
      </c>
      <c r="J90" s="10">
        <f t="shared" si="41"/>
        <v>61.948803506989471</v>
      </c>
      <c r="K90" s="10">
        <f t="shared" si="41"/>
        <v>64.681191853826036</v>
      </c>
      <c r="L90" s="10">
        <f t="shared" si="41"/>
        <v>64.302042579969552</v>
      </c>
      <c r="M90" s="10">
        <f t="shared" si="41"/>
        <v>70.267919930870846</v>
      </c>
      <c r="N90" s="10">
        <f t="shared" si="41"/>
        <v>72.277153177615659</v>
      </c>
      <c r="O90" s="10">
        <f t="shared" si="41"/>
        <v>86.020355699239957</v>
      </c>
      <c r="P90" s="10">
        <f t="shared" si="41"/>
        <v>90.411846964368806</v>
      </c>
      <c r="Q90" s="10">
        <f t="shared" si="41"/>
        <v>80.88880652156989</v>
      </c>
      <c r="R90" s="10">
        <f t="shared" si="41"/>
        <v>85.238389588230248</v>
      </c>
      <c r="S90" s="10">
        <f t="shared" si="41"/>
        <v>86.158856330686476</v>
      </c>
      <c r="T90" s="10">
        <f t="shared" si="41"/>
        <v>79.726007001477996</v>
      </c>
      <c r="U90" s="10">
        <f t="shared" si="41"/>
        <v>96.85031716962591</v>
      </c>
      <c r="V90" s="10">
        <f t="shared" si="41"/>
        <v>123.70235073059122</v>
      </c>
      <c r="W90" s="10">
        <f t="shared" si="41"/>
        <v>116.126727888643</v>
      </c>
      <c r="X90" s="10">
        <f t="shared" si="41"/>
        <v>112.51856185480888</v>
      </c>
      <c r="Y90" s="10">
        <f t="shared" si="41"/>
        <v>144.43945480001588</v>
      </c>
      <c r="Z90" s="10">
        <f t="shared" si="41"/>
        <v>132.940736295368</v>
      </c>
      <c r="AA90" s="10">
        <f t="shared" si="41"/>
        <v>120.56534021796371</v>
      </c>
      <c r="AB90" s="10">
        <f t="shared" si="41"/>
        <v>123.43196748083656</v>
      </c>
      <c r="AC90" s="10">
        <f t="shared" si="41"/>
        <v>126.37997227351852</v>
      </c>
      <c r="AD90" s="10">
        <f t="shared" si="41"/>
        <v>129.41545315681313</v>
      </c>
      <c r="AE90" s="10">
        <f t="shared" si="41"/>
        <v>132.54546035931659</v>
      </c>
    </row>
    <row r="91" spans="2:31" x14ac:dyDescent="0.25">
      <c r="B91" s="4" t="str">
        <f t="shared" si="38"/>
        <v>Other_A</v>
      </c>
      <c r="C91" s="10">
        <f t="shared" si="40"/>
        <v>-1.4982108705429582</v>
      </c>
      <c r="D91" s="10">
        <f t="shared" ref="D91:AE91" si="42">D78*(1+$C$153)^(D$89-$C$89)</f>
        <v>-3.1872942803012778</v>
      </c>
      <c r="E91" s="10">
        <f t="shared" si="42"/>
        <v>-4.280262584699642</v>
      </c>
      <c r="F91" s="10">
        <f t="shared" si="42"/>
        <v>-9.197931397940609</v>
      </c>
      <c r="G91" s="10">
        <f t="shared" si="42"/>
        <v>-1.8073864665713881</v>
      </c>
      <c r="H91" s="10">
        <f t="shared" si="42"/>
        <v>22.009345278250162</v>
      </c>
      <c r="I91" s="10">
        <f t="shared" si="42"/>
        <v>49.052187158515856</v>
      </c>
      <c r="J91" s="10">
        <f t="shared" si="42"/>
        <v>50.148443326473732</v>
      </c>
      <c r="K91" s="10">
        <f t="shared" si="42"/>
        <v>51.788717841828955</v>
      </c>
      <c r="L91" s="10">
        <f t="shared" si="42"/>
        <v>63.294235805587164</v>
      </c>
      <c r="M91" s="10">
        <f t="shared" si="42"/>
        <v>68.630491003100559</v>
      </c>
      <c r="N91" s="10">
        <f t="shared" si="42"/>
        <v>75.344554469813374</v>
      </c>
      <c r="O91" s="10">
        <f t="shared" si="42"/>
        <v>93.281729747353509</v>
      </c>
      <c r="P91" s="10">
        <f t="shared" si="42"/>
        <v>83.873642105370536</v>
      </c>
      <c r="Q91" s="10">
        <f t="shared" si="42"/>
        <v>90.204493186354554</v>
      </c>
      <c r="R91" s="10">
        <f t="shared" si="42"/>
        <v>92.976653996843808</v>
      </c>
      <c r="S91" s="10">
        <f t="shared" si="42"/>
        <v>92.365505548613257</v>
      </c>
      <c r="T91" s="10">
        <f t="shared" si="42"/>
        <v>93.003258584982618</v>
      </c>
      <c r="U91" s="10">
        <f t="shared" si="42"/>
        <v>90.273731926963336</v>
      </c>
      <c r="V91" s="10">
        <f t="shared" si="42"/>
        <v>100.69569098226594</v>
      </c>
      <c r="W91" s="10">
        <f t="shared" si="42"/>
        <v>113.52371116787356</v>
      </c>
      <c r="X91" s="10">
        <f t="shared" si="42"/>
        <v>111.57294565371717</v>
      </c>
      <c r="Y91" s="10">
        <f t="shared" si="42"/>
        <v>124.49098388167968</v>
      </c>
      <c r="Z91" s="10">
        <f t="shared" si="42"/>
        <v>116.49473040681599</v>
      </c>
      <c r="AA91" s="10">
        <f t="shared" si="42"/>
        <v>119.18746412494806</v>
      </c>
      <c r="AB91" s="10">
        <f t="shared" si="42"/>
        <v>121.90233249636536</v>
      </c>
      <c r="AC91" s="10">
        <f t="shared" si="42"/>
        <v>124.68439484337304</v>
      </c>
      <c r="AD91" s="10">
        <f t="shared" si="42"/>
        <v>127.53675661782118</v>
      </c>
      <c r="AE91" s="10">
        <f t="shared" si="42"/>
        <v>130.46282372488139</v>
      </c>
    </row>
    <row r="92" spans="2:31" x14ac:dyDescent="0.25">
      <c r="B92" s="4" t="str">
        <f t="shared" si="38"/>
        <v>Peak_B</v>
      </c>
      <c r="C92" s="10">
        <f t="shared" si="40"/>
        <v>49.322827994541569</v>
      </c>
      <c r="D92" s="10">
        <f t="shared" ref="D92:AE92" si="43">D79*(1+$C$153)^(D$89-$C$89)</f>
        <v>42.233228088030565</v>
      </c>
      <c r="E92" s="10">
        <f t="shared" si="43"/>
        <v>51.859006216404801</v>
      </c>
      <c r="F92" s="10">
        <f t="shared" si="43"/>
        <v>14.22656953109774</v>
      </c>
      <c r="G92" s="10">
        <f t="shared" si="43"/>
        <v>13.169614533637002</v>
      </c>
      <c r="H92" s="10">
        <f t="shared" si="43"/>
        <v>3.9703494756758535</v>
      </c>
      <c r="I92" s="10">
        <f t="shared" si="43"/>
        <v>25.037841629746271</v>
      </c>
      <c r="J92" s="10">
        <f t="shared" si="43"/>
        <v>36.695365993074937</v>
      </c>
      <c r="K92" s="10">
        <f t="shared" si="43"/>
        <v>34.490412834008872</v>
      </c>
      <c r="L92" s="10">
        <f t="shared" si="43"/>
        <v>38.143692619194383</v>
      </c>
      <c r="M92" s="10">
        <f t="shared" si="43"/>
        <v>47.279333734558087</v>
      </c>
      <c r="N92" s="10">
        <f t="shared" si="43"/>
        <v>56.993223430531053</v>
      </c>
      <c r="O92" s="10">
        <f t="shared" si="43"/>
        <v>70.861010500298519</v>
      </c>
      <c r="P92" s="10">
        <f t="shared" si="43"/>
        <v>79.477658839844466</v>
      </c>
      <c r="Q92" s="10">
        <f t="shared" si="43"/>
        <v>49.048073298356314</v>
      </c>
      <c r="R92" s="10">
        <f t="shared" si="43"/>
        <v>61.341852574697846</v>
      </c>
      <c r="S92" s="10">
        <f t="shared" si="43"/>
        <v>67.119427012666307</v>
      </c>
      <c r="T92" s="10">
        <f t="shared" si="43"/>
        <v>64.665305039759744</v>
      </c>
      <c r="U92" s="10">
        <f t="shared" si="43"/>
        <v>90.194923539342227</v>
      </c>
      <c r="V92" s="10">
        <f t="shared" si="43"/>
        <v>218.32197502082985</v>
      </c>
      <c r="W92" s="10">
        <f t="shared" si="43"/>
        <v>112.12455792988425</v>
      </c>
      <c r="X92" s="10">
        <f t="shared" si="43"/>
        <v>98.625667130975344</v>
      </c>
      <c r="Y92" s="10">
        <f t="shared" si="43"/>
        <v>67.748374538600643</v>
      </c>
      <c r="Z92" s="10">
        <f t="shared" si="43"/>
        <v>63.422373323775851</v>
      </c>
      <c r="AA92" s="10">
        <f t="shared" si="43"/>
        <v>64.843538928539402</v>
      </c>
      <c r="AB92" s="10">
        <f t="shared" si="43"/>
        <v>66.322398659216915</v>
      </c>
      <c r="AC92" s="10">
        <f t="shared" si="43"/>
        <v>67.836897388111922</v>
      </c>
      <c r="AD92" s="10">
        <f t="shared" si="43"/>
        <v>69.388636688081547</v>
      </c>
      <c r="AE92" s="10">
        <f t="shared" si="43"/>
        <v>70.979356108749599</v>
      </c>
    </row>
    <row r="93" spans="2:31" x14ac:dyDescent="0.25">
      <c r="B93" s="4" t="str">
        <f t="shared" si="38"/>
        <v>Other_B</v>
      </c>
      <c r="C93" s="10">
        <f t="shared" si="40"/>
        <v>4.3932223746346173</v>
      </c>
      <c r="D93" s="10">
        <f t="shared" ref="D93:AE93" si="44">D80*(1+$C$153)^(D$89-$C$89)</f>
        <v>5.5762161704692215</v>
      </c>
      <c r="E93" s="10">
        <f t="shared" si="44"/>
        <v>8.0299077070183973</v>
      </c>
      <c r="F93" s="10">
        <f t="shared" si="44"/>
        <v>4.3834531375370052</v>
      </c>
      <c r="G93" s="10">
        <f t="shared" si="44"/>
        <v>19.725265610899729</v>
      </c>
      <c r="H93" s="10">
        <f t="shared" si="44"/>
        <v>95.548399142735008</v>
      </c>
      <c r="I93" s="10">
        <f t="shared" si="44"/>
        <v>129.62445785482285</v>
      </c>
      <c r="J93" s="10">
        <f t="shared" si="44"/>
        <v>157.00889037420504</v>
      </c>
      <c r="K93" s="10">
        <f t="shared" si="44"/>
        <v>187.52972421430826</v>
      </c>
      <c r="L93" s="10">
        <f t="shared" si="44"/>
        <v>192.94283195739291</v>
      </c>
      <c r="M93" s="10">
        <f t="shared" si="44"/>
        <v>241.83041842908395</v>
      </c>
      <c r="N93" s="10">
        <f t="shared" si="44"/>
        <v>365.55862605760916</v>
      </c>
      <c r="O93" s="10">
        <f t="shared" si="44"/>
        <v>396.85185734026231</v>
      </c>
      <c r="P93" s="10">
        <f t="shared" si="44"/>
        <v>357.82846837985039</v>
      </c>
      <c r="Q93" s="10">
        <f t="shared" si="44"/>
        <v>361.6126646504718</v>
      </c>
      <c r="R93" s="10">
        <f t="shared" si="44"/>
        <v>372.32078569777349</v>
      </c>
      <c r="S93" s="10">
        <f t="shared" si="44"/>
        <v>172.18179661127257</v>
      </c>
      <c r="T93" s="10">
        <f t="shared" si="44"/>
        <v>167.13621779024135</v>
      </c>
      <c r="U93" s="10">
        <f t="shared" si="44"/>
        <v>179.34735934797843</v>
      </c>
      <c r="V93" s="10">
        <f t="shared" si="44"/>
        <v>281.29880355754165</v>
      </c>
      <c r="W93" s="10">
        <f t="shared" si="44"/>
        <v>102.82374173764788</v>
      </c>
      <c r="X93" s="10">
        <f t="shared" si="44"/>
        <v>74.954218916632684</v>
      </c>
      <c r="Y93" s="10">
        <f t="shared" si="44"/>
        <v>296.84925352262098</v>
      </c>
      <c r="Z93" s="10">
        <f t="shared" si="44"/>
        <v>343.57557473986265</v>
      </c>
      <c r="AA93" s="10">
        <f t="shared" si="44"/>
        <v>350.9606729987006</v>
      </c>
      <c r="AB93" s="10">
        <f t="shared" si="44"/>
        <v>358.56409802948866</v>
      </c>
      <c r="AC93" s="10">
        <f t="shared" si="44"/>
        <v>366.33429332891319</v>
      </c>
      <c r="AD93" s="10">
        <f t="shared" si="44"/>
        <v>374.27545945329325</v>
      </c>
      <c r="AE93" s="10">
        <f t="shared" si="44"/>
        <v>382.39194092840677</v>
      </c>
    </row>
    <row r="94" spans="2:31" x14ac:dyDescent="0.25">
      <c r="B94" s="4" t="str">
        <f t="shared" si="38"/>
        <v>Peak_C</v>
      </c>
      <c r="C94" s="10">
        <f t="shared" si="40"/>
        <v>181.67641670527189</v>
      </c>
      <c r="D94" s="10">
        <f t="shared" ref="D94:AE94" si="45">D81*(1+$C$153)^(D$89-$C$89)</f>
        <v>196.92340392545938</v>
      </c>
      <c r="E94" s="10">
        <f t="shared" si="45"/>
        <v>204.74299516510172</v>
      </c>
      <c r="F94" s="10">
        <f t="shared" si="45"/>
        <v>210.17286295187063</v>
      </c>
      <c r="G94" s="10">
        <f t="shared" si="45"/>
        <v>221.21832538035684</v>
      </c>
      <c r="H94" s="10">
        <f t="shared" si="45"/>
        <v>228.53855417970018</v>
      </c>
      <c r="I94" s="10">
        <f t="shared" si="45"/>
        <v>236.1201134798676</v>
      </c>
      <c r="J94" s="10">
        <f t="shared" si="45"/>
        <v>246.5873864414082</v>
      </c>
      <c r="K94" s="10">
        <f t="shared" si="45"/>
        <v>255.86369287788511</v>
      </c>
      <c r="L94" s="10">
        <f t="shared" si="45"/>
        <v>258.63336027310993</v>
      </c>
      <c r="M94" s="10">
        <f t="shared" si="45"/>
        <v>266.67460495883807</v>
      </c>
      <c r="N94" s="10">
        <f t="shared" si="45"/>
        <v>265.54815963142613</v>
      </c>
      <c r="O94" s="10">
        <f t="shared" si="45"/>
        <v>269.63208123815679</v>
      </c>
      <c r="P94" s="10">
        <f t="shared" si="45"/>
        <v>274.41529176956374</v>
      </c>
      <c r="Q94" s="10">
        <f t="shared" si="45"/>
        <v>278.5439175712886</v>
      </c>
      <c r="R94" s="10">
        <f t="shared" si="45"/>
        <v>284.81017940444383</v>
      </c>
      <c r="S94" s="10">
        <f t="shared" si="45"/>
        <v>290.8612378508073</v>
      </c>
      <c r="T94" s="10">
        <f t="shared" si="45"/>
        <v>298.44764554948966</v>
      </c>
      <c r="U94" s="10">
        <f t="shared" si="45"/>
        <v>318.24989548963453</v>
      </c>
      <c r="V94" s="10">
        <f t="shared" si="45"/>
        <v>700.86733641293654</v>
      </c>
      <c r="W94" s="10">
        <f t="shared" si="45"/>
        <v>486.99935300453876</v>
      </c>
      <c r="X94" s="10">
        <f t="shared" si="45"/>
        <v>412.15792901257356</v>
      </c>
      <c r="Y94" s="10">
        <f t="shared" si="45"/>
        <v>417.21168442317338</v>
      </c>
      <c r="Z94" s="10">
        <f t="shared" si="45"/>
        <v>420.59030494601114</v>
      </c>
      <c r="AA94" s="10">
        <f t="shared" si="45"/>
        <v>431.75777858585599</v>
      </c>
      <c r="AB94" s="10">
        <f t="shared" si="45"/>
        <v>442.68141402814655</v>
      </c>
      <c r="AC94" s="10">
        <f t="shared" si="45"/>
        <v>453.97552581885498</v>
      </c>
      <c r="AD94" s="10">
        <f t="shared" si="45"/>
        <v>465.68576150615564</v>
      </c>
      <c r="AE94" s="10">
        <f t="shared" si="45"/>
        <v>477.86788604626975</v>
      </c>
    </row>
    <row r="95" spans="2:31" x14ac:dyDescent="0.25">
      <c r="B95" s="4" t="str">
        <f t="shared" si="38"/>
        <v>Other_C</v>
      </c>
      <c r="C95" s="10">
        <f t="shared" si="40"/>
        <v>145.35848051107794</v>
      </c>
      <c r="D95" s="10">
        <f t="shared" ref="D95:AE95" si="46">D82*(1+$C$153)^(D$89-$C$89)</f>
        <v>154.54572955310383</v>
      </c>
      <c r="E95" s="10">
        <f t="shared" si="46"/>
        <v>163.28082220907319</v>
      </c>
      <c r="F95" s="10">
        <f t="shared" si="46"/>
        <v>174.98217331895017</v>
      </c>
      <c r="G95" s="10">
        <f t="shared" si="46"/>
        <v>179.19529195505336</v>
      </c>
      <c r="H95" s="10">
        <f t="shared" si="46"/>
        <v>182.17108154877792</v>
      </c>
      <c r="I95" s="10">
        <f t="shared" si="46"/>
        <v>191.44494499668141</v>
      </c>
      <c r="J95" s="10">
        <f t="shared" si="46"/>
        <v>198.75434552549237</v>
      </c>
      <c r="K95" s="10">
        <f t="shared" si="46"/>
        <v>212.56192712804867</v>
      </c>
      <c r="L95" s="10">
        <f t="shared" si="46"/>
        <v>215.66664253136341</v>
      </c>
      <c r="M95" s="10">
        <f t="shared" si="46"/>
        <v>224.29561431931555</v>
      </c>
      <c r="N95" s="10">
        <f t="shared" si="46"/>
        <v>320.60881461009888</v>
      </c>
      <c r="O95" s="10">
        <f t="shared" si="46"/>
        <v>247.87193478374107</v>
      </c>
      <c r="P95" s="10">
        <f t="shared" si="46"/>
        <v>241.73849066787787</v>
      </c>
      <c r="Q95" s="10">
        <f t="shared" si="46"/>
        <v>245.55214038416415</v>
      </c>
      <c r="R95" s="10">
        <f t="shared" si="46"/>
        <v>258.01390982714491</v>
      </c>
      <c r="S95" s="10">
        <f t="shared" si="46"/>
        <v>260.39460802390761</v>
      </c>
      <c r="T95" s="10">
        <f t="shared" si="46"/>
        <v>265.91950575630392</v>
      </c>
      <c r="U95" s="10">
        <f t="shared" si="46"/>
        <v>277.31389174975027</v>
      </c>
      <c r="V95" s="10">
        <f t="shared" si="46"/>
        <v>708.64139485431588</v>
      </c>
      <c r="W95" s="10">
        <f t="shared" si="46"/>
        <v>425.43143323588475</v>
      </c>
      <c r="X95" s="10">
        <f t="shared" si="46"/>
        <v>302.01176434359684</v>
      </c>
      <c r="Y95" s="10">
        <f t="shared" si="46"/>
        <v>315.81266753378429</v>
      </c>
      <c r="Z95" s="10">
        <f t="shared" si="46"/>
        <v>313.81351348880577</v>
      </c>
      <c r="AA95" s="10">
        <f t="shared" si="46"/>
        <v>321.74023223358876</v>
      </c>
      <c r="AB95" s="10">
        <f t="shared" si="46"/>
        <v>329.57502789389457</v>
      </c>
      <c r="AC95" s="10">
        <f t="shared" si="46"/>
        <v>337.64332156510807</v>
      </c>
      <c r="AD95" s="10">
        <f t="shared" si="46"/>
        <v>345.96642544368603</v>
      </c>
      <c r="AE95" s="10">
        <f t="shared" si="46"/>
        <v>354.56939514407395</v>
      </c>
    </row>
    <row r="96" spans="2:31" x14ac:dyDescent="0.25">
      <c r="B96" s="4" t="str">
        <f t="shared" si="38"/>
        <v>Peak_D</v>
      </c>
      <c r="C96" s="10">
        <f t="shared" si="40"/>
        <v>604.20253341928913</v>
      </c>
      <c r="D96" s="10">
        <f t="shared" ref="D96:AE96" si="47">D83*(1+$C$153)^(D$89-$C$89)</f>
        <v>652.27245290625922</v>
      </c>
      <c r="E96" s="10">
        <f t="shared" si="47"/>
        <v>696.69906529753916</v>
      </c>
      <c r="F96" s="10">
        <f t="shared" si="47"/>
        <v>730.86284157744069</v>
      </c>
      <c r="G96" s="10">
        <f t="shared" si="47"/>
        <v>767.45697150340675</v>
      </c>
      <c r="H96" s="10">
        <f t="shared" si="47"/>
        <v>797.26884929093228</v>
      </c>
      <c r="I96" s="10">
        <f t="shared" si="47"/>
        <v>825.77791192773748</v>
      </c>
      <c r="J96" s="10">
        <f t="shared" si="47"/>
        <v>856.21700150090692</v>
      </c>
      <c r="K96" s="10">
        <f t="shared" si="47"/>
        <v>931.91586094606771</v>
      </c>
      <c r="L96" s="10">
        <f t="shared" si="47"/>
        <v>953.12103067919793</v>
      </c>
      <c r="M96" s="10">
        <f t="shared" si="47"/>
        <v>970.62046632595946</v>
      </c>
      <c r="N96" s="10">
        <f t="shared" si="47"/>
        <v>1065.8917240251653</v>
      </c>
      <c r="O96" s="10">
        <f t="shared" si="47"/>
        <v>2012.4800537015169</v>
      </c>
      <c r="P96" s="10">
        <f t="shared" si="47"/>
        <v>919.09714573422673</v>
      </c>
      <c r="Q96" s="10">
        <f t="shared" si="47"/>
        <v>807.39658741103506</v>
      </c>
      <c r="R96" s="10">
        <f t="shared" si="47"/>
        <v>835.12179270408728</v>
      </c>
      <c r="S96" s="10">
        <f t="shared" si="47"/>
        <v>854.83706574843347</v>
      </c>
      <c r="T96" s="10">
        <f t="shared" si="47"/>
        <v>864.44445039945685</v>
      </c>
      <c r="U96" s="10">
        <f t="shared" si="47"/>
        <v>926.58953075408658</v>
      </c>
      <c r="V96" s="10">
        <f t="shared" si="47"/>
        <v>1290.3599293939253</v>
      </c>
      <c r="W96" s="10">
        <f t="shared" si="47"/>
        <v>1016.0200947736331</v>
      </c>
      <c r="X96" s="10">
        <f t="shared" si="47"/>
        <v>956.32801496410855</v>
      </c>
      <c r="Y96" s="10">
        <f t="shared" si="47"/>
        <v>1020.0592057768152</v>
      </c>
      <c r="Z96" s="10">
        <f t="shared" si="47"/>
        <v>1025.4422988881972</v>
      </c>
      <c r="AA96" s="10">
        <f t="shared" si="47"/>
        <v>1029.1235774085878</v>
      </c>
      <c r="AB96" s="10">
        <f t="shared" si="47"/>
        <v>1052.3244002773724</v>
      </c>
      <c r="AC96" s="10">
        <f t="shared" si="47"/>
        <v>1076.0791395506556</v>
      </c>
      <c r="AD96" s="10">
        <f t="shared" si="47"/>
        <v>1100.4100262700035</v>
      </c>
      <c r="AE96" s="10">
        <f t="shared" si="47"/>
        <v>1125.34105770407</v>
      </c>
    </row>
    <row r="97" spans="2:31" x14ac:dyDescent="0.25">
      <c r="B97" s="4" t="str">
        <f t="shared" si="38"/>
        <v>Other_D</v>
      </c>
      <c r="C97" s="10">
        <f t="shared" si="40"/>
        <v>1569.1180548322536</v>
      </c>
      <c r="D97" s="10">
        <f t="shared" ref="D97:AE97" si="48">D84*(1+$C$153)^(D$89-$C$89)</f>
        <v>960.85034498168534</v>
      </c>
      <c r="E97" s="10">
        <f t="shared" si="48"/>
        <v>899.44508472680468</v>
      </c>
      <c r="F97" s="10">
        <f t="shared" si="48"/>
        <v>919.74716459010131</v>
      </c>
      <c r="G97" s="10">
        <f t="shared" si="48"/>
        <v>939.22229382833029</v>
      </c>
      <c r="H97" s="10">
        <f t="shared" si="48"/>
        <v>942.64051978097564</v>
      </c>
      <c r="I97" s="10">
        <f t="shared" si="48"/>
        <v>979.27087324317608</v>
      </c>
      <c r="J97" s="10">
        <f t="shared" si="48"/>
        <v>967.98025036438912</v>
      </c>
      <c r="K97" s="10">
        <f t="shared" si="48"/>
        <v>1052.183962411824</v>
      </c>
      <c r="L97" s="10">
        <f t="shared" si="48"/>
        <v>1075.3026639500099</v>
      </c>
      <c r="M97" s="10">
        <f t="shared" si="48"/>
        <v>1115.54052964274</v>
      </c>
      <c r="N97" s="10">
        <f t="shared" si="48"/>
        <v>1181.0943234584904</v>
      </c>
      <c r="O97" s="10">
        <f t="shared" si="48"/>
        <v>1564.6833310145248</v>
      </c>
      <c r="P97" s="10">
        <f t="shared" si="48"/>
        <v>1332.1685296819605</v>
      </c>
      <c r="Q97" s="10">
        <f t="shared" si="48"/>
        <v>1405.8164686278724</v>
      </c>
      <c r="R97" s="10">
        <f t="shared" si="48"/>
        <v>1539.7339258603722</v>
      </c>
      <c r="S97" s="10">
        <f t="shared" si="48"/>
        <v>1651.2699694643939</v>
      </c>
      <c r="T97" s="10">
        <f t="shared" si="48"/>
        <v>1491.6988256614025</v>
      </c>
      <c r="U97" s="10">
        <f t="shared" si="48"/>
        <v>1661.4382607521393</v>
      </c>
      <c r="V97" s="10">
        <f t="shared" si="48"/>
        <v>2075.7431693403273</v>
      </c>
      <c r="W97" s="10">
        <f t="shared" si="48"/>
        <v>2083.1603054260722</v>
      </c>
      <c r="X97" s="10">
        <f t="shared" si="48"/>
        <v>2250.5939861746378</v>
      </c>
      <c r="Y97" s="10">
        <f t="shared" si="48"/>
        <v>2269.7654244995429</v>
      </c>
      <c r="Z97" s="10">
        <f t="shared" si="48"/>
        <v>2255.6916269421104</v>
      </c>
      <c r="AA97" s="10">
        <f t="shared" si="48"/>
        <v>2304.7274245047788</v>
      </c>
      <c r="AB97" s="10">
        <f t="shared" si="48"/>
        <v>2358.3681157057035</v>
      </c>
      <c r="AC97" s="10">
        <f t="shared" si="48"/>
        <v>2413.4397639006029</v>
      </c>
      <c r="AD97" s="10">
        <f t="shared" si="48"/>
        <v>2470.0287168003933</v>
      </c>
      <c r="AE97" s="10">
        <f t="shared" si="48"/>
        <v>2528.2325662943895</v>
      </c>
    </row>
    <row r="98" spans="2:31" x14ac:dyDescent="0.25">
      <c r="B98" s="6" t="str">
        <f t="shared" si="38"/>
        <v>Total</v>
      </c>
      <c r="C98" s="11">
        <f t="shared" si="40"/>
        <v>175.43670394050051</v>
      </c>
      <c r="D98" s="11">
        <f t="shared" ref="D98:AE98" si="49">D85*(1+$C$153)^(D$89-$C$89)</f>
        <v>143.81314555584024</v>
      </c>
      <c r="E98" s="11">
        <f t="shared" si="49"/>
        <v>151.85886280593803</v>
      </c>
      <c r="F98" s="11">
        <f t="shared" si="49"/>
        <v>159.39407315264006</v>
      </c>
      <c r="G98" s="11">
        <f t="shared" si="49"/>
        <v>189.61238960021805</v>
      </c>
      <c r="H98" s="11">
        <f t="shared" si="49"/>
        <v>221.70680170994871</v>
      </c>
      <c r="I98" s="11">
        <f t="shared" si="49"/>
        <v>243.16973446146008</v>
      </c>
      <c r="J98" s="11">
        <f t="shared" si="49"/>
        <v>251.1420898304911</v>
      </c>
      <c r="K98" s="11">
        <f t="shared" si="49"/>
        <v>269.11998005513425</v>
      </c>
      <c r="L98" s="11">
        <f t="shared" si="49"/>
        <v>274.10593012832953</v>
      </c>
      <c r="M98" s="11">
        <f t="shared" si="49"/>
        <v>287.98188142665748</v>
      </c>
      <c r="N98" s="11">
        <f t="shared" si="49"/>
        <v>301.48038409238814</v>
      </c>
      <c r="O98" s="11">
        <f t="shared" si="49"/>
        <v>369.88884876451237</v>
      </c>
      <c r="P98" s="11">
        <f t="shared" si="49"/>
        <v>276.43574581926941</v>
      </c>
      <c r="Q98" s="11">
        <f t="shared" si="49"/>
        <v>271.44120903992689</v>
      </c>
      <c r="R98" s="11">
        <f t="shared" si="49"/>
        <v>290.66796968949768</v>
      </c>
      <c r="S98" s="11">
        <f t="shared" si="49"/>
        <v>299.24250900561788</v>
      </c>
      <c r="T98" s="11">
        <f t="shared" si="49"/>
        <v>291.94988901572236</v>
      </c>
      <c r="U98" s="11">
        <f t="shared" si="49"/>
        <v>311.18525053122448</v>
      </c>
      <c r="V98" s="11">
        <f t="shared" si="49"/>
        <v>376.33071351262168</v>
      </c>
      <c r="W98" s="11">
        <f t="shared" si="49"/>
        <v>358.9855782563518</v>
      </c>
      <c r="X98" s="11">
        <f t="shared" si="49"/>
        <v>358.20810293843778</v>
      </c>
      <c r="Y98" s="11">
        <f t="shared" si="49"/>
        <v>387.95075117090329</v>
      </c>
      <c r="Z98" s="11">
        <f t="shared" si="49"/>
        <v>380.69144742609029</v>
      </c>
      <c r="AA98" s="11">
        <f t="shared" si="49"/>
        <v>389.20330591087315</v>
      </c>
      <c r="AB98" s="11">
        <f t="shared" si="49"/>
        <v>397.90012323942739</v>
      </c>
      <c r="AC98" s="11">
        <f t="shared" si="49"/>
        <v>406.78885744645271</v>
      </c>
      <c r="AD98" s="11">
        <f t="shared" si="49"/>
        <v>415.876913785662</v>
      </c>
      <c r="AE98" s="11">
        <f t="shared" si="49"/>
        <v>425.17224506769924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50">B24</f>
        <v>Bundle</v>
      </c>
      <c r="C102" s="3">
        <f t="shared" ref="C102:AE102" si="51">C$24</f>
        <v>2022</v>
      </c>
      <c r="D102" s="3">
        <f t="shared" si="51"/>
        <v>2023</v>
      </c>
      <c r="E102" s="3">
        <f t="shared" si="51"/>
        <v>2024</v>
      </c>
      <c r="F102" s="3">
        <f t="shared" si="51"/>
        <v>2025</v>
      </c>
      <c r="G102" s="3">
        <f t="shared" si="51"/>
        <v>2026</v>
      </c>
      <c r="H102" s="3">
        <f t="shared" si="51"/>
        <v>2027</v>
      </c>
      <c r="I102" s="3">
        <f t="shared" si="51"/>
        <v>2028</v>
      </c>
      <c r="J102" s="3">
        <f t="shared" si="51"/>
        <v>2029</v>
      </c>
      <c r="K102" s="3">
        <f t="shared" si="51"/>
        <v>2030</v>
      </c>
      <c r="L102" s="3">
        <f t="shared" si="51"/>
        <v>2031</v>
      </c>
      <c r="M102" s="3">
        <f t="shared" si="51"/>
        <v>2032</v>
      </c>
      <c r="N102" s="3">
        <f t="shared" si="51"/>
        <v>2033</v>
      </c>
      <c r="O102" s="3">
        <f t="shared" si="51"/>
        <v>2034</v>
      </c>
      <c r="P102" s="3">
        <f t="shared" si="51"/>
        <v>2035</v>
      </c>
      <c r="Q102" s="3">
        <f t="shared" si="51"/>
        <v>2036</v>
      </c>
      <c r="R102" s="3">
        <f t="shared" si="51"/>
        <v>2037</v>
      </c>
      <c r="S102" s="3">
        <f t="shared" si="51"/>
        <v>2038</v>
      </c>
      <c r="T102" s="3">
        <f t="shared" si="51"/>
        <v>2039</v>
      </c>
      <c r="U102" s="3">
        <f t="shared" si="51"/>
        <v>2040</v>
      </c>
      <c r="V102" s="3">
        <f t="shared" si="51"/>
        <v>2041</v>
      </c>
      <c r="W102" s="3">
        <f t="shared" si="51"/>
        <v>2042</v>
      </c>
      <c r="X102" s="3">
        <f t="shared" si="51"/>
        <v>2043</v>
      </c>
      <c r="Y102" s="3">
        <f t="shared" si="51"/>
        <v>2044</v>
      </c>
      <c r="Z102" s="3">
        <f t="shared" si="51"/>
        <v>2045</v>
      </c>
      <c r="AA102" s="3">
        <f t="shared" si="51"/>
        <v>2046</v>
      </c>
      <c r="AB102" s="3">
        <f t="shared" si="51"/>
        <v>2047</v>
      </c>
      <c r="AC102" s="3">
        <f t="shared" si="51"/>
        <v>2048</v>
      </c>
      <c r="AD102" s="3">
        <f t="shared" si="51"/>
        <v>2049</v>
      </c>
      <c r="AE102" s="3">
        <f t="shared" si="51"/>
        <v>2050</v>
      </c>
    </row>
    <row r="103" spans="2:31" x14ac:dyDescent="0.25">
      <c r="B103" s="4" t="str">
        <f t="shared" si="50"/>
        <v>Peak_A</v>
      </c>
      <c r="C103" s="10">
        <f>C77*(C25*1000/C51)</f>
        <v>136743.21839006929</v>
      </c>
      <c r="D103" s="10">
        <f t="shared" ref="D103:AE103" si="52">D77*(D25*1000/D51)</f>
        <v>149605.99472242582</v>
      </c>
      <c r="E103" s="10">
        <f t="shared" si="52"/>
        <v>147655.48895219178</v>
      </c>
      <c r="F103" s="10">
        <f t="shared" si="52"/>
        <v>153660.84437979525</v>
      </c>
      <c r="G103" s="10">
        <f t="shared" si="52"/>
        <v>161444.51900456377</v>
      </c>
      <c r="H103" s="10">
        <f t="shared" si="52"/>
        <v>158562.95263153751</v>
      </c>
      <c r="I103" s="10">
        <f t="shared" si="52"/>
        <v>157743.94616002997</v>
      </c>
      <c r="J103" s="10">
        <f t="shared" si="52"/>
        <v>165310.06003553857</v>
      </c>
      <c r="K103" s="10">
        <f t="shared" si="52"/>
        <v>169051.34586790798</v>
      </c>
      <c r="L103" s="10">
        <f t="shared" si="52"/>
        <v>164603.71979359735</v>
      </c>
      <c r="M103" s="10">
        <f t="shared" si="52"/>
        <v>176526.21282235588</v>
      </c>
      <c r="N103" s="10">
        <f t="shared" si="52"/>
        <v>177486.13450190664</v>
      </c>
      <c r="O103" s="10">
        <f t="shared" si="52"/>
        <v>206889.70697165391</v>
      </c>
      <c r="P103" s="10">
        <f t="shared" si="52"/>
        <v>212979.22854861917</v>
      </c>
      <c r="Q103" s="10">
        <f t="shared" si="52"/>
        <v>186998.26001984259</v>
      </c>
      <c r="R103" s="10">
        <f t="shared" si="52"/>
        <v>192617.46378490189</v>
      </c>
      <c r="S103" s="10">
        <f t="shared" si="52"/>
        <v>190692.93696925591</v>
      </c>
      <c r="T103" s="10">
        <f t="shared" si="52"/>
        <v>172825.9502450584</v>
      </c>
      <c r="U103" s="10">
        <f t="shared" si="52"/>
        <v>206037.94842794933</v>
      </c>
      <c r="V103" s="10">
        <f t="shared" si="52"/>
        <v>257238.16831302497</v>
      </c>
      <c r="W103" s="10">
        <f t="shared" si="52"/>
        <v>236517.83926987858</v>
      </c>
      <c r="X103" s="10">
        <f t="shared" si="52"/>
        <v>224455.44448498357</v>
      </c>
      <c r="Y103" s="10">
        <f t="shared" si="52"/>
        <v>282767.20667818806</v>
      </c>
      <c r="Z103" s="10">
        <f t="shared" si="52"/>
        <v>254397.34076087078</v>
      </c>
      <c r="AA103" s="10">
        <f t="shared" si="52"/>
        <v>225970.22674689736</v>
      </c>
      <c r="AB103" s="10">
        <f t="shared" si="52"/>
        <v>226584.73855048858</v>
      </c>
      <c r="AC103" s="10">
        <f t="shared" si="52"/>
        <v>227676.64787963606</v>
      </c>
      <c r="AD103" s="10">
        <f t="shared" si="52"/>
        <v>227896.50058676931</v>
      </c>
      <c r="AE103" s="10">
        <f t="shared" si="52"/>
        <v>228607.5845332428</v>
      </c>
    </row>
    <row r="104" spans="2:31" x14ac:dyDescent="0.25">
      <c r="B104" s="4" t="str">
        <f t="shared" si="50"/>
        <v>Other_A</v>
      </c>
      <c r="C104" s="10">
        <f t="shared" ref="C104:AE104" si="53">C78*(C26*1000/C52)</f>
        <v>-8144.6481901247207</v>
      </c>
      <c r="D104" s="10">
        <f t="shared" si="53"/>
        <v>-16970.545678872691</v>
      </c>
      <c r="E104" s="10">
        <f t="shared" si="53"/>
        <v>-22382.767390969515</v>
      </c>
      <c r="F104" s="10">
        <f t="shared" si="53"/>
        <v>-46979.925699781583</v>
      </c>
      <c r="G104" s="10">
        <f t="shared" si="53"/>
        <v>-9041.6448335290534</v>
      </c>
      <c r="H104" s="10">
        <f t="shared" si="53"/>
        <v>107839.48344616729</v>
      </c>
      <c r="I104" s="10">
        <f t="shared" si="53"/>
        <v>236047.1585157112</v>
      </c>
      <c r="J104" s="10">
        <f t="shared" si="53"/>
        <v>235709.26175003921</v>
      </c>
      <c r="K104" s="10">
        <f t="shared" si="53"/>
        <v>238412.27294187486</v>
      </c>
      <c r="L104" s="10">
        <f t="shared" si="53"/>
        <v>285385.47645505978</v>
      </c>
      <c r="M104" s="10">
        <f t="shared" si="53"/>
        <v>303916.68106399721</v>
      </c>
      <c r="N104" s="10">
        <f t="shared" si="53"/>
        <v>325887.79212056973</v>
      </c>
      <c r="O104" s="10">
        <f t="shared" si="53"/>
        <v>395172.82480693253</v>
      </c>
      <c r="P104" s="10">
        <f t="shared" si="53"/>
        <v>348008.8118317849</v>
      </c>
      <c r="Q104" s="10">
        <f t="shared" si="53"/>
        <v>367589.10793799721</v>
      </c>
      <c r="R104" s="10">
        <f t="shared" si="53"/>
        <v>370072.80114498478</v>
      </c>
      <c r="S104" s="10">
        <f t="shared" si="53"/>
        <v>360078.6104519912</v>
      </c>
      <c r="T104" s="10">
        <f t="shared" si="53"/>
        <v>355107.57420790469</v>
      </c>
      <c r="U104" s="10">
        <f t="shared" si="53"/>
        <v>338526.6720141538</v>
      </c>
      <c r="V104" s="10">
        <f t="shared" si="53"/>
        <v>368825.69760360854</v>
      </c>
      <c r="W104" s="10">
        <f t="shared" si="53"/>
        <v>407259.40655076411</v>
      </c>
      <c r="X104" s="10">
        <f t="shared" si="53"/>
        <v>392028.55432083656</v>
      </c>
      <c r="Y104" s="10">
        <f t="shared" si="53"/>
        <v>429602.1301441642</v>
      </c>
      <c r="Z104" s="10">
        <f t="shared" si="53"/>
        <v>392657.22990337986</v>
      </c>
      <c r="AA104" s="10">
        <f t="shared" si="53"/>
        <v>393470.48020654463</v>
      </c>
      <c r="AB104" s="10">
        <f t="shared" si="53"/>
        <v>394155.73424121924</v>
      </c>
      <c r="AC104" s="10">
        <f t="shared" si="53"/>
        <v>395947.5501987625</v>
      </c>
      <c r="AD104" s="10">
        <f t="shared" si="53"/>
        <v>395584.91095611098</v>
      </c>
      <c r="AE104" s="10">
        <f t="shared" si="53"/>
        <v>396337.69694714417</v>
      </c>
    </row>
    <row r="105" spans="2:31" x14ac:dyDescent="0.25">
      <c r="B105" s="4" t="str">
        <f t="shared" si="50"/>
        <v>Peak_B</v>
      </c>
      <c r="C105" s="10">
        <f t="shared" ref="C105:AE105" si="54">C79*(C27*1000/C53)</f>
        <v>128540.14211091476</v>
      </c>
      <c r="D105" s="10">
        <f t="shared" si="54"/>
        <v>107800.14425364161</v>
      </c>
      <c r="E105" s="10">
        <f t="shared" si="54"/>
        <v>129968.19851163281</v>
      </c>
      <c r="F105" s="10">
        <f t="shared" si="54"/>
        <v>34834.83603754994</v>
      </c>
      <c r="G105" s="10">
        <f t="shared" si="54"/>
        <v>31583.546961905729</v>
      </c>
      <c r="H105" s="10">
        <f t="shared" si="54"/>
        <v>9325.9016561716817</v>
      </c>
      <c r="I105" s="10">
        <f t="shared" si="54"/>
        <v>57743.995240468474</v>
      </c>
      <c r="J105" s="10">
        <f t="shared" si="54"/>
        <v>82684.067950690369</v>
      </c>
      <c r="K105" s="10">
        <f t="shared" si="54"/>
        <v>76117.280267155656</v>
      </c>
      <c r="L105" s="10">
        <f t="shared" si="54"/>
        <v>82448.329620107383</v>
      </c>
      <c r="M105" s="10">
        <f t="shared" si="54"/>
        <v>100340.97582707678</v>
      </c>
      <c r="N105" s="10">
        <f t="shared" si="54"/>
        <v>118176.42934151356</v>
      </c>
      <c r="O105" s="10">
        <f t="shared" si="54"/>
        <v>143909.42646767385</v>
      </c>
      <c r="P105" s="10">
        <f t="shared" si="54"/>
        <v>158088.84435996952</v>
      </c>
      <c r="Q105" s="10">
        <f t="shared" si="54"/>
        <v>95791.275536567089</v>
      </c>
      <c r="R105" s="10">
        <f t="shared" si="54"/>
        <v>117047.34386731875</v>
      </c>
      <c r="S105" s="10">
        <f t="shared" si="54"/>
        <v>125437.43741199351</v>
      </c>
      <c r="T105" s="10">
        <f t="shared" si="54"/>
        <v>118365.33219183476</v>
      </c>
      <c r="U105" s="10">
        <f t="shared" si="54"/>
        <v>162100.04317620114</v>
      </c>
      <c r="V105" s="10">
        <f t="shared" si="54"/>
        <v>383353.25752752059</v>
      </c>
      <c r="W105" s="10">
        <f t="shared" si="54"/>
        <v>192830.93551537464</v>
      </c>
      <c r="X105" s="10">
        <f t="shared" si="54"/>
        <v>166126.98234033774</v>
      </c>
      <c r="Y105" s="10">
        <f t="shared" si="54"/>
        <v>112046.15228122873</v>
      </c>
      <c r="Z105" s="10">
        <f t="shared" si="54"/>
        <v>102480.4981671375</v>
      </c>
      <c r="AA105" s="10">
        <f t="shared" si="54"/>
        <v>102621.81824178708</v>
      </c>
      <c r="AB105" s="10">
        <f t="shared" si="54"/>
        <v>102803.40013611739</v>
      </c>
      <c r="AC105" s="10">
        <f t="shared" si="54"/>
        <v>103243.10938119017</v>
      </c>
      <c r="AD105" s="10">
        <f t="shared" si="54"/>
        <v>103177.29187373727</v>
      </c>
      <c r="AE105" s="10">
        <f t="shared" si="54"/>
        <v>103371.80105151632</v>
      </c>
    </row>
    <row r="106" spans="2:31" x14ac:dyDescent="0.25">
      <c r="B106" s="4" t="str">
        <f t="shared" si="50"/>
        <v>Other_B</v>
      </c>
      <c r="C106" s="10">
        <f t="shared" ref="C106:AE106" si="55">C80*(C28*1000/C54)</f>
        <v>26218.509115614717</v>
      </c>
      <c r="D106" s="10">
        <f t="shared" si="55"/>
        <v>32594.075337664137</v>
      </c>
      <c r="E106" s="10">
        <f t="shared" si="55"/>
        <v>46090.028619908015</v>
      </c>
      <c r="F106" s="10">
        <f t="shared" si="55"/>
        <v>24578.985158460007</v>
      </c>
      <c r="G106" s="10">
        <f t="shared" si="55"/>
        <v>108328.9907869804</v>
      </c>
      <c r="H106" s="10">
        <f t="shared" si="55"/>
        <v>513948.39043873269</v>
      </c>
      <c r="I106" s="10">
        <f t="shared" si="55"/>
        <v>684668.59667410771</v>
      </c>
      <c r="J106" s="10">
        <f t="shared" si="55"/>
        <v>810156.37797400728</v>
      </c>
      <c r="K106" s="10">
        <f t="shared" si="55"/>
        <v>947739.50499475596</v>
      </c>
      <c r="L106" s="10">
        <f t="shared" si="55"/>
        <v>955040.47054305696</v>
      </c>
      <c r="M106" s="10">
        <f t="shared" si="55"/>
        <v>1175442.5689434703</v>
      </c>
      <c r="N106" s="10">
        <f t="shared" si="55"/>
        <v>1735795.9832334323</v>
      </c>
      <c r="O106" s="10">
        <f t="shared" si="55"/>
        <v>1845628.6271183437</v>
      </c>
      <c r="P106" s="10">
        <f t="shared" si="55"/>
        <v>1629915.3432668077</v>
      </c>
      <c r="Q106" s="10">
        <f t="shared" si="55"/>
        <v>1617451.0690693392</v>
      </c>
      <c r="R106" s="10">
        <f t="shared" si="55"/>
        <v>1626881.6352979562</v>
      </c>
      <c r="S106" s="10">
        <f t="shared" si="55"/>
        <v>736885.76557426783</v>
      </c>
      <c r="T106" s="10">
        <f t="shared" si="55"/>
        <v>700580.04065559036</v>
      </c>
      <c r="U106" s="10">
        <f t="shared" si="55"/>
        <v>738209.34287710593</v>
      </c>
      <c r="V106" s="10">
        <f t="shared" si="55"/>
        <v>1131106.7418571927</v>
      </c>
      <c r="W106" s="10">
        <f t="shared" si="55"/>
        <v>404951.83158134943</v>
      </c>
      <c r="X106" s="10">
        <f t="shared" si="55"/>
        <v>289121.44422771205</v>
      </c>
      <c r="Y106" s="10">
        <f t="shared" si="55"/>
        <v>1124391.4733555228</v>
      </c>
      <c r="Z106" s="10">
        <f t="shared" si="55"/>
        <v>1271320.4100117683</v>
      </c>
      <c r="AA106" s="10">
        <f t="shared" si="55"/>
        <v>1271936.5572426375</v>
      </c>
      <c r="AB106" s="10">
        <f t="shared" si="55"/>
        <v>1272764.5081330391</v>
      </c>
      <c r="AC106" s="10">
        <f t="shared" si="55"/>
        <v>1276897.9503108349</v>
      </c>
      <c r="AD106" s="10">
        <f t="shared" si="55"/>
        <v>1274445.0694413707</v>
      </c>
      <c r="AE106" s="10">
        <f t="shared" si="55"/>
        <v>1275301.1695003</v>
      </c>
    </row>
    <row r="107" spans="2:31" x14ac:dyDescent="0.25">
      <c r="B107" s="4" t="str">
        <f t="shared" si="50"/>
        <v>Peak_C</v>
      </c>
      <c r="C107" s="10">
        <f t="shared" ref="C107:AE107" si="56">C81*(C29*1000/C55)</f>
        <v>742726.30004399247</v>
      </c>
      <c r="D107" s="10">
        <f t="shared" si="56"/>
        <v>788500.25700084772</v>
      </c>
      <c r="E107" s="10">
        <f t="shared" si="56"/>
        <v>804756.98505369725</v>
      </c>
      <c r="F107" s="10">
        <f t="shared" si="56"/>
        <v>807290.16393854597</v>
      </c>
      <c r="G107" s="10">
        <f t="shared" si="56"/>
        <v>832239.60466630943</v>
      </c>
      <c r="H107" s="10">
        <f t="shared" si="56"/>
        <v>842094.85172672104</v>
      </c>
      <c r="I107" s="10">
        <f t="shared" si="56"/>
        <v>854054.76013164804</v>
      </c>
      <c r="J107" s="10">
        <f t="shared" si="56"/>
        <v>871607.40266406455</v>
      </c>
      <c r="K107" s="10">
        <f t="shared" si="56"/>
        <v>885794.48944213986</v>
      </c>
      <c r="L107" s="10">
        <f t="shared" si="56"/>
        <v>876966.71614106442</v>
      </c>
      <c r="M107" s="10">
        <f t="shared" si="56"/>
        <v>887628.88479870849</v>
      </c>
      <c r="N107" s="10">
        <f t="shared" si="56"/>
        <v>863754.61356346379</v>
      </c>
      <c r="O107" s="10">
        <f t="shared" si="56"/>
        <v>858999.49012087611</v>
      </c>
      <c r="P107" s="10">
        <f t="shared" si="56"/>
        <v>856256.55404100742</v>
      </c>
      <c r="Q107" s="10">
        <f t="shared" si="56"/>
        <v>853179.62823646457</v>
      </c>
      <c r="R107" s="10">
        <f t="shared" si="56"/>
        <v>852510.27715972823</v>
      </c>
      <c r="S107" s="10">
        <f t="shared" si="56"/>
        <v>852715.62659946131</v>
      </c>
      <c r="T107" s="10">
        <f t="shared" si="56"/>
        <v>856960.46913626033</v>
      </c>
      <c r="U107" s="10">
        <f t="shared" si="56"/>
        <v>897040.59868082241</v>
      </c>
      <c r="V107" s="10">
        <f t="shared" si="56"/>
        <v>1930531.8358491899</v>
      </c>
      <c r="W107" s="10">
        <f t="shared" si="56"/>
        <v>1313843.9623127067</v>
      </c>
      <c r="X107" s="10">
        <f t="shared" si="56"/>
        <v>1089063.7997711718</v>
      </c>
      <c r="Y107" s="10">
        <f t="shared" si="56"/>
        <v>1082174.5686683666</v>
      </c>
      <c r="Z107" s="10">
        <f t="shared" si="56"/>
        <v>1066098.7561478482</v>
      </c>
      <c r="AA107" s="10">
        <f t="shared" si="56"/>
        <v>1071895.8947922669</v>
      </c>
      <c r="AB107" s="10">
        <f t="shared" si="56"/>
        <v>1076410.6436812875</v>
      </c>
      <c r="AC107" s="10">
        <f t="shared" si="56"/>
        <v>1083603.3348174396</v>
      </c>
      <c r="AD107" s="10">
        <f t="shared" si="56"/>
        <v>1086245.9500052962</v>
      </c>
      <c r="AE107" s="10">
        <f t="shared" si="56"/>
        <v>1091735.2033289534</v>
      </c>
    </row>
    <row r="108" spans="2:31" x14ac:dyDescent="0.25">
      <c r="B108" s="4" t="str">
        <f t="shared" si="50"/>
        <v>Other_C</v>
      </c>
      <c r="C108" s="10">
        <f t="shared" ref="C108:AE108" si="57">C82*(C30*1000/C56)</f>
        <v>855602.49640894623</v>
      </c>
      <c r="D108" s="10">
        <f t="shared" si="57"/>
        <v>890969.70137675037</v>
      </c>
      <c r="E108" s="10">
        <f t="shared" si="57"/>
        <v>924253.39492554462</v>
      </c>
      <c r="F108" s="10">
        <f t="shared" si="57"/>
        <v>967716.72851525177</v>
      </c>
      <c r="G108" s="10">
        <f t="shared" si="57"/>
        <v>970633.54267428245</v>
      </c>
      <c r="H108" s="10">
        <f t="shared" si="57"/>
        <v>966456.6859923983</v>
      </c>
      <c r="I108" s="10">
        <f t="shared" si="57"/>
        <v>997233.38913727843</v>
      </c>
      <c r="J108" s="10">
        <f t="shared" si="57"/>
        <v>1011505.1696580453</v>
      </c>
      <c r="K108" s="10">
        <f t="shared" si="57"/>
        <v>1059525.00523732</v>
      </c>
      <c r="L108" s="10">
        <f t="shared" si="57"/>
        <v>1052889.9181072945</v>
      </c>
      <c r="M108" s="10">
        <f t="shared" si="57"/>
        <v>1075154.1138867857</v>
      </c>
      <c r="N108" s="10">
        <f t="shared" si="57"/>
        <v>1501495.2547451467</v>
      </c>
      <c r="O108" s="10">
        <f t="shared" si="57"/>
        <v>1136972.9181507952</v>
      </c>
      <c r="P108" s="10">
        <f t="shared" si="57"/>
        <v>1086032.5143581822</v>
      </c>
      <c r="Q108" s="10">
        <f t="shared" si="57"/>
        <v>1083155.2146185255</v>
      </c>
      <c r="R108" s="10">
        <f t="shared" si="57"/>
        <v>1111958.7001520537</v>
      </c>
      <c r="S108" s="10">
        <f t="shared" si="57"/>
        <v>1099136.8850872077</v>
      </c>
      <c r="T108" s="10">
        <f t="shared" si="57"/>
        <v>1099370.9275193606</v>
      </c>
      <c r="U108" s="10">
        <f t="shared" si="57"/>
        <v>1125681.7575742393</v>
      </c>
      <c r="V108" s="10">
        <f t="shared" si="57"/>
        <v>2810406.1471606591</v>
      </c>
      <c r="W108" s="10">
        <f t="shared" si="57"/>
        <v>1652518.7722606768</v>
      </c>
      <c r="X108" s="10">
        <f t="shared" si="57"/>
        <v>1148986.5509132096</v>
      </c>
      <c r="Y108" s="10">
        <f t="shared" si="57"/>
        <v>1179697.2854548229</v>
      </c>
      <c r="Z108" s="10">
        <f t="shared" si="57"/>
        <v>1145278.8533398893</v>
      </c>
      <c r="AA108" s="10">
        <f t="shared" si="57"/>
        <v>1150056.6391359752</v>
      </c>
      <c r="AB108" s="10">
        <f t="shared" si="57"/>
        <v>1153831.5604092097</v>
      </c>
      <c r="AC108" s="10">
        <f t="shared" si="57"/>
        <v>1160636.5147161987</v>
      </c>
      <c r="AD108" s="10">
        <f t="shared" si="57"/>
        <v>1161904.9091808933</v>
      </c>
      <c r="AE108" s="10">
        <f t="shared" si="57"/>
        <v>1166304.9978137079</v>
      </c>
    </row>
    <row r="109" spans="2:31" x14ac:dyDescent="0.25">
      <c r="B109" s="4" t="str">
        <f t="shared" si="50"/>
        <v>Peak_D</v>
      </c>
      <c r="C109" s="10">
        <f t="shared" ref="C109:AE109" si="58">C83*(C31*1000/C57)</f>
        <v>1776791.8209028416</v>
      </c>
      <c r="D109" s="10">
        <f t="shared" si="58"/>
        <v>1878699.4139951798</v>
      </c>
      <c r="E109" s="10">
        <f t="shared" si="58"/>
        <v>1968971.5630769208</v>
      </c>
      <c r="F109" s="10">
        <f t="shared" si="58"/>
        <v>2019354.9358622683</v>
      </c>
      <c r="G109" s="10">
        <f t="shared" si="58"/>
        <v>2076849.7166941545</v>
      </c>
      <c r="H109" s="10">
        <f t="shared" si="58"/>
        <v>2113148.8498342792</v>
      </c>
      <c r="I109" s="10">
        <f t="shared" si="58"/>
        <v>2147605.5110234646</v>
      </c>
      <c r="J109" s="10">
        <f t="shared" si="58"/>
        <v>2176996.1298764627</v>
      </c>
      <c r="K109" s="10">
        <f t="shared" si="58"/>
        <v>2320730.8266290813</v>
      </c>
      <c r="L109" s="10">
        <f t="shared" si="58"/>
        <v>2324718.5337691391</v>
      </c>
      <c r="M109" s="10">
        <f t="shared" si="58"/>
        <v>2322938.5634474326</v>
      </c>
      <c r="N109" s="10">
        <f t="shared" si="58"/>
        <v>2493928.117590385</v>
      </c>
      <c r="O109" s="10">
        <f t="shared" si="58"/>
        <v>4611866.0408600653</v>
      </c>
      <c r="P109" s="10">
        <f t="shared" si="58"/>
        <v>2062912.3444803157</v>
      </c>
      <c r="Q109" s="10">
        <f t="shared" si="58"/>
        <v>1778165.6662927074</v>
      </c>
      <c r="R109" s="10">
        <f t="shared" si="58"/>
        <v>1798115.9357358792</v>
      </c>
      <c r="S109" s="10">
        <f t="shared" si="58"/>
        <v>1802708.3732177878</v>
      </c>
      <c r="T109" s="10">
        <f t="shared" si="58"/>
        <v>1785473.7907040808</v>
      </c>
      <c r="U109" s="10">
        <f t="shared" si="58"/>
        <v>1877888.1937174678</v>
      </c>
      <c r="V109" s="10">
        <f t="shared" si="58"/>
        <v>2556676.4603769844</v>
      </c>
      <c r="W109" s="10">
        <f t="shared" si="58"/>
        <v>1971702.8317143188</v>
      </c>
      <c r="X109" s="10">
        <f t="shared" si="58"/>
        <v>1817692.0129973609</v>
      </c>
      <c r="Y109" s="10">
        <f t="shared" si="58"/>
        <v>1902412.7759565373</v>
      </c>
      <c r="Z109" s="10">
        <f t="shared" si="58"/>
        <v>1869705.3222524545</v>
      </c>
      <c r="AA109" s="10">
        <f t="shared" si="58"/>
        <v>1837823.1696153097</v>
      </c>
      <c r="AB109" s="10">
        <f t="shared" si="58"/>
        <v>1840602.8610585988</v>
      </c>
      <c r="AC109" s="10">
        <f t="shared" si="58"/>
        <v>1846803.1997093775</v>
      </c>
      <c r="AD109" s="10">
        <f t="shared" si="58"/>
        <v>1846347.7726965051</v>
      </c>
      <c r="AE109" s="10">
        <f t="shared" si="58"/>
        <v>1849342.669823132</v>
      </c>
    </row>
    <row r="110" spans="2:31" x14ac:dyDescent="0.25">
      <c r="B110" s="4" t="str">
        <f t="shared" si="50"/>
        <v>Other_D</v>
      </c>
      <c r="C110" s="10">
        <f t="shared" ref="C110:AE110" si="59">C84*(C32*1000/C58)</f>
        <v>9748953.8803956136</v>
      </c>
      <c r="D110" s="10">
        <f t="shared" si="59"/>
        <v>5846990.7207434559</v>
      </c>
      <c r="E110" s="10">
        <f t="shared" si="59"/>
        <v>5374481.8863884332</v>
      </c>
      <c r="F110" s="10">
        <f t="shared" si="59"/>
        <v>5369002.7657549931</v>
      </c>
      <c r="G110" s="10">
        <f t="shared" si="59"/>
        <v>5369920.0602428783</v>
      </c>
      <c r="H110" s="10">
        <f t="shared" si="59"/>
        <v>5278612.5990031175</v>
      </c>
      <c r="I110" s="10">
        <f t="shared" si="59"/>
        <v>5384703.8117079353</v>
      </c>
      <c r="J110" s="10">
        <f t="shared" si="59"/>
        <v>5199824.6466539521</v>
      </c>
      <c r="K110" s="10">
        <f t="shared" si="59"/>
        <v>5535898.7385943988</v>
      </c>
      <c r="L110" s="10">
        <f t="shared" si="59"/>
        <v>5541169.5528386505</v>
      </c>
      <c r="M110" s="10">
        <f t="shared" si="59"/>
        <v>5644706.528657889</v>
      </c>
      <c r="N110" s="10">
        <f t="shared" si="59"/>
        <v>5838534.0260806121</v>
      </c>
      <c r="O110" s="10">
        <f t="shared" si="59"/>
        <v>7575650.7921233997</v>
      </c>
      <c r="P110" s="10">
        <f t="shared" si="59"/>
        <v>6317233.3450640477</v>
      </c>
      <c r="Q110" s="10">
        <f t="shared" si="59"/>
        <v>6546085.4826437915</v>
      </c>
      <c r="R110" s="10">
        <f t="shared" si="59"/>
        <v>7004254.9211742608</v>
      </c>
      <c r="S110" s="10">
        <f t="shared" si="59"/>
        <v>7357132.9744418543</v>
      </c>
      <c r="T110" s="10">
        <f t="shared" si="59"/>
        <v>6509474.478901892</v>
      </c>
      <c r="U110" s="10">
        <f t="shared" si="59"/>
        <v>7119250.6702353992</v>
      </c>
      <c r="V110" s="10">
        <f t="shared" si="59"/>
        <v>8689342.4668592829</v>
      </c>
      <c r="W110" s="10">
        <f t="shared" si="59"/>
        <v>8541029.9751191922</v>
      </c>
      <c r="X110" s="10">
        <f t="shared" si="59"/>
        <v>9037721.7544345688</v>
      </c>
      <c r="Y110" s="10">
        <f t="shared" si="59"/>
        <v>8950104.0664758217</v>
      </c>
      <c r="Z110" s="10">
        <f t="shared" si="59"/>
        <v>8689405.3250748459</v>
      </c>
      <c r="AA110" s="10">
        <f t="shared" si="59"/>
        <v>8695692.1424791329</v>
      </c>
      <c r="AB110" s="10">
        <f t="shared" si="59"/>
        <v>8715061.1521090195</v>
      </c>
      <c r="AC110" s="10">
        <f t="shared" si="59"/>
        <v>8757509.2464434691</v>
      </c>
      <c r="AD110" s="10">
        <f t="shared" si="59"/>
        <v>8756072.7727089394</v>
      </c>
      <c r="AE110" s="10">
        <f t="shared" si="59"/>
        <v>8778061.9006213788</v>
      </c>
    </row>
    <row r="111" spans="2:31" x14ac:dyDescent="0.25">
      <c r="B111" s="6" t="str">
        <f t="shared" si="50"/>
        <v>Total</v>
      </c>
      <c r="C111" s="11">
        <f t="shared" ref="C111:AE111" si="60">C85*(C33*1000/C59)</f>
        <v>703977.98391763307</v>
      </c>
      <c r="D111" s="11">
        <f t="shared" si="60"/>
        <v>569680.72025275126</v>
      </c>
      <c r="E111" s="11">
        <f t="shared" si="60"/>
        <v>593918.98241980514</v>
      </c>
      <c r="F111" s="11">
        <f t="shared" si="60"/>
        <v>613565.62833268952</v>
      </c>
      <c r="G111" s="11">
        <f t="shared" si="60"/>
        <v>714989.18048329989</v>
      </c>
      <c r="H111" s="11">
        <f t="shared" si="60"/>
        <v>815433.09759380564</v>
      </c>
      <c r="I111" s="11">
        <f t="shared" si="60"/>
        <v>880426.03886747058</v>
      </c>
      <c r="J111" s="11">
        <f t="shared" si="60"/>
        <v>897726.21661252726</v>
      </c>
      <c r="K111" s="11">
        <f t="shared" si="60"/>
        <v>948513.28574118391</v>
      </c>
      <c r="L111" s="11">
        <f t="shared" si="60"/>
        <v>946308.88214628922</v>
      </c>
      <c r="M111" s="11">
        <f t="shared" si="60"/>
        <v>979269.01978658093</v>
      </c>
      <c r="N111" s="11">
        <f t="shared" si="60"/>
        <v>1001489.5274323045</v>
      </c>
      <c r="O111" s="11">
        <f t="shared" si="60"/>
        <v>1206316.6468722133</v>
      </c>
      <c r="P111" s="11">
        <f t="shared" si="60"/>
        <v>895019.83601402957</v>
      </c>
      <c r="Q111" s="11">
        <f t="shared" si="60"/>
        <v>855443.34035003092</v>
      </c>
      <c r="R111" s="11">
        <f t="shared" si="60"/>
        <v>888569.70459526917</v>
      </c>
      <c r="S111" s="11">
        <f t="shared" si="60"/>
        <v>896724.94091398828</v>
      </c>
      <c r="T111" s="11">
        <f t="shared" si="60"/>
        <v>848944.29518332216</v>
      </c>
      <c r="U111" s="11">
        <f t="shared" si="60"/>
        <v>897164.22012817208</v>
      </c>
      <c r="V111" s="11">
        <f t="shared" si="60"/>
        <v>1089912.8092707938</v>
      </c>
      <c r="W111" s="11">
        <f t="shared" si="60"/>
        <v>1020829.7010917177</v>
      </c>
      <c r="X111" s="11">
        <f t="shared" si="60"/>
        <v>994744.87006917817</v>
      </c>
      <c r="Y111" s="11">
        <f t="shared" si="60"/>
        <v>1056511.982051631</v>
      </c>
      <c r="Z111" s="11">
        <f t="shared" si="60"/>
        <v>1013000.267571255</v>
      </c>
      <c r="AA111" s="11">
        <f t="shared" si="60"/>
        <v>1014413.680706242</v>
      </c>
      <c r="AB111" s="11">
        <f t="shared" si="60"/>
        <v>1015873.5316815862</v>
      </c>
      <c r="AC111" s="11">
        <f t="shared" si="60"/>
        <v>1019829.5429358287</v>
      </c>
      <c r="AD111" s="11">
        <f t="shared" si="60"/>
        <v>1018974.7557638895</v>
      </c>
      <c r="AE111" s="11">
        <f t="shared" si="60"/>
        <v>1020640.4058789946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61">B24</f>
        <v>Bundle</v>
      </c>
      <c r="C115" s="3">
        <f t="shared" ref="C115:AE115" si="62">C$24</f>
        <v>2022</v>
      </c>
      <c r="D115" s="3">
        <f t="shared" si="62"/>
        <v>2023</v>
      </c>
      <c r="E115" s="3">
        <f t="shared" si="62"/>
        <v>2024</v>
      </c>
      <c r="F115" s="3">
        <f t="shared" si="62"/>
        <v>2025</v>
      </c>
      <c r="G115" s="3">
        <f t="shared" si="62"/>
        <v>2026</v>
      </c>
      <c r="H115" s="3">
        <f t="shared" si="62"/>
        <v>2027</v>
      </c>
      <c r="I115" s="3">
        <f t="shared" si="62"/>
        <v>2028</v>
      </c>
      <c r="J115" s="3">
        <f t="shared" si="62"/>
        <v>2029</v>
      </c>
      <c r="K115" s="3">
        <f t="shared" si="62"/>
        <v>2030</v>
      </c>
      <c r="L115" s="3">
        <f t="shared" si="62"/>
        <v>2031</v>
      </c>
      <c r="M115" s="3">
        <f t="shared" si="62"/>
        <v>2032</v>
      </c>
      <c r="N115" s="3">
        <f t="shared" si="62"/>
        <v>2033</v>
      </c>
      <c r="O115" s="3">
        <f t="shared" si="62"/>
        <v>2034</v>
      </c>
      <c r="P115" s="3">
        <f t="shared" si="62"/>
        <v>2035</v>
      </c>
      <c r="Q115" s="3">
        <f t="shared" si="62"/>
        <v>2036</v>
      </c>
      <c r="R115" s="3">
        <f t="shared" si="62"/>
        <v>2037</v>
      </c>
      <c r="S115" s="3">
        <f t="shared" si="62"/>
        <v>2038</v>
      </c>
      <c r="T115" s="3">
        <f t="shared" si="62"/>
        <v>2039</v>
      </c>
      <c r="U115" s="3">
        <f t="shared" si="62"/>
        <v>2040</v>
      </c>
      <c r="V115" s="3">
        <f t="shared" si="62"/>
        <v>2041</v>
      </c>
      <c r="W115" s="3">
        <f t="shared" si="62"/>
        <v>2042</v>
      </c>
      <c r="X115" s="3">
        <f t="shared" si="62"/>
        <v>2043</v>
      </c>
      <c r="Y115" s="3">
        <f t="shared" si="62"/>
        <v>2044</v>
      </c>
      <c r="Z115" s="3">
        <f t="shared" si="62"/>
        <v>2045</v>
      </c>
      <c r="AA115" s="3">
        <f t="shared" si="62"/>
        <v>2046</v>
      </c>
      <c r="AB115" s="3">
        <f t="shared" si="62"/>
        <v>2047</v>
      </c>
      <c r="AC115" s="3">
        <f t="shared" si="62"/>
        <v>2048</v>
      </c>
      <c r="AD115" s="3">
        <f t="shared" si="62"/>
        <v>2049</v>
      </c>
      <c r="AE115" s="3">
        <f t="shared" si="62"/>
        <v>2050</v>
      </c>
    </row>
    <row r="116" spans="2:33" x14ac:dyDescent="0.25">
      <c r="B116" s="4" t="str">
        <f t="shared" si="61"/>
        <v>Peak_A</v>
      </c>
      <c r="C116" s="10">
        <f t="shared" ref="C116:C124" si="63">C103*(1+$C$153)^(C$89-$C$89)</f>
        <v>136743.21839006929</v>
      </c>
      <c r="D116" s="10">
        <f t="shared" ref="D116:AE116" si="64">D103*(1+$C$153)^(D$89-$C$89)</f>
        <v>152747.72061159674</v>
      </c>
      <c r="E116" s="10">
        <f t="shared" si="64"/>
        <v>153922.13555881171</v>
      </c>
      <c r="F116" s="10">
        <f t="shared" si="64"/>
        <v>163546.19392591657</v>
      </c>
      <c r="G116" s="10">
        <f t="shared" si="64"/>
        <v>175439.05274688662</v>
      </c>
      <c r="H116" s="10">
        <f t="shared" si="64"/>
        <v>175926.16462899221</v>
      </c>
      <c r="I116" s="10">
        <f t="shared" si="64"/>
        <v>178692.8409657382</v>
      </c>
      <c r="J116" s="10">
        <f t="shared" si="64"/>
        <v>191196.2976189102</v>
      </c>
      <c r="K116" s="10">
        <f t="shared" si="64"/>
        <v>199629.43120660353</v>
      </c>
      <c r="L116" s="10">
        <f t="shared" si="64"/>
        <v>198459.24012457428</v>
      </c>
      <c r="M116" s="10">
        <f t="shared" si="64"/>
        <v>217303.45172563719</v>
      </c>
      <c r="N116" s="10">
        <f t="shared" si="64"/>
        <v>223073.30097886076</v>
      </c>
      <c r="O116" s="10">
        <f t="shared" si="64"/>
        <v>265489.76894607441</v>
      </c>
      <c r="P116" s="10">
        <f t="shared" si="64"/>
        <v>279043.49110672419</v>
      </c>
      <c r="Q116" s="10">
        <f t="shared" si="64"/>
        <v>250148.52980416844</v>
      </c>
      <c r="R116" s="10">
        <f t="shared" si="64"/>
        <v>263076.34016578097</v>
      </c>
      <c r="S116" s="10">
        <f t="shared" si="64"/>
        <v>265917.23172907182</v>
      </c>
      <c r="T116" s="10">
        <f t="shared" si="64"/>
        <v>246063.14407512415</v>
      </c>
      <c r="U116" s="10">
        <f t="shared" si="64"/>
        <v>299509.48088953382</v>
      </c>
      <c r="V116" s="10">
        <f t="shared" si="64"/>
        <v>381789.96409150056</v>
      </c>
      <c r="W116" s="10">
        <f t="shared" si="64"/>
        <v>358408.86619225988</v>
      </c>
      <c r="X116" s="10">
        <f t="shared" si="64"/>
        <v>347272.7675461325</v>
      </c>
      <c r="Y116" s="10">
        <f t="shared" si="64"/>
        <v>446678.82761139271</v>
      </c>
      <c r="Z116" s="10">
        <f t="shared" si="64"/>
        <v>410302.94603734254</v>
      </c>
      <c r="AA116" s="10">
        <f t="shared" si="64"/>
        <v>372108.02091178583</v>
      </c>
      <c r="AB116" s="10">
        <f t="shared" si="64"/>
        <v>380955.46409529919</v>
      </c>
      <c r="AC116" s="10">
        <f t="shared" si="64"/>
        <v>390829.90119877801</v>
      </c>
      <c r="AD116" s="10">
        <f t="shared" si="64"/>
        <v>399422.6538284056</v>
      </c>
      <c r="AE116" s="10">
        <f t="shared" si="64"/>
        <v>409082.98227319418</v>
      </c>
    </row>
    <row r="117" spans="2:33" x14ac:dyDescent="0.25">
      <c r="B117" s="4" t="str">
        <f t="shared" si="61"/>
        <v>Other_A</v>
      </c>
      <c r="C117" s="10">
        <f t="shared" si="63"/>
        <v>-8144.6481901247207</v>
      </c>
      <c r="D117" s="10">
        <f t="shared" ref="D117:AE117" si="65">D104*(1+$C$153)^(D$89-$C$89)</f>
        <v>-17326.927138129016</v>
      </c>
      <c r="E117" s="10">
        <f t="shared" si="65"/>
        <v>-23332.714421809647</v>
      </c>
      <c r="F117" s="10">
        <f t="shared" si="65"/>
        <v>-50002.250541660527</v>
      </c>
      <c r="G117" s="10">
        <f t="shared" si="65"/>
        <v>-9825.4038888943487</v>
      </c>
      <c r="H117" s="10">
        <f t="shared" si="65"/>
        <v>119648.29364865457</v>
      </c>
      <c r="I117" s="10">
        <f t="shared" si="65"/>
        <v>267394.96750177135</v>
      </c>
      <c r="J117" s="10">
        <f t="shared" si="65"/>
        <v>272619.45311377657</v>
      </c>
      <c r="K117" s="10">
        <f t="shared" si="65"/>
        <v>281536.3947309163</v>
      </c>
      <c r="L117" s="10">
        <f t="shared" si="65"/>
        <v>344083.26173236209</v>
      </c>
      <c r="M117" s="10">
        <f t="shared" si="65"/>
        <v>374120.88990243373</v>
      </c>
      <c r="N117" s="10">
        <f t="shared" si="65"/>
        <v>409591.801303596</v>
      </c>
      <c r="O117" s="10">
        <f t="shared" si="65"/>
        <v>507102.76256582671</v>
      </c>
      <c r="P117" s="10">
        <f t="shared" si="65"/>
        <v>455958.05023434962</v>
      </c>
      <c r="Q117" s="10">
        <f t="shared" si="65"/>
        <v>491725.83163585945</v>
      </c>
      <c r="R117" s="10">
        <f t="shared" si="65"/>
        <v>505444.29465046612</v>
      </c>
      <c r="S117" s="10">
        <f t="shared" si="65"/>
        <v>502121.93916590419</v>
      </c>
      <c r="T117" s="10">
        <f t="shared" si="65"/>
        <v>505588.9238311068</v>
      </c>
      <c r="U117" s="10">
        <f t="shared" si="65"/>
        <v>492103.26823690464</v>
      </c>
      <c r="V117" s="10">
        <f t="shared" si="65"/>
        <v>547406.90608849423</v>
      </c>
      <c r="W117" s="10">
        <f t="shared" si="65"/>
        <v>617143.22521540639</v>
      </c>
      <c r="X117" s="10">
        <f t="shared" si="65"/>
        <v>606538.37704174872</v>
      </c>
      <c r="Y117" s="10">
        <f t="shared" si="65"/>
        <v>678629.5273997006</v>
      </c>
      <c r="Z117" s="10">
        <f t="shared" si="65"/>
        <v>633294.42725448171</v>
      </c>
      <c r="AA117" s="10">
        <f t="shared" si="65"/>
        <v>647932.79975268955</v>
      </c>
      <c r="AB117" s="10">
        <f t="shared" si="65"/>
        <v>662691.50175014429</v>
      </c>
      <c r="AC117" s="10">
        <f t="shared" si="65"/>
        <v>679683.85587743705</v>
      </c>
      <c r="AD117" s="10">
        <f t="shared" si="65"/>
        <v>693321.63741761504</v>
      </c>
      <c r="AE117" s="10">
        <f t="shared" si="65"/>
        <v>709228.4684493941</v>
      </c>
    </row>
    <row r="118" spans="2:33" x14ac:dyDescent="0.25">
      <c r="B118" s="4" t="str">
        <f t="shared" si="61"/>
        <v>Peak_B</v>
      </c>
      <c r="C118" s="10">
        <f t="shared" si="63"/>
        <v>128540.14211091476</v>
      </c>
      <c r="D118" s="10">
        <f t="shared" ref="D118:AE118" si="66">D105*(1+$C$153)^(D$89-$C$89)</f>
        <v>110063.94728296807</v>
      </c>
      <c r="E118" s="10">
        <f t="shared" si="66"/>
        <v>135484.178824665</v>
      </c>
      <c r="F118" s="10">
        <f t="shared" si="66"/>
        <v>37075.839801409798</v>
      </c>
      <c r="G118" s="10">
        <f t="shared" si="66"/>
        <v>34321.311095280449</v>
      </c>
      <c r="H118" s="10">
        <f t="shared" si="66"/>
        <v>10347.121334767122</v>
      </c>
      <c r="I118" s="10">
        <f t="shared" si="66"/>
        <v>65412.580383676999</v>
      </c>
      <c r="J118" s="10">
        <f t="shared" si="66"/>
        <v>95631.73385118712</v>
      </c>
      <c r="K118" s="10">
        <f t="shared" si="66"/>
        <v>89885.408996383005</v>
      </c>
      <c r="L118" s="10">
        <f t="shared" si="66"/>
        <v>99406.215524561951</v>
      </c>
      <c r="M118" s="10">
        <f t="shared" si="66"/>
        <v>123519.56147546784</v>
      </c>
      <c r="N118" s="10">
        <f t="shared" si="66"/>
        <v>148529.94722707951</v>
      </c>
      <c r="O118" s="10">
        <f t="shared" si="66"/>
        <v>184670.76463740901</v>
      </c>
      <c r="P118" s="10">
        <f t="shared" si="66"/>
        <v>207126.59791216746</v>
      </c>
      <c r="Q118" s="10">
        <f t="shared" si="66"/>
        <v>128140.47970818351</v>
      </c>
      <c r="R118" s="10">
        <f t="shared" si="66"/>
        <v>159862.90259291389</v>
      </c>
      <c r="S118" s="10">
        <f t="shared" si="66"/>
        <v>174919.82997337636</v>
      </c>
      <c r="T118" s="10">
        <f t="shared" si="66"/>
        <v>168524.14667659058</v>
      </c>
      <c r="U118" s="10">
        <f t="shared" si="66"/>
        <v>235638.62945787844</v>
      </c>
      <c r="V118" s="10">
        <f t="shared" si="66"/>
        <v>568968.54531980061</v>
      </c>
      <c r="W118" s="10">
        <f t="shared" si="66"/>
        <v>292207.62872773258</v>
      </c>
      <c r="X118" s="10">
        <f t="shared" si="66"/>
        <v>257028.19129110596</v>
      </c>
      <c r="Y118" s="10">
        <f t="shared" si="66"/>
        <v>176995.9272409768</v>
      </c>
      <c r="Z118" s="10">
        <f t="shared" si="66"/>
        <v>165284.94434568583</v>
      </c>
      <c r="AA118" s="10">
        <f t="shared" si="66"/>
        <v>168988.64172531836</v>
      </c>
      <c r="AB118" s="10">
        <f t="shared" si="66"/>
        <v>172842.69567300432</v>
      </c>
      <c r="AC118" s="10">
        <f t="shared" si="66"/>
        <v>177227.19749562084</v>
      </c>
      <c r="AD118" s="10">
        <f t="shared" si="66"/>
        <v>180833.61363131294</v>
      </c>
      <c r="AE118" s="10">
        <f t="shared" si="66"/>
        <v>184979.18493581904</v>
      </c>
    </row>
    <row r="119" spans="2:33" x14ac:dyDescent="0.25">
      <c r="B119" s="4" t="str">
        <f t="shared" si="61"/>
        <v>Other_B</v>
      </c>
      <c r="C119" s="10">
        <f t="shared" si="63"/>
        <v>26218.509115614717</v>
      </c>
      <c r="D119" s="10">
        <f t="shared" ref="D119:AE119" si="67">D106*(1+$C$153)^(D$89-$C$89)</f>
        <v>33278.550919755078</v>
      </c>
      <c r="E119" s="10">
        <f t="shared" si="67"/>
        <v>48046.135524565521</v>
      </c>
      <c r="F119" s="10">
        <f t="shared" si="67"/>
        <v>26160.206846789173</v>
      </c>
      <c r="G119" s="10">
        <f t="shared" si="67"/>
        <v>117719.29852977421</v>
      </c>
      <c r="H119" s="10">
        <f t="shared" si="67"/>
        <v>570227.58246207435</v>
      </c>
      <c r="I119" s="10">
        <f t="shared" si="67"/>
        <v>775594.75110127579</v>
      </c>
      <c r="J119" s="10">
        <f t="shared" si="67"/>
        <v>937020.40836278349</v>
      </c>
      <c r="K119" s="10">
        <f t="shared" si="67"/>
        <v>1119167.0633723566</v>
      </c>
      <c r="L119" s="10">
        <f t="shared" si="67"/>
        <v>1151472.1921828855</v>
      </c>
      <c r="M119" s="10">
        <f t="shared" si="67"/>
        <v>1446967.6964843269</v>
      </c>
      <c r="N119" s="10">
        <f t="shared" si="67"/>
        <v>2181633.7422209699</v>
      </c>
      <c r="O119" s="10">
        <f t="shared" si="67"/>
        <v>2368390.0226174337</v>
      </c>
      <c r="P119" s="10">
        <f t="shared" si="67"/>
        <v>2135500.5870432034</v>
      </c>
      <c r="Q119" s="10">
        <f t="shared" si="67"/>
        <v>2163672.57596377</v>
      </c>
      <c r="R119" s="10">
        <f t="shared" si="67"/>
        <v>2221989.9384359717</v>
      </c>
      <c r="S119" s="10">
        <f t="shared" si="67"/>
        <v>1027571.4769323565</v>
      </c>
      <c r="T119" s="10">
        <f t="shared" si="67"/>
        <v>997459.74048201076</v>
      </c>
      <c r="U119" s="10">
        <f t="shared" si="67"/>
        <v>1073106.6716588081</v>
      </c>
      <c r="V119" s="10">
        <f t="shared" si="67"/>
        <v>1678775.7632911343</v>
      </c>
      <c r="W119" s="10">
        <f t="shared" si="67"/>
        <v>613646.42628051573</v>
      </c>
      <c r="X119" s="10">
        <f t="shared" si="67"/>
        <v>447322.64937600814</v>
      </c>
      <c r="Y119" s="10">
        <f t="shared" si="67"/>
        <v>1776167.2967483932</v>
      </c>
      <c r="Z119" s="10">
        <f t="shared" si="67"/>
        <v>2050440.1029708518</v>
      </c>
      <c r="AA119" s="10">
        <f t="shared" si="67"/>
        <v>2094513.962545319</v>
      </c>
      <c r="AB119" s="10">
        <f t="shared" si="67"/>
        <v>2139890.784267481</v>
      </c>
      <c r="AC119" s="10">
        <f t="shared" si="67"/>
        <v>2191923.9606195115</v>
      </c>
      <c r="AD119" s="10">
        <f t="shared" si="67"/>
        <v>2233655.3237287914</v>
      </c>
      <c r="AE119" s="10">
        <f t="shared" si="67"/>
        <v>2282094.0380471577</v>
      </c>
    </row>
    <row r="120" spans="2:33" x14ac:dyDescent="0.25">
      <c r="B120" s="4" t="str">
        <f t="shared" si="61"/>
        <v>Peak_C</v>
      </c>
      <c r="C120" s="10">
        <f t="shared" si="63"/>
        <v>742726.30004399247</v>
      </c>
      <c r="D120" s="10">
        <f t="shared" ref="D120:AE120" si="68">D107*(1+$C$153)^(D$89-$C$89)</f>
        <v>805058.76239786542</v>
      </c>
      <c r="E120" s="10">
        <f t="shared" si="68"/>
        <v>838911.67625636095</v>
      </c>
      <c r="F120" s="10">
        <f t="shared" si="68"/>
        <v>859224.96546777303</v>
      </c>
      <c r="G120" s="10">
        <f t="shared" si="68"/>
        <v>904380.82879093185</v>
      </c>
      <c r="H120" s="10">
        <f t="shared" si="68"/>
        <v>934307.25815480412</v>
      </c>
      <c r="I120" s="10">
        <f t="shared" si="68"/>
        <v>967475.93263205886</v>
      </c>
      <c r="J120" s="10">
        <f t="shared" si="68"/>
        <v>1008094.1736442269</v>
      </c>
      <c r="K120" s="10">
        <f t="shared" si="68"/>
        <v>1046017.4048625955</v>
      </c>
      <c r="L120" s="10">
        <f t="shared" si="68"/>
        <v>1057340.309916062</v>
      </c>
      <c r="M120" s="10">
        <f t="shared" si="68"/>
        <v>1092669.5669398608</v>
      </c>
      <c r="N120" s="10">
        <f t="shared" si="68"/>
        <v>1085609.2698399054</v>
      </c>
      <c r="O120" s="10">
        <f t="shared" si="68"/>
        <v>1102305.0856185572</v>
      </c>
      <c r="P120" s="10">
        <f t="shared" si="68"/>
        <v>1121859.7219590936</v>
      </c>
      <c r="Q120" s="10">
        <f t="shared" si="68"/>
        <v>1141302.7567185501</v>
      </c>
      <c r="R120" s="10">
        <f t="shared" si="68"/>
        <v>1164355.9169658036</v>
      </c>
      <c r="S120" s="10">
        <f t="shared" si="68"/>
        <v>1189093.7466341883</v>
      </c>
      <c r="T120" s="10">
        <f t="shared" si="68"/>
        <v>1220108.3638467707</v>
      </c>
      <c r="U120" s="10">
        <f t="shared" si="68"/>
        <v>1303993.5900045293</v>
      </c>
      <c r="V120" s="10">
        <f t="shared" si="68"/>
        <v>2865273.3967124922</v>
      </c>
      <c r="W120" s="10">
        <f t="shared" si="68"/>
        <v>1990942.1054228845</v>
      </c>
      <c r="X120" s="10">
        <f t="shared" si="68"/>
        <v>1684976.7251074379</v>
      </c>
      <c r="Y120" s="10">
        <f t="shared" si="68"/>
        <v>1709478.5257534522</v>
      </c>
      <c r="Z120" s="10">
        <f t="shared" si="68"/>
        <v>1719449.8146322183</v>
      </c>
      <c r="AA120" s="10">
        <f t="shared" si="68"/>
        <v>1765104.4820226287</v>
      </c>
      <c r="AB120" s="10">
        <f t="shared" si="68"/>
        <v>1809762.2944245751</v>
      </c>
      <c r="AC120" s="10">
        <f t="shared" si="68"/>
        <v>1860114.2815017942</v>
      </c>
      <c r="AD120" s="10">
        <f t="shared" si="68"/>
        <v>1903808.2592070377</v>
      </c>
      <c r="AE120" s="10">
        <f t="shared" si="68"/>
        <v>1953611.0043868504</v>
      </c>
    </row>
    <row r="121" spans="2:33" x14ac:dyDescent="0.25">
      <c r="B121" s="4" t="str">
        <f t="shared" si="61"/>
        <v>Other_C</v>
      </c>
      <c r="C121" s="10">
        <f t="shared" si="63"/>
        <v>855602.49640894623</v>
      </c>
      <c r="D121" s="10">
        <f t="shared" ref="D121:AE121" si="69">D108*(1+$C$153)^(D$89-$C$89)</f>
        <v>909680.0651056621</v>
      </c>
      <c r="E121" s="10">
        <f t="shared" si="69"/>
        <v>963479.63325957942</v>
      </c>
      <c r="F121" s="10">
        <f t="shared" si="69"/>
        <v>1029972.1336681608</v>
      </c>
      <c r="G121" s="10">
        <f t="shared" si="69"/>
        <v>1054771.2015315746</v>
      </c>
      <c r="H121" s="10">
        <f t="shared" si="69"/>
        <v>1072287.1592949361</v>
      </c>
      <c r="I121" s="10">
        <f t="shared" si="69"/>
        <v>1129669.1362725953</v>
      </c>
      <c r="J121" s="10">
        <f t="shared" si="69"/>
        <v>1169898.8157129055</v>
      </c>
      <c r="K121" s="10">
        <f t="shared" si="69"/>
        <v>1251172.3764090568</v>
      </c>
      <c r="L121" s="10">
        <f t="shared" si="69"/>
        <v>1269447.2114264257</v>
      </c>
      <c r="M121" s="10">
        <f t="shared" si="69"/>
        <v>1323512.7879831174</v>
      </c>
      <c r="N121" s="10">
        <f t="shared" si="69"/>
        <v>1887153.0659004645</v>
      </c>
      <c r="O121" s="10">
        <f t="shared" si="69"/>
        <v>1459012.5422680206</v>
      </c>
      <c r="P121" s="10">
        <f t="shared" si="69"/>
        <v>1422910.1416467007</v>
      </c>
      <c r="Q121" s="10">
        <f t="shared" si="69"/>
        <v>1448942.2760286215</v>
      </c>
      <c r="R121" s="10">
        <f t="shared" si="69"/>
        <v>1518709.7758600588</v>
      </c>
      <c r="S121" s="10">
        <f t="shared" si="69"/>
        <v>1532722.9336282515</v>
      </c>
      <c r="T121" s="10">
        <f t="shared" si="69"/>
        <v>1565243.3361229794</v>
      </c>
      <c r="U121" s="10">
        <f t="shared" si="69"/>
        <v>1636360.4929592828</v>
      </c>
      <c r="V121" s="10">
        <f t="shared" si="69"/>
        <v>4171172.8436089591</v>
      </c>
      <c r="W121" s="10">
        <f t="shared" si="69"/>
        <v>2504155.2102611451</v>
      </c>
      <c r="X121" s="10">
        <f t="shared" si="69"/>
        <v>1777687.9519427747</v>
      </c>
      <c r="Y121" s="10">
        <f t="shared" si="69"/>
        <v>1863532.2199968179</v>
      </c>
      <c r="Z121" s="10">
        <f t="shared" si="69"/>
        <v>1847154.8725870324</v>
      </c>
      <c r="AA121" s="10">
        <f t="shared" si="69"/>
        <v>1893812.7650094212</v>
      </c>
      <c r="AB121" s="10">
        <f t="shared" si="69"/>
        <v>1939929.5839404005</v>
      </c>
      <c r="AC121" s="10">
        <f t="shared" si="69"/>
        <v>1992349.4947713434</v>
      </c>
      <c r="AD121" s="10">
        <f t="shared" si="69"/>
        <v>2036411.8848967885</v>
      </c>
      <c r="AE121" s="10">
        <f t="shared" si="69"/>
        <v>2087050.2950280875</v>
      </c>
    </row>
    <row r="122" spans="2:33" x14ac:dyDescent="0.25">
      <c r="B122" s="4" t="str">
        <f t="shared" si="61"/>
        <v>Peak_D</v>
      </c>
      <c r="C122" s="10">
        <f t="shared" si="63"/>
        <v>1776791.8209028416</v>
      </c>
      <c r="D122" s="10">
        <f t="shared" ref="D122:AE122" si="70">D109*(1+$C$153)^(D$89-$C$89)</f>
        <v>1918152.1016890784</v>
      </c>
      <c r="E122" s="10">
        <f t="shared" si="70"/>
        <v>2052536.6851854678</v>
      </c>
      <c r="F122" s="10">
        <f t="shared" si="70"/>
        <v>2149264.6046477975</v>
      </c>
      <c r="G122" s="10">
        <f t="shared" si="70"/>
        <v>2256877.7759755501</v>
      </c>
      <c r="H122" s="10">
        <f t="shared" si="70"/>
        <v>2344546.2276764498</v>
      </c>
      <c r="I122" s="10">
        <f t="shared" si="70"/>
        <v>2432814.3131980211</v>
      </c>
      <c r="J122" s="10">
        <f t="shared" si="70"/>
        <v>2517896.3692445178</v>
      </c>
      <c r="K122" s="10">
        <f t="shared" si="70"/>
        <v>2740505.6879321937</v>
      </c>
      <c r="L122" s="10">
        <f t="shared" si="70"/>
        <v>2802864.2019381849</v>
      </c>
      <c r="M122" s="10">
        <f t="shared" si="70"/>
        <v>2859533.2099018032</v>
      </c>
      <c r="N122" s="10">
        <f t="shared" si="70"/>
        <v>3134491.4866513545</v>
      </c>
      <c r="O122" s="10">
        <f t="shared" si="70"/>
        <v>5918144.8295344245</v>
      </c>
      <c r="P122" s="10">
        <f t="shared" si="70"/>
        <v>2702809.4071602677</v>
      </c>
      <c r="Q122" s="10">
        <f t="shared" si="70"/>
        <v>2378661.3154805372</v>
      </c>
      <c r="R122" s="10">
        <f t="shared" si="70"/>
        <v>2455861.2198082665</v>
      </c>
      <c r="S122" s="10">
        <f t="shared" si="70"/>
        <v>2513838.3615024937</v>
      </c>
      <c r="T122" s="10">
        <f t="shared" si="70"/>
        <v>2542091.0111092431</v>
      </c>
      <c r="U122" s="10">
        <f t="shared" si="70"/>
        <v>2729814.2034528558</v>
      </c>
      <c r="V122" s="10">
        <f t="shared" si="70"/>
        <v>3794590.127904783</v>
      </c>
      <c r="W122" s="10">
        <f t="shared" si="70"/>
        <v>2987832.8779100892</v>
      </c>
      <c r="X122" s="10">
        <f t="shared" si="70"/>
        <v>2812295.0519131864</v>
      </c>
      <c r="Y122" s="10">
        <f t="shared" si="70"/>
        <v>3005184.0819162079</v>
      </c>
      <c r="Z122" s="10">
        <f t="shared" si="70"/>
        <v>3015540.9629968768</v>
      </c>
      <c r="AA122" s="10">
        <f t="shared" si="70"/>
        <v>3026366.5805732873</v>
      </c>
      <c r="AB122" s="10">
        <f t="shared" si="70"/>
        <v>3094593.7561168643</v>
      </c>
      <c r="AC122" s="10">
        <f t="shared" si="70"/>
        <v>3170223.7308833874</v>
      </c>
      <c r="AD122" s="10">
        <f t="shared" si="70"/>
        <v>3236000.22537344</v>
      </c>
      <c r="AE122" s="10">
        <f t="shared" si="70"/>
        <v>3309315.4637059164</v>
      </c>
    </row>
    <row r="123" spans="2:33" x14ac:dyDescent="0.25">
      <c r="B123" s="4" t="str">
        <f t="shared" si="61"/>
        <v>Other_D</v>
      </c>
      <c r="C123" s="10">
        <f t="shared" si="63"/>
        <v>9748953.8803956136</v>
      </c>
      <c r="D123" s="10">
        <f t="shared" ref="D123:AE123" si="71">D110*(1+$C$153)^(D$89-$C$89)</f>
        <v>5969777.5258790683</v>
      </c>
      <c r="E123" s="10">
        <f t="shared" si="71"/>
        <v>5602580.2721286435</v>
      </c>
      <c r="F123" s="10">
        <f t="shared" si="71"/>
        <v>5714402.8529912634</v>
      </c>
      <c r="G123" s="10">
        <f t="shared" si="71"/>
        <v>5835402.1214488149</v>
      </c>
      <c r="H123" s="10">
        <f t="shared" si="71"/>
        <v>5856639.61028051</v>
      </c>
      <c r="I123" s="10">
        <f t="shared" si="71"/>
        <v>6099809.5032881843</v>
      </c>
      <c r="J123" s="10">
        <f t="shared" si="71"/>
        <v>6014075.734374919</v>
      </c>
      <c r="K123" s="10">
        <f t="shared" si="71"/>
        <v>6537234.6533488734</v>
      </c>
      <c r="L123" s="10">
        <f t="shared" si="71"/>
        <v>6680871.4908553418</v>
      </c>
      <c r="M123" s="10">
        <f t="shared" si="71"/>
        <v>6948623.6239032708</v>
      </c>
      <c r="N123" s="10">
        <f t="shared" si="71"/>
        <v>7338156.6494210223</v>
      </c>
      <c r="O123" s="10">
        <f t="shared" si="71"/>
        <v>9721400.8751655817</v>
      </c>
      <c r="P123" s="10">
        <f t="shared" si="71"/>
        <v>8276782.9461832745</v>
      </c>
      <c r="Q123" s="10">
        <f t="shared" si="71"/>
        <v>8756732.0641486105</v>
      </c>
      <c r="R123" s="10">
        <f t="shared" si="71"/>
        <v>9566389.8487854544</v>
      </c>
      <c r="S123" s="10">
        <f t="shared" si="71"/>
        <v>10259364.95142274</v>
      </c>
      <c r="T123" s="10">
        <f t="shared" si="71"/>
        <v>9267947.0547344983</v>
      </c>
      <c r="U123" s="10">
        <f t="shared" si="71"/>
        <v>10348982.257073488</v>
      </c>
      <c r="V123" s="10">
        <f t="shared" si="71"/>
        <v>12896623.273899196</v>
      </c>
      <c r="W123" s="10">
        <f t="shared" si="71"/>
        <v>12942706.051037513</v>
      </c>
      <c r="X123" s="10">
        <f t="shared" si="71"/>
        <v>13982974.007050006</v>
      </c>
      <c r="Y123" s="10">
        <f t="shared" si="71"/>
        <v>14138209.442239966</v>
      </c>
      <c r="Z123" s="10">
        <f t="shared" si="71"/>
        <v>14014645.725177186</v>
      </c>
      <c r="AA123" s="10">
        <f t="shared" si="71"/>
        <v>14319305.866875688</v>
      </c>
      <c r="AB123" s="10">
        <f t="shared" si="71"/>
        <v>14652576.281437494</v>
      </c>
      <c r="AC123" s="10">
        <f t="shared" si="71"/>
        <v>15033146.813301357</v>
      </c>
      <c r="AD123" s="10">
        <f t="shared" si="71"/>
        <v>15346325.261622259</v>
      </c>
      <c r="AE123" s="10">
        <f t="shared" si="71"/>
        <v>15707946.646725189</v>
      </c>
    </row>
    <row r="124" spans="2:33" x14ac:dyDescent="0.25">
      <c r="B124" s="6" t="str">
        <f t="shared" si="61"/>
        <v>Total</v>
      </c>
      <c r="C124" s="11">
        <f t="shared" si="63"/>
        <v>703977.98391763307</v>
      </c>
      <c r="D124" s="11">
        <f t="shared" ref="D124:AE124" si="72">D111*(1+$C$153)^(D$89-$C$89)</f>
        <v>581644.015378059</v>
      </c>
      <c r="E124" s="11">
        <f t="shared" si="72"/>
        <v>619125.49795268395</v>
      </c>
      <c r="F124" s="11">
        <f t="shared" si="72"/>
        <v>653037.69247521693</v>
      </c>
      <c r="G124" s="11">
        <f t="shared" si="72"/>
        <v>776966.75812646816</v>
      </c>
      <c r="H124" s="11">
        <f t="shared" si="72"/>
        <v>904725.94632224389</v>
      </c>
      <c r="I124" s="11">
        <f t="shared" si="72"/>
        <v>997349.40056484938</v>
      </c>
      <c r="J124" s="11">
        <f t="shared" si="72"/>
        <v>1038302.9856431435</v>
      </c>
      <c r="K124" s="11">
        <f t="shared" si="72"/>
        <v>1120080.8059367531</v>
      </c>
      <c r="L124" s="11">
        <f t="shared" si="72"/>
        <v>1140944.6998487148</v>
      </c>
      <c r="M124" s="11">
        <f t="shared" si="72"/>
        <v>1205478.4089304146</v>
      </c>
      <c r="N124" s="11">
        <f t="shared" si="72"/>
        <v>1258721.2821274416</v>
      </c>
      <c r="O124" s="11">
        <f t="shared" si="72"/>
        <v>1547997.3969791878</v>
      </c>
      <c r="P124" s="11">
        <f t="shared" si="72"/>
        <v>1172647.0292576419</v>
      </c>
      <c r="Q124" s="11">
        <f t="shared" si="72"/>
        <v>1144330.9360024026</v>
      </c>
      <c r="R124" s="11">
        <f t="shared" si="72"/>
        <v>1213605.7721544753</v>
      </c>
      <c r="S124" s="11">
        <f t="shared" si="72"/>
        <v>1250463.7964053573</v>
      </c>
      <c r="T124" s="11">
        <f t="shared" si="72"/>
        <v>1208695.2342587882</v>
      </c>
      <c r="U124" s="11">
        <f t="shared" si="72"/>
        <v>1304173.2937717482</v>
      </c>
      <c r="V124" s="11">
        <f t="shared" si="72"/>
        <v>1617636.1970048018</v>
      </c>
      <c r="W124" s="11">
        <f t="shared" si="72"/>
        <v>1546921.0139628632</v>
      </c>
      <c r="X124" s="11">
        <f t="shared" si="72"/>
        <v>1539048.4504569571</v>
      </c>
      <c r="Y124" s="11">
        <f t="shared" si="72"/>
        <v>1668940.111705726</v>
      </c>
      <c r="Z124" s="11">
        <f t="shared" si="72"/>
        <v>1633810.294077696</v>
      </c>
      <c r="AA124" s="11">
        <f t="shared" si="72"/>
        <v>1670447.7954798648</v>
      </c>
      <c r="AB124" s="11">
        <f t="shared" si="72"/>
        <v>1707981.6372436564</v>
      </c>
      <c r="AC124" s="11">
        <f t="shared" si="72"/>
        <v>1750640.1434543203</v>
      </c>
      <c r="AD124" s="11">
        <f t="shared" si="72"/>
        <v>1785905.4442847944</v>
      </c>
      <c r="AE124" s="11">
        <f t="shared" si="72"/>
        <v>1826390.0645203141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3">B50</f>
        <v>Bundle</v>
      </c>
      <c r="C128" s="3">
        <f t="shared" ref="C128:AE128" si="74">C$24</f>
        <v>2022</v>
      </c>
      <c r="D128" s="3">
        <f t="shared" si="74"/>
        <v>2023</v>
      </c>
      <c r="E128" s="3">
        <f t="shared" si="74"/>
        <v>2024</v>
      </c>
      <c r="F128" s="3">
        <f t="shared" si="74"/>
        <v>2025</v>
      </c>
      <c r="G128" s="3">
        <f t="shared" si="74"/>
        <v>2026</v>
      </c>
      <c r="H128" s="3">
        <f t="shared" si="74"/>
        <v>2027</v>
      </c>
      <c r="I128" s="3">
        <f t="shared" si="74"/>
        <v>2028</v>
      </c>
      <c r="J128" s="3">
        <f t="shared" si="74"/>
        <v>2029</v>
      </c>
      <c r="K128" s="3">
        <f t="shared" si="74"/>
        <v>2030</v>
      </c>
      <c r="L128" s="3">
        <f t="shared" si="74"/>
        <v>2031</v>
      </c>
      <c r="M128" s="3">
        <f t="shared" si="74"/>
        <v>2032</v>
      </c>
      <c r="N128" s="3">
        <f t="shared" si="74"/>
        <v>2033</v>
      </c>
      <c r="O128" s="3">
        <f t="shared" si="74"/>
        <v>2034</v>
      </c>
      <c r="P128" s="3">
        <f t="shared" si="74"/>
        <v>2035</v>
      </c>
      <c r="Q128" s="3">
        <f t="shared" si="74"/>
        <v>2036</v>
      </c>
      <c r="R128" s="3">
        <f t="shared" si="74"/>
        <v>2037</v>
      </c>
      <c r="S128" s="3">
        <f t="shared" si="74"/>
        <v>2038</v>
      </c>
      <c r="T128" s="3">
        <f t="shared" si="74"/>
        <v>2039</v>
      </c>
      <c r="U128" s="3">
        <f t="shared" si="74"/>
        <v>2040</v>
      </c>
      <c r="V128" s="3">
        <f t="shared" si="74"/>
        <v>2041</v>
      </c>
      <c r="W128" s="3">
        <f t="shared" si="74"/>
        <v>2042</v>
      </c>
      <c r="X128" s="3">
        <f t="shared" si="74"/>
        <v>2043</v>
      </c>
      <c r="Y128" s="3">
        <f t="shared" si="74"/>
        <v>2044</v>
      </c>
      <c r="Z128" s="3">
        <f t="shared" si="74"/>
        <v>2045</v>
      </c>
      <c r="AA128" s="3">
        <f t="shared" si="74"/>
        <v>2046</v>
      </c>
      <c r="AB128" s="3">
        <f t="shared" si="74"/>
        <v>2047</v>
      </c>
      <c r="AC128" s="3">
        <f t="shared" si="74"/>
        <v>2048</v>
      </c>
      <c r="AD128" s="3">
        <f t="shared" si="74"/>
        <v>2049</v>
      </c>
      <c r="AE128" s="3">
        <f t="shared" si="74"/>
        <v>2050</v>
      </c>
      <c r="AG128" s="3" t="s">
        <v>48</v>
      </c>
    </row>
    <row r="129" spans="2:33" x14ac:dyDescent="0.25">
      <c r="B129" s="4" t="str">
        <f t="shared" si="73"/>
        <v>Peak_A</v>
      </c>
      <c r="C129" s="10">
        <f>SUMPRODUCT($C103:C103,$C51:C51)/C64</f>
        <v>136743.21839006929</v>
      </c>
      <c r="D129" s="10">
        <f>SUMPRODUCT($C103:D103,$C51:D51)/D64</f>
        <v>143687.44833931178</v>
      </c>
      <c r="E129" s="10">
        <f>SUMPRODUCT($C103:E103,$C51:E51)/E64</f>
        <v>145220.70551086709</v>
      </c>
      <c r="F129" s="10">
        <f>SUMPRODUCT($C103:F103,$C51:F51)/F64</f>
        <v>147838.12373400721</v>
      </c>
      <c r="G129" s="10">
        <f>SUMPRODUCT($C103:G103,$C51:G51)/G64</f>
        <v>151303.10193745224</v>
      </c>
      <c r="H129" s="10">
        <f>SUMPRODUCT($C103:H103,$C51:H51)/H64</f>
        <v>152888.44446531151</v>
      </c>
      <c r="I129" s="10">
        <f>SUMPRODUCT($C103:I103,$C51:I51)/I64</f>
        <v>153826.157852954</v>
      </c>
      <c r="J129" s="10">
        <f>SUMPRODUCT($C103:J103,$C51:J51)/J64</f>
        <v>155715.32383089815</v>
      </c>
      <c r="K129" s="10">
        <f>SUMPRODUCT($C103:K103,$C51:K51)/K64</f>
        <v>157621.19987107944</v>
      </c>
      <c r="L129" s="10">
        <f>SUMPRODUCT($C103:L103,$C51:L51)/L64</f>
        <v>158529.28400489385</v>
      </c>
      <c r="M129" s="10">
        <f>SUMPRODUCT($C103:M103,$C51:M51)/M64</f>
        <v>160528.09273690556</v>
      </c>
      <c r="N129" s="10">
        <f>SUMPRODUCT($C103:N103,$C51:N51)/N64</f>
        <v>162214.25931702377</v>
      </c>
      <c r="O129" s="10">
        <f>SUMPRODUCT($C103:O103,$C51:O51)/O64</f>
        <v>165769.4158064173</v>
      </c>
      <c r="P129" s="10">
        <f>SUMPRODUCT($C103:P103,$C51:P51)/P64</f>
        <v>168848.44542426214</v>
      </c>
      <c r="Q129" s="10">
        <f>SUMPRODUCT($C103:Q103,$C51:Q51)/Q64</f>
        <v>169965.57482487385</v>
      </c>
      <c r="R129" s="10">
        <f>SUMPRODUCT($C103:R103,$C51:R51)/R64</f>
        <v>171249.60791662635</v>
      </c>
      <c r="S129" s="10">
        <f>SUMPRODUCT($C103:S103,$C51:S51)/S64</f>
        <v>172291.27213053091</v>
      </c>
      <c r="T129" s="10">
        <f>SUMPRODUCT($C103:T103,$C51:T51)/T64</f>
        <v>172321.52158276731</v>
      </c>
      <c r="U129" s="10">
        <f>SUMPRODUCT($C103:U103,$C51:U51)/U64</f>
        <v>174054.07829196635</v>
      </c>
      <c r="V129" s="10">
        <f>SUMPRODUCT($C103:V103,$C51:V51)/V64</f>
        <v>177135.79854010654</v>
      </c>
      <c r="W129" s="10">
        <f>SUMPRODUCT($C103:W103,$C51:W51)/W64</f>
        <v>178954.43233572546</v>
      </c>
      <c r="X129" s="10">
        <f>SUMPRODUCT($C103:X103,$C51:X51)/X64</f>
        <v>180196.49603495284</v>
      </c>
      <c r="Y129" s="10">
        <f>SUMPRODUCT($C103:Y103,$C51:Y51)/Y64</f>
        <v>182604.95211922002</v>
      </c>
      <c r="Z129" s="10">
        <f>SUMPRODUCT($C103:Z103,$C51:Z51)/Z64</f>
        <v>184243.20586130265</v>
      </c>
      <c r="AA129" s="10">
        <f>SUMPRODUCT($C103:AA103,$C51:AA51)/AA64</f>
        <v>185164.97843934377</v>
      </c>
      <c r="AB129" s="10">
        <f>SUMPRODUCT($C103:AB103,$C51:AB51)/AB64</f>
        <v>186049.01433900167</v>
      </c>
      <c r="AC129" s="10">
        <f>SUMPRODUCT($C103:AC103,$C51:AC51)/AC64</f>
        <v>186904.0195412398</v>
      </c>
      <c r="AD129" s="10">
        <f>SUMPRODUCT($C103:AD103,$C51:AD51)/AD64</f>
        <v>187715.70377364173</v>
      </c>
      <c r="AE129" s="10">
        <f>SUMPRODUCT($C103:AE103,$C51:AE51)/AE64</f>
        <v>188492.93718890881</v>
      </c>
      <c r="AG129" s="10">
        <f t="shared" ref="AG129:AG137" si="75">SUMPRODUCT(C77:AE77,C25:AE25)/AE64*1000</f>
        <v>188492.93718890884</v>
      </c>
    </row>
    <row r="130" spans="2:33" x14ac:dyDescent="0.25">
      <c r="B130" s="4" t="str">
        <f t="shared" si="73"/>
        <v>Other_A</v>
      </c>
      <c r="C130" s="10">
        <f>SUMPRODUCT($C104:C104,$C52:C52)/C65</f>
        <v>-8144.6481901247207</v>
      </c>
      <c r="D130" s="10">
        <f>SUMPRODUCT($C104:D104,$C52:D52)/D65</f>
        <v>-12914.252630828893</v>
      </c>
      <c r="E130" s="10">
        <f>SUMPRODUCT($C104:E104,$C52:E52)/E65</f>
        <v>-16549.154151065493</v>
      </c>
      <c r="F130" s="10">
        <f>SUMPRODUCT($C104:F104,$C52:F52)/F65</f>
        <v>-25935.489917312567</v>
      </c>
      <c r="G130" s="10">
        <f>SUMPRODUCT($C104:G104,$C52:G52)/G65</f>
        <v>-22013.398222591208</v>
      </c>
      <c r="H130" s="10">
        <f>SUMPRODUCT($C104:H104,$C52:H52)/H65</f>
        <v>1537.9947536666011</v>
      </c>
      <c r="I130" s="10">
        <f>SUMPRODUCT($C104:I104,$C52:I52)/I65</f>
        <v>39632.982771764095</v>
      </c>
      <c r="J130" s="10">
        <f>SUMPRODUCT($C104:J104,$C52:J52)/J65</f>
        <v>69150.607004054211</v>
      </c>
      <c r="K130" s="10">
        <f>SUMPRODUCT($C104:K104,$C52:K52)/K65</f>
        <v>92119.981885147135</v>
      </c>
      <c r="L130" s="10">
        <f>SUMPRODUCT($C104:L104,$C52:L52)/L65</f>
        <v>115621.20290891918</v>
      </c>
      <c r="M130" s="10">
        <f>SUMPRODUCT($C104:M104,$C52:M52)/M65</f>
        <v>135889.29886876268</v>
      </c>
      <c r="N130" s="10">
        <f>SUMPRODUCT($C104:N104,$C52:N52)/N65</f>
        <v>154459.17224359111</v>
      </c>
      <c r="O130" s="10">
        <f>SUMPRODUCT($C104:O104,$C52:O52)/O65</f>
        <v>172475.58616345655</v>
      </c>
      <c r="P130" s="10">
        <f>SUMPRODUCT($C104:P104,$C52:P52)/P65</f>
        <v>184415.79144146919</v>
      </c>
      <c r="Q130" s="10">
        <f>SUMPRODUCT($C104:Q104,$C52:Q52)/Q65</f>
        <v>195715.51275326702</v>
      </c>
      <c r="R130" s="10">
        <f>SUMPRODUCT($C104:R104,$C52:R52)/R65</f>
        <v>205197.23390166857</v>
      </c>
      <c r="S130" s="10">
        <f>SUMPRODUCT($C104:S104,$C52:S52)/S65</f>
        <v>212986.90086906718</v>
      </c>
      <c r="T130" s="10">
        <f>SUMPRODUCT($C104:T104,$C52:T52)/T65</f>
        <v>219788.96835832449</v>
      </c>
      <c r="U130" s="10">
        <f>SUMPRODUCT($C104:U104,$C52:U52)/U65</f>
        <v>225335.64209192386</v>
      </c>
      <c r="V130" s="10">
        <f>SUMPRODUCT($C104:V104,$C52:V52)/V65</f>
        <v>231378.44979430409</v>
      </c>
      <c r="W130" s="10">
        <f>SUMPRODUCT($C104:W104,$C52:W52)/W65</f>
        <v>237749.42451236339</v>
      </c>
      <c r="X130" s="10">
        <f>SUMPRODUCT($C104:X104,$C52:X52)/X65</f>
        <v>242916.96743211846</v>
      </c>
      <c r="Y130" s="10">
        <f>SUMPRODUCT($C104:Y104,$C52:Y52)/Y65</f>
        <v>248339.37377710032</v>
      </c>
      <c r="Z130" s="10">
        <f>SUMPRODUCT($C104:Z104,$C52:Z52)/Z65</f>
        <v>252404.86292434391</v>
      </c>
      <c r="AA130" s="10">
        <f>SUMPRODUCT($C104:AA104,$C52:AA52)/AA65</f>
        <v>256245.55409021792</v>
      </c>
      <c r="AB130" s="10">
        <f>SUMPRODUCT($C104:AB104,$C52:AB52)/AB65</f>
        <v>259871.66152365282</v>
      </c>
      <c r="AC130" s="10">
        <f>SUMPRODUCT($C104:AC104,$C52:AC52)/AC65</f>
        <v>263314.79045959504</v>
      </c>
      <c r="AD130" s="10">
        <f>SUMPRODUCT($C104:AD104,$C52:AD52)/AD65</f>
        <v>266550.206879417</v>
      </c>
      <c r="AE130" s="10">
        <f>SUMPRODUCT($C104:AE104,$C52:AE52)/AE65</f>
        <v>269607.7879186144</v>
      </c>
      <c r="AG130" s="10">
        <f t="shared" si="75"/>
        <v>269607.78791861434</v>
      </c>
    </row>
    <row r="131" spans="2:33" x14ac:dyDescent="0.25">
      <c r="B131" s="4" t="str">
        <f t="shared" si="73"/>
        <v>Peak_B</v>
      </c>
      <c r="C131" s="10">
        <f>SUMPRODUCT($C105:C105,$C53:C53)/C66</f>
        <v>128540.14211091476</v>
      </c>
      <c r="D131" s="10">
        <f>SUMPRODUCT($C105:D105,$C53:D53)/D66</f>
        <v>118153.22373829635</v>
      </c>
      <c r="E131" s="10">
        <f>SUMPRODUCT($C105:E105,$C53:E53)/E66</f>
        <v>122215.1673614171</v>
      </c>
      <c r="F131" s="10">
        <f>SUMPRODUCT($C105:F105,$C53:F53)/F66</f>
        <v>100403.07531995195</v>
      </c>
      <c r="G131" s="10">
        <f>SUMPRODUCT($C105:G105,$C53:G53)/G66</f>
        <v>89705.476531834836</v>
      </c>
      <c r="H131" s="10">
        <f>SUMPRODUCT($C105:H105,$C53:H53)/H66</f>
        <v>80895.25289571246</v>
      </c>
      <c r="I131" s="10">
        <f>SUMPRODUCT($C105:I105,$C53:I53)/I66</f>
        <v>78768.674421182848</v>
      </c>
      <c r="J131" s="10">
        <f>SUMPRODUCT($C105:J105,$C53:J53)/J66</f>
        <v>79081.350036447329</v>
      </c>
      <c r="K131" s="10">
        <f>SUMPRODUCT($C105:K105,$C53:K53)/K66</f>
        <v>78884.533026711957</v>
      </c>
      <c r="L131" s="10">
        <f>SUMPRODUCT($C105:L105,$C53:L53)/L66</f>
        <v>79102.713159343053</v>
      </c>
      <c r="M131" s="10">
        <f>SUMPRODUCT($C105:M105,$C53:M53)/M66</f>
        <v>80303.057282766298</v>
      </c>
      <c r="N131" s="10">
        <f>SUMPRODUCT($C105:N105,$C53:N53)/N66</f>
        <v>82416.935913423134</v>
      </c>
      <c r="O131" s="10">
        <f>SUMPRODUCT($C105:O105,$C53:O53)/O66</f>
        <v>85826.074168891078</v>
      </c>
      <c r="P131" s="10">
        <f>SUMPRODUCT($C105:P105,$C53:P53)/P66</f>
        <v>89252.184534855609</v>
      </c>
      <c r="Q131" s="10">
        <f>SUMPRODUCT($C105:Q105,$C53:Q53)/Q66</f>
        <v>89567.982120816028</v>
      </c>
      <c r="R131" s="10">
        <f>SUMPRODUCT($C105:R105,$C53:R53)/R66</f>
        <v>90811.053147587663</v>
      </c>
      <c r="S131" s="10">
        <f>SUMPRODUCT($C105:S105,$C53:S53)/S66</f>
        <v>92168.860614287376</v>
      </c>
      <c r="T131" s="10">
        <f>SUMPRODUCT($C105:T105,$C53:T53)/T66</f>
        <v>93241.13221913809</v>
      </c>
      <c r="U131" s="10">
        <f>SUMPRODUCT($C105:U105,$C53:U53)/U66</f>
        <v>95652.070526376585</v>
      </c>
      <c r="V131" s="10">
        <f>SUMPRODUCT($C105:V105,$C53:V53)/V66</f>
        <v>102309.48648181823</v>
      </c>
      <c r="W131" s="10">
        <f>SUMPRODUCT($C105:W105,$C53:W53)/W66</f>
        <v>104190.13486944149</v>
      </c>
      <c r="X131" s="10">
        <f>SUMPRODUCT($C105:X105,$C53:X53)/X66</f>
        <v>105565.2492600105</v>
      </c>
      <c r="Y131" s="10">
        <f>SUMPRODUCT($C105:Y105,$C53:Y53)/Y66</f>
        <v>105695.94627959274</v>
      </c>
      <c r="Z131" s="10">
        <f>SUMPRODUCT($C105:Z105,$C53:Z53)/Z66</f>
        <v>105632.3404762727</v>
      </c>
      <c r="AA131" s="10">
        <f>SUMPRODUCT($C105:AA105,$C53:AA53)/AA66</f>
        <v>105574.14510024028</v>
      </c>
      <c r="AB131" s="10">
        <f>SUMPRODUCT($C105:AB105,$C53:AB53)/AB66</f>
        <v>105521.87267840379</v>
      </c>
      <c r="AC131" s="10">
        <f>SUMPRODUCT($C105:AC105,$C53:AC53)/AC66</f>
        <v>105480.07210389637</v>
      </c>
      <c r="AD131" s="10">
        <f>SUMPRODUCT($C105:AD105,$C53:AD53)/AD66</f>
        <v>105438.85385826959</v>
      </c>
      <c r="AE131" s="10">
        <f>SUMPRODUCT($C105:AE105,$C53:AE53)/AE66</f>
        <v>105402.88950336612</v>
      </c>
      <c r="AG131" s="10">
        <f t="shared" si="75"/>
        <v>105402.88950336617</v>
      </c>
    </row>
    <row r="132" spans="2:33" x14ac:dyDescent="0.25">
      <c r="B132" s="4" t="str">
        <f t="shared" si="73"/>
        <v>Other_B</v>
      </c>
      <c r="C132" s="10">
        <f>SUMPRODUCT($C106:C106,$C54:C54)/C67</f>
        <v>26218.509115614721</v>
      </c>
      <c r="D132" s="10">
        <f>SUMPRODUCT($C106:D106,$C54:D54)/D67</f>
        <v>29328.227708523787</v>
      </c>
      <c r="E132" s="10">
        <f>SUMPRODUCT($C106:E106,$C54:E54)/E67</f>
        <v>34744.887372102232</v>
      </c>
      <c r="F132" s="10">
        <f>SUMPRODUCT($C106:F106,$C54:F54)/F67</f>
        <v>32512.452677404195</v>
      </c>
      <c r="G132" s="10">
        <f>SUMPRODUCT($C106:G106,$C54:G54)/G67</f>
        <v>38952.230336775632</v>
      </c>
      <c r="H132" s="10">
        <f>SUMPRODUCT($C106:H106,$C54:H54)/H67</f>
        <v>56614.55589728518</v>
      </c>
      <c r="I132" s="10">
        <f>SUMPRODUCT($C106:I106,$C54:I54)/I67</f>
        <v>78375.10309263182</v>
      </c>
      <c r="J132" s="10">
        <f>SUMPRODUCT($C106:J106,$C54:J54)/J67</f>
        <v>100872.6082760815</v>
      </c>
      <c r="K132" s="10">
        <f>SUMPRODUCT($C106:K106,$C54:K54)/K67</f>
        <v>124261.00263473243</v>
      </c>
      <c r="L132" s="10">
        <f>SUMPRODUCT($C106:L106,$C54:L54)/L67</f>
        <v>147048.56593200838</v>
      </c>
      <c r="M132" s="10">
        <f>SUMPRODUCT($C106:M106,$C54:M54)/M67</f>
        <v>169927.82909361779</v>
      </c>
      <c r="N132" s="10">
        <f>SUMPRODUCT($C106:N106,$C54:N54)/N67</f>
        <v>194038.1711826731</v>
      </c>
      <c r="O132" s="10">
        <f>SUMPRODUCT($C106:O106,$C54:O54)/O67</f>
        <v>213063.3243142257</v>
      </c>
      <c r="P132" s="10">
        <f>SUMPRODUCT($C106:P106,$C54:P54)/P67</f>
        <v>228489.9251159374</v>
      </c>
      <c r="Q132" s="10">
        <f>SUMPRODUCT($C106:Q106,$C54:Q54)/Q67</f>
        <v>243254.4219580112</v>
      </c>
      <c r="R132" s="10">
        <f>SUMPRODUCT($C106:R106,$C54:R54)/R67</f>
        <v>257730.59658035403</v>
      </c>
      <c r="S132" s="10">
        <f>SUMPRODUCT($C106:S106,$C54:S54)/S67</f>
        <v>268545.69494908053</v>
      </c>
      <c r="T132" s="10">
        <f>SUMPRODUCT($C106:T106,$C54:T54)/T67</f>
        <v>278062.78276422108</v>
      </c>
      <c r="U132" s="10">
        <f>SUMPRODUCT($C106:U106,$C54:U54)/U67</f>
        <v>287458.97797031747</v>
      </c>
      <c r="V132" s="10">
        <f>SUMPRODUCT($C106:V106,$C54:V54)/V67</f>
        <v>297873.72577322857</v>
      </c>
      <c r="W132" s="10">
        <f>SUMPRODUCT($C106:W106,$C54:W54)/W67</f>
        <v>299105.29969622742</v>
      </c>
      <c r="X132" s="10">
        <f>SUMPRODUCT($C106:X106,$C54:X54)/X67</f>
        <v>298994.91042430303</v>
      </c>
      <c r="Y132" s="10">
        <f>SUMPRODUCT($C106:Y106,$C54:Y54)/Y67</f>
        <v>301219.97379833617</v>
      </c>
      <c r="Z132" s="10">
        <f>SUMPRODUCT($C106:Z106,$C54:Z54)/Z67</f>
        <v>303830.75884714851</v>
      </c>
      <c r="AA132" s="10">
        <f>SUMPRODUCT($C106:AA106,$C54:AA54)/AA67</f>
        <v>306423.46796494431</v>
      </c>
      <c r="AB132" s="10">
        <f>SUMPRODUCT($C106:AB106,$C54:AB54)/AB67</f>
        <v>308997.19078915543</v>
      </c>
      <c r="AC132" s="10">
        <f>SUMPRODUCT($C106:AC106,$C54:AC54)/AC67</f>
        <v>311552.62391383946</v>
      </c>
      <c r="AD132" s="10">
        <f>SUMPRODUCT($C106:AD106,$C54:AD54)/AD67</f>
        <v>314084.11746774649</v>
      </c>
      <c r="AE132" s="10">
        <f>SUMPRODUCT($C106:AE106,$C54:AE54)/AE67</f>
        <v>316592.4184136471</v>
      </c>
      <c r="AG132" s="10">
        <f t="shared" si="75"/>
        <v>316592.41841364704</v>
      </c>
    </row>
    <row r="133" spans="2:33" x14ac:dyDescent="0.25">
      <c r="B133" s="4" t="str">
        <f t="shared" si="73"/>
        <v>Peak_C</v>
      </c>
      <c r="C133" s="10">
        <f>SUMPRODUCT($C107:C107,$C55:C55)/C68</f>
        <v>742726.30004399247</v>
      </c>
      <c r="D133" s="10">
        <f>SUMPRODUCT($C107:D107,$C55:D55)/D68</f>
        <v>767156.88936523651</v>
      </c>
      <c r="E133" s="10">
        <f>SUMPRODUCT($C107:E107,$C55:E55)/E68</f>
        <v>781268.40206541936</v>
      </c>
      <c r="F133" s="10">
        <f>SUMPRODUCT($C107:F107,$C55:F55)/F68</f>
        <v>789011.22452920396</v>
      </c>
      <c r="G133" s="10">
        <f>SUMPRODUCT($C107:G107,$C55:G55)/G68</f>
        <v>799616.43729616702</v>
      </c>
      <c r="H133" s="10">
        <f>SUMPRODUCT($C107:H107,$C55:H55)/H68</f>
        <v>808528.8360924049</v>
      </c>
      <c r="I133" s="10">
        <f>SUMPRODUCT($C107:I107,$C55:I55)/I68</f>
        <v>816870.23933460272</v>
      </c>
      <c r="J133" s="10">
        <f>SUMPRODUCT($C107:J107,$C55:J55)/J68</f>
        <v>825717.12050733319</v>
      </c>
      <c r="K133" s="10">
        <f>SUMPRODUCT($C107:K107,$C55:K55)/K68</f>
        <v>834336.57285851345</v>
      </c>
      <c r="L133" s="10">
        <f>SUMPRODUCT($C107:L107,$C55:L55)/L68</f>
        <v>839891.89092972956</v>
      </c>
      <c r="M133" s="10">
        <f>SUMPRODUCT($C107:M107,$C55:M55)/M68</f>
        <v>845533.34554486687</v>
      </c>
      <c r="N133" s="10">
        <f>SUMPRODUCT($C107:N107,$C55:N55)/N68</f>
        <v>847514.74074213486</v>
      </c>
      <c r="O133" s="10">
        <f>SUMPRODUCT($C107:O107,$C55:O55)/O68</f>
        <v>848651.66011279717</v>
      </c>
      <c r="P133" s="10">
        <f>SUMPRODUCT($C107:P107,$C55:P55)/P68</f>
        <v>849330.63118478132</v>
      </c>
      <c r="Q133" s="10">
        <f>SUMPRODUCT($C107:Q107,$C55:Q55)/Q68</f>
        <v>849644.60826387512</v>
      </c>
      <c r="R133" s="10">
        <f>SUMPRODUCT($C107:R107,$C55:R55)/R68</f>
        <v>849860.89855981711</v>
      </c>
      <c r="S133" s="10">
        <f>SUMPRODUCT($C107:S107,$C55:S55)/S68</f>
        <v>850061.32436249347</v>
      </c>
      <c r="T133" s="10">
        <f>SUMPRODUCT($C107:T107,$C55:T55)/T68</f>
        <v>850512.77714969416</v>
      </c>
      <c r="U133" s="10">
        <f>SUMPRODUCT($C107:U107,$C55:U55)/U68</f>
        <v>853245.04866575578</v>
      </c>
      <c r="V133" s="10">
        <f>SUMPRODUCT($C107:V107,$C55:V55)/V68</f>
        <v>880526.64733188588</v>
      </c>
      <c r="W133" s="10">
        <f>SUMPRODUCT($C107:W107,$C55:W55)/W68</f>
        <v>888700.21834582894</v>
      </c>
      <c r="X133" s="10">
        <f>SUMPRODUCT($C107:X107,$C55:X55)/X68</f>
        <v>892362.26670893456</v>
      </c>
      <c r="Y133" s="10">
        <f>SUMPRODUCT($C107:Y107,$C55:Y55)/Y68</f>
        <v>895720.55351036019</v>
      </c>
      <c r="Z133" s="10">
        <f>SUMPRODUCT($C107:Z107,$C55:Z55)/Z68</f>
        <v>898665.62366313173</v>
      </c>
      <c r="AA133" s="10">
        <f>SUMPRODUCT($C107:AA107,$C55:AA55)/AA68</f>
        <v>901574.16258526908</v>
      </c>
      <c r="AB133" s="10">
        <f>SUMPRODUCT($C107:AB107,$C55:AB55)/AB68</f>
        <v>904415.12863671163</v>
      </c>
      <c r="AC133" s="10">
        <f>SUMPRODUCT($C107:AC107,$C55:AC55)/AC68</f>
        <v>907216.0869717258</v>
      </c>
      <c r="AD133" s="10">
        <f>SUMPRODUCT($C107:AD107,$C55:AD55)/AD68</f>
        <v>909909.26143332862</v>
      </c>
      <c r="AE133" s="10">
        <f>SUMPRODUCT($C107:AE107,$C55:AE55)/AE68</f>
        <v>912524.20406490751</v>
      </c>
      <c r="AG133" s="10">
        <f t="shared" si="75"/>
        <v>912524.20406490739</v>
      </c>
    </row>
    <row r="134" spans="2:33" x14ac:dyDescent="0.25">
      <c r="B134" s="4" t="str">
        <f t="shared" si="73"/>
        <v>Other_C</v>
      </c>
      <c r="C134" s="10">
        <f>SUMPRODUCT($C108:C108,$C56:C56)/C69</f>
        <v>855602.49640894623</v>
      </c>
      <c r="D134" s="10">
        <f>SUMPRODUCT($C108:D108,$C56:D56)/D69</f>
        <v>874418.5338362084</v>
      </c>
      <c r="E134" s="10">
        <f>SUMPRODUCT($C108:E108,$C56:E56)/E69</f>
        <v>892877.31364421523</v>
      </c>
      <c r="F134" s="10">
        <f>SUMPRODUCT($C108:F108,$C56:F56)/F69</f>
        <v>914076.46398008452</v>
      </c>
      <c r="G134" s="10">
        <f>SUMPRODUCT($C108:G108,$C56:G56)/G69</f>
        <v>927200.5805709766</v>
      </c>
      <c r="H134" s="10">
        <f>SUMPRODUCT($C108:H108,$C56:H56)/H69</f>
        <v>935036.96897803037</v>
      </c>
      <c r="I134" s="10">
        <f>SUMPRODUCT($C108:I108,$C56:I56)/I69</f>
        <v>945760.53811860597</v>
      </c>
      <c r="J134" s="10">
        <f>SUMPRODUCT($C108:J108,$C56:J56)/J69</f>
        <v>955694.86879258661</v>
      </c>
      <c r="K134" s="10">
        <f>SUMPRODUCT($C108:K108,$C56:K56)/K69</f>
        <v>969108.33461504837</v>
      </c>
      <c r="L134" s="10">
        <f>SUMPRODUCT($C108:L108,$C56:L56)/L69</f>
        <v>978665.95977989293</v>
      </c>
      <c r="M134" s="10">
        <f>SUMPRODUCT($C108:M108,$C56:M56)/M69</f>
        <v>988355.2674424072</v>
      </c>
      <c r="N134" s="10">
        <f>SUMPRODUCT($C108:N108,$C56:N56)/N69</f>
        <v>1022044.9361761885</v>
      </c>
      <c r="O134" s="10">
        <f>SUMPRODUCT($C108:O108,$C56:O56)/O69</f>
        <v>1028901.0238102004</v>
      </c>
      <c r="P134" s="10">
        <f>SUMPRODUCT($C108:P108,$C56:P56)/P69</f>
        <v>1032185.60892811</v>
      </c>
      <c r="Q134" s="10">
        <f>SUMPRODUCT($C108:Q108,$C56:Q56)/Q69</f>
        <v>1034966.1192746394</v>
      </c>
      <c r="R134" s="10">
        <f>SUMPRODUCT($C108:R108,$C56:R56)/R69</f>
        <v>1038837.1003121121</v>
      </c>
      <c r="S134" s="10">
        <f>SUMPRODUCT($C108:S108,$C56:S56)/S69</f>
        <v>1041707.3820784207</v>
      </c>
      <c r="T134" s="10">
        <f>SUMPRODUCT($C108:T108,$C56:T56)/T69</f>
        <v>1044311.0529348457</v>
      </c>
      <c r="U134" s="10">
        <f>SUMPRODUCT($C108:U108,$C56:U56)/U69</f>
        <v>1047723.9776824528</v>
      </c>
      <c r="V134" s="10">
        <f>SUMPRODUCT($C108:V108,$C56:V56)/V69</f>
        <v>1076000.7514017334</v>
      </c>
      <c r="W134" s="10">
        <f>SUMPRODUCT($C108:W108,$C56:W56)/W69</f>
        <v>1082168.4861872015</v>
      </c>
      <c r="X134" s="10">
        <f>SUMPRODUCT($C108:X108,$C56:X56)/X69</f>
        <v>1082866.5950885972</v>
      </c>
      <c r="Y134" s="10">
        <f>SUMPRODUCT($C108:Y108,$C56:Y56)/Y69</f>
        <v>1083822.8021860244</v>
      </c>
      <c r="Z134" s="10">
        <f>SUMPRODUCT($C108:Z108,$C56:Z56)/Z69</f>
        <v>1084421.4468364045</v>
      </c>
      <c r="AA134" s="10">
        <f>SUMPRODUCT($C108:AA108,$C56:AA56)/AA69</f>
        <v>1085048.6795221516</v>
      </c>
      <c r="AB134" s="10">
        <f>SUMPRODUCT($C108:AB108,$C56:AB56)/AB69</f>
        <v>1085691.5575383427</v>
      </c>
      <c r="AC134" s="10">
        <f>SUMPRODUCT($C108:AC108,$C56:AC56)/AC69</f>
        <v>1086372.8060066837</v>
      </c>
      <c r="AD134" s="10">
        <f>SUMPRODUCT($C108:AD108,$C56:AD56)/AD69</f>
        <v>1087041.6332833841</v>
      </c>
      <c r="AE134" s="10">
        <f>SUMPRODUCT($C108:AE108,$C56:AE56)/AE69</f>
        <v>1087721.2746194482</v>
      </c>
      <c r="AG134" s="10">
        <f t="shared" si="75"/>
        <v>1087721.2746194485</v>
      </c>
    </row>
    <row r="135" spans="2:33" x14ac:dyDescent="0.25">
      <c r="B135" s="4" t="str">
        <f t="shared" si="73"/>
        <v>Peak_D</v>
      </c>
      <c r="C135" s="10">
        <f>SUMPRODUCT($C109:C109,$C57:C57)/C70</f>
        <v>1776791.8209028416</v>
      </c>
      <c r="D135" s="10">
        <f>SUMPRODUCT($C109:D109,$C57:D57)/D70</f>
        <v>1831876.431132481</v>
      </c>
      <c r="E135" s="10">
        <f>SUMPRODUCT($C109:E109,$C57:E57)/E70</f>
        <v>1884268.4228539907</v>
      </c>
      <c r="F135" s="10">
        <f>SUMPRODUCT($C109:F109,$C57:F57)/F70</f>
        <v>1924971.2444672917</v>
      </c>
      <c r="G135" s="10">
        <f>SUMPRODUCT($C109:G109,$C57:G57)/G70</f>
        <v>1962809.0757668254</v>
      </c>
      <c r="H135" s="10">
        <f>SUMPRODUCT($C109:H109,$C57:H57)/H70</f>
        <v>1994871.2559963912</v>
      </c>
      <c r="I135" s="10">
        <f>SUMPRODUCT($C109:I109,$C57:I57)/I70</f>
        <v>2023320.9704518577</v>
      </c>
      <c r="J135" s="10">
        <f>SUMPRODUCT($C109:J109,$C57:J57)/J70</f>
        <v>2048720.7383005135</v>
      </c>
      <c r="K135" s="10">
        <f>SUMPRODUCT($C109:K109,$C57:K57)/K70</f>
        <v>2087257.5316955808</v>
      </c>
      <c r="L135" s="10">
        <f>SUMPRODUCT($C109:L109,$C57:L57)/L70</f>
        <v>2116468.9812033442</v>
      </c>
      <c r="M135" s="10">
        <f>SUMPRODUCT($C109:M109,$C57:M57)/M70</f>
        <v>2138880.1917597814</v>
      </c>
      <c r="N135" s="10">
        <f>SUMPRODUCT($C109:N109,$C57:N57)/N70</f>
        <v>2171098.738277073</v>
      </c>
      <c r="O135" s="10">
        <f>SUMPRODUCT($C109:O109,$C57:O57)/O70</f>
        <v>2279786.5662908126</v>
      </c>
      <c r="P135" s="10">
        <f>SUMPRODUCT($C109:P109,$C57:P57)/P70</f>
        <v>2271139.9149734923</v>
      </c>
      <c r="Q135" s="10">
        <f>SUMPRODUCT($C109:Q109,$C57:Q57)/Q70</f>
        <v>2252244.5612611901</v>
      </c>
      <c r="R135" s="10">
        <f>SUMPRODUCT($C109:R109,$C57:R57)/R70</f>
        <v>2235553.2889520009</v>
      </c>
      <c r="S135" s="10">
        <f>SUMPRODUCT($C109:S109,$C57:S57)/S70</f>
        <v>2220193.5733364481</v>
      </c>
      <c r="T135" s="10">
        <f>SUMPRODUCT($C109:T109,$C57:T57)/T70</f>
        <v>2205087.2531827297</v>
      </c>
      <c r="U135" s="10">
        <f>SUMPRODUCT($C109:U109,$C57:U57)/U70</f>
        <v>2194652.8215199644</v>
      </c>
      <c r="V135" s="10">
        <f>SUMPRODUCT($C109:V109,$C57:V57)/V70</f>
        <v>2202568.6544922423</v>
      </c>
      <c r="W135" s="10">
        <f>SUMPRODUCT($C109:W109,$C57:W57)/W70</f>
        <v>2198096.4411272649</v>
      </c>
      <c r="X135" s="10">
        <f>SUMPRODUCT($C109:X109,$C57:X57)/X70</f>
        <v>2191014.641839453</v>
      </c>
      <c r="Y135" s="10">
        <f>SUMPRODUCT($C109:Y109,$C57:Y57)/Y70</f>
        <v>2185862.0238693715</v>
      </c>
      <c r="Z135" s="10">
        <f>SUMPRODUCT($C109:Z109,$C57:Z57)/Z70</f>
        <v>2180324.5946987616</v>
      </c>
      <c r="AA135" s="10">
        <f>SUMPRODUCT($C109:AA109,$C57:AA57)/AA70</f>
        <v>2174456.791366192</v>
      </c>
      <c r="AB135" s="10">
        <f>SUMPRODUCT($C109:AB109,$C57:AB57)/AB70</f>
        <v>2168868.3045475301</v>
      </c>
      <c r="AC135" s="10">
        <f>SUMPRODUCT($C109:AC109,$C57:AC57)/AC70</f>
        <v>2163616.1673892555</v>
      </c>
      <c r="AD135" s="10">
        <f>SUMPRODUCT($C109:AD109,$C57:AD57)/AD70</f>
        <v>2158563.2637839196</v>
      </c>
      <c r="AE135" s="10">
        <f>SUMPRODUCT($C109:AE109,$C57:AE57)/AE70</f>
        <v>2153768.2056032885</v>
      </c>
      <c r="AG135" s="10">
        <f t="shared" si="75"/>
        <v>2153768.205603288</v>
      </c>
    </row>
    <row r="136" spans="2:33" x14ac:dyDescent="0.25">
      <c r="B136" s="4" t="str">
        <f t="shared" si="73"/>
        <v>Other_D</v>
      </c>
      <c r="C136" s="10">
        <f>SUMPRODUCT($C110:C110,$C58:C58)/C71</f>
        <v>9748953.8803956136</v>
      </c>
      <c r="D136" s="10">
        <f>SUMPRODUCT($C110:D110,$C58:D58)/D71</f>
        <v>7620220.3463525232</v>
      </c>
      <c r="E136" s="10">
        <f>SUMPRODUCT($C110:E110,$C58:E58)/E71</f>
        <v>6700652.878422305</v>
      </c>
      <c r="F136" s="10">
        <f>SUMPRODUCT($C110:F110,$C58:F58)/F71</f>
        <v>6275017.8309637774</v>
      </c>
      <c r="G136" s="10">
        <f>SUMPRODUCT($C110:G110,$C58:G58)/G71</f>
        <v>6036470.78945735</v>
      </c>
      <c r="H136" s="10">
        <f>SUMPRODUCT($C110:H110,$C58:H58)/H71</f>
        <v>5863525.7338973498</v>
      </c>
      <c r="I136" s="10">
        <f>SUMPRODUCT($C110:I110,$C58:I58)/I71</f>
        <v>5769638.0629550181</v>
      </c>
      <c r="J136" s="10">
        <f>SUMPRODUCT($C110:J110,$C58:J58)/J71</f>
        <v>5668753.1357704485</v>
      </c>
      <c r="K136" s="10">
        <f>SUMPRODUCT($C110:K110,$C58:K58)/K71</f>
        <v>5648683.7893335056</v>
      </c>
      <c r="L136" s="10">
        <f>SUMPRODUCT($C110:L110,$C58:L58)/L71</f>
        <v>5634309.7508261725</v>
      </c>
      <c r="M136" s="10">
        <f>SUMPRODUCT($C110:M110,$C58:M58)/M71</f>
        <v>5635543.1662148107</v>
      </c>
      <c r="N136" s="10">
        <f>SUMPRODUCT($C110:N110,$C58:N58)/N71</f>
        <v>5656830.4147084709</v>
      </c>
      <c r="O136" s="10">
        <f>SUMPRODUCT($C110:O110,$C58:O58)/O71</f>
        <v>5800781.2176332651</v>
      </c>
      <c r="P136" s="10">
        <f>SUMPRODUCT($C110:P110,$C58:P58)/P71</f>
        <v>5835475.7305541215</v>
      </c>
      <c r="Q136" s="10">
        <f>SUMPRODUCT($C110:Q110,$C58:Q58)/Q71</f>
        <v>5877888.0278679449</v>
      </c>
      <c r="R136" s="10">
        <f>SUMPRODUCT($C110:R110,$C58:R58)/R71</f>
        <v>5937600.0769045968</v>
      </c>
      <c r="S136" s="10">
        <f>SUMPRODUCT($C110:S110,$C58:S58)/S71</f>
        <v>6005835.2879225751</v>
      </c>
      <c r="T136" s="10">
        <f>SUMPRODUCT($C110:T110,$C58:T58)/T71</f>
        <v>6031996.828336834</v>
      </c>
      <c r="U136" s="10">
        <f>SUMPRODUCT($C110:U110,$C58:U58)/U71</f>
        <v>6082808.880319939</v>
      </c>
      <c r="V136" s="10">
        <f>SUMPRODUCT($C110:V110,$C58:V58)/V71</f>
        <v>6174574.8912665015</v>
      </c>
      <c r="W136" s="10">
        <f>SUMPRODUCT($C110:W110,$C58:W58)/W71</f>
        <v>6246964.2334101582</v>
      </c>
      <c r="X136" s="10">
        <f>SUMPRODUCT($C110:X110,$C58:X58)/X71</f>
        <v>6321643.0694031268</v>
      </c>
      <c r="Y136" s="10">
        <f>SUMPRODUCT($C110:Y110,$C58:Y58)/Y71</f>
        <v>6388174.1002874663</v>
      </c>
      <c r="Z136" s="10">
        <f>SUMPRODUCT($C110:Z110,$C58:Z58)/Z71</f>
        <v>6444741.3444636464</v>
      </c>
      <c r="AA136" s="10">
        <f>SUMPRODUCT($C110:AA110,$C58:AA58)/AA71</f>
        <v>6498266.5529788109</v>
      </c>
      <c r="AB136" s="10">
        <f>SUMPRODUCT($C110:AB110,$C58:AB58)/AB71</f>
        <v>6549187.7469525803</v>
      </c>
      <c r="AC136" s="10">
        <f>SUMPRODUCT($C110:AC110,$C58:AC58)/AC71</f>
        <v>6597995.8582839724</v>
      </c>
      <c r="AD136" s="10">
        <f>SUMPRODUCT($C110:AD110,$C58:AD58)/AD71</f>
        <v>6644050.5048516262</v>
      </c>
      <c r="AE136" s="10">
        <f>SUMPRODUCT($C110:AE110,$C58:AE58)/AE71</f>
        <v>6687837.4258057559</v>
      </c>
      <c r="AG136" s="10">
        <f>SUMPRODUCT(C84:AE84,C32:AE32)/AE71*1000</f>
        <v>6687837.4258057578</v>
      </c>
    </row>
    <row r="137" spans="2:33" x14ac:dyDescent="0.25">
      <c r="B137" s="6" t="str">
        <f t="shared" si="73"/>
        <v>Total</v>
      </c>
      <c r="C137" s="11">
        <f>SUMPRODUCT($C111:C111,$C59:C59)/C72</f>
        <v>703977.98391763307</v>
      </c>
      <c r="D137" s="11">
        <f>SUMPRODUCT($C111:D111,$C59:D59)/D72</f>
        <v>633006.55921529606</v>
      </c>
      <c r="E137" s="11">
        <f>SUMPRODUCT($C111:E111,$C59:E59)/E72</f>
        <v>618410.80649280606</v>
      </c>
      <c r="F137" s="11">
        <f>SUMPRODUCT($C111:F111,$C59:F59)/F72</f>
        <v>616996.57475490251</v>
      </c>
      <c r="G137" s="11">
        <f>SUMPRODUCT($C111:G111,$C59:G59)/G72</f>
        <v>638690.17198929691</v>
      </c>
      <c r="H137" s="11">
        <f>SUMPRODUCT($C111:H111,$C59:H59)/H72</f>
        <v>670683.88601837191</v>
      </c>
      <c r="I137" s="11">
        <f>SUMPRODUCT($C111:I111,$C59:I59)/I72</f>
        <v>704488.32887868409</v>
      </c>
      <c r="J137" s="11">
        <f>SUMPRODUCT($C111:J111,$C59:J59)/J72</f>
        <v>732406.32001088571</v>
      </c>
      <c r="K137" s="11">
        <f>SUMPRODUCT($C111:K111,$C59:K59)/K72</f>
        <v>759908.08117815095</v>
      </c>
      <c r="L137" s="11">
        <f>SUMPRODUCT($C111:L111,$C59:L59)/L72</f>
        <v>781337.06320589536</v>
      </c>
      <c r="M137" s="11">
        <f>SUMPRODUCT($C111:M111,$C59:M59)/M72</f>
        <v>801392.75433025125</v>
      </c>
      <c r="N137" s="11">
        <f>SUMPRODUCT($C111:N111,$C59:N59)/N72</f>
        <v>819519.20850829838</v>
      </c>
      <c r="O137" s="11">
        <f>SUMPRODUCT($C111:O111,$C59:O59)/O72</f>
        <v>846059.54948210751</v>
      </c>
      <c r="P137" s="11">
        <f>SUMPRODUCT($C111:P111,$C59:P59)/P72</f>
        <v>848995.96741369914</v>
      </c>
      <c r="Q137" s="11">
        <f>SUMPRODUCT($C111:Q111,$C59:Q59)/Q72</f>
        <v>849357.80012063065</v>
      </c>
      <c r="R137" s="11">
        <f>SUMPRODUCT($C111:R111,$C59:R59)/R72</f>
        <v>851361.08179401304</v>
      </c>
      <c r="S137" s="11">
        <f>SUMPRODUCT($C111:S111,$C59:S59)/S72</f>
        <v>853523.88431501982</v>
      </c>
      <c r="T137" s="11">
        <f>SUMPRODUCT($C111:T111,$C59:T59)/T72</f>
        <v>853303.6654254481</v>
      </c>
      <c r="U137" s="11">
        <f>SUMPRODUCT($C111:U111,$C59:U59)/U72</f>
        <v>855261.4124671173</v>
      </c>
      <c r="V137" s="11">
        <f>SUMPRODUCT($C111:V111,$C59:V59)/V72</f>
        <v>863343.93411533418</v>
      </c>
      <c r="W137" s="11">
        <f>SUMPRODUCT($C111:W111,$C59:W59)/W72</f>
        <v>867975.39672887267</v>
      </c>
      <c r="X137" s="11">
        <f>SUMPRODUCT($C111:X111,$C59:X59)/X72</f>
        <v>871430.09629464312</v>
      </c>
      <c r="Y137" s="11">
        <f>SUMPRODUCT($C111:Y111,$C59:Y59)/Y72</f>
        <v>875870.40698974591</v>
      </c>
      <c r="Z137" s="11">
        <f>SUMPRODUCT($C111:Z111,$C59:Z59)/Z72</f>
        <v>879073.90198538953</v>
      </c>
      <c r="AA137" s="11">
        <f>SUMPRODUCT($C111:AA111,$C59:AA59)/AA72</f>
        <v>882141.1738882733</v>
      </c>
      <c r="AB137" s="11">
        <f>SUMPRODUCT($C111:AB111,$C59:AB59)/AB72</f>
        <v>885077.56457943248</v>
      </c>
      <c r="AC137" s="11">
        <f>SUMPRODUCT($C111:AC111,$C59:AC59)/AC72</f>
        <v>887933.43435329432</v>
      </c>
      <c r="AD137" s="11">
        <f>SUMPRODUCT($C111:AD111,$C59:AD59)/AD72</f>
        <v>890622.85843651043</v>
      </c>
      <c r="AE137" s="11">
        <f>SUMPRODUCT($C111:AE111,$C59:AE59)/AE72</f>
        <v>893196.7379668355</v>
      </c>
      <c r="AG137" s="11">
        <f t="shared" si="75"/>
        <v>893196.73796683538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76">B50</f>
        <v>Bundle</v>
      </c>
      <c r="C141" s="3">
        <f t="shared" ref="C141:AE141" si="77">C$24</f>
        <v>2022</v>
      </c>
      <c r="D141" s="3">
        <f t="shared" si="77"/>
        <v>2023</v>
      </c>
      <c r="E141" s="3">
        <f t="shared" si="77"/>
        <v>2024</v>
      </c>
      <c r="F141" s="3">
        <f t="shared" si="77"/>
        <v>2025</v>
      </c>
      <c r="G141" s="3">
        <f t="shared" si="77"/>
        <v>2026</v>
      </c>
      <c r="H141" s="3">
        <f t="shared" si="77"/>
        <v>2027</v>
      </c>
      <c r="I141" s="3">
        <f t="shared" si="77"/>
        <v>2028</v>
      </c>
      <c r="J141" s="3">
        <f t="shared" si="77"/>
        <v>2029</v>
      </c>
      <c r="K141" s="3">
        <f t="shared" si="77"/>
        <v>2030</v>
      </c>
      <c r="L141" s="3">
        <f t="shared" si="77"/>
        <v>2031</v>
      </c>
      <c r="M141" s="3">
        <f t="shared" si="77"/>
        <v>2032</v>
      </c>
      <c r="N141" s="3">
        <f t="shared" si="77"/>
        <v>2033</v>
      </c>
      <c r="O141" s="3">
        <f t="shared" si="77"/>
        <v>2034</v>
      </c>
      <c r="P141" s="3">
        <f t="shared" si="77"/>
        <v>2035</v>
      </c>
      <c r="Q141" s="3">
        <f t="shared" si="77"/>
        <v>2036</v>
      </c>
      <c r="R141" s="3">
        <f t="shared" si="77"/>
        <v>2037</v>
      </c>
      <c r="S141" s="3">
        <f t="shared" si="77"/>
        <v>2038</v>
      </c>
      <c r="T141" s="3">
        <f t="shared" si="77"/>
        <v>2039</v>
      </c>
      <c r="U141" s="3">
        <f t="shared" si="77"/>
        <v>2040</v>
      </c>
      <c r="V141" s="3">
        <f t="shared" si="77"/>
        <v>2041</v>
      </c>
      <c r="W141" s="3">
        <f t="shared" si="77"/>
        <v>2042</v>
      </c>
      <c r="X141" s="3">
        <f t="shared" si="77"/>
        <v>2043</v>
      </c>
      <c r="Y141" s="3">
        <f t="shared" si="77"/>
        <v>2044</v>
      </c>
      <c r="Z141" s="3">
        <f t="shared" si="77"/>
        <v>2045</v>
      </c>
      <c r="AA141" s="3">
        <f t="shared" si="77"/>
        <v>2046</v>
      </c>
      <c r="AB141" s="3">
        <f t="shared" si="77"/>
        <v>2047</v>
      </c>
      <c r="AC141" s="3">
        <f t="shared" si="77"/>
        <v>2048</v>
      </c>
      <c r="AD141" s="3">
        <f t="shared" si="77"/>
        <v>2049</v>
      </c>
      <c r="AE141" s="3">
        <f t="shared" si="77"/>
        <v>2050</v>
      </c>
    </row>
    <row r="142" spans="2:33" x14ac:dyDescent="0.25">
      <c r="B142" s="4" t="str">
        <f t="shared" si="76"/>
        <v>Peak_A</v>
      </c>
      <c r="C142" s="10">
        <f t="shared" ref="C142:C150" si="78">C129*(1+$C$153)^(C$89-$C$89)</f>
        <v>136743.21839006929</v>
      </c>
      <c r="D142" s="10">
        <f t="shared" ref="D142:AE142" si="79">D129*(1+$C$153)^(D$89-$C$89)</f>
        <v>146704.88475443731</v>
      </c>
      <c r="E142" s="10">
        <f t="shared" si="79"/>
        <v>151384.01747345377</v>
      </c>
      <c r="F142" s="10">
        <f t="shared" si="79"/>
        <v>157348.8844958136</v>
      </c>
      <c r="G142" s="10">
        <f t="shared" si="79"/>
        <v>164418.5448056114</v>
      </c>
      <c r="H142" s="10">
        <f t="shared" si="79"/>
        <v>169630.27746700274</v>
      </c>
      <c r="I142" s="10">
        <f t="shared" si="79"/>
        <v>174254.75798419843</v>
      </c>
      <c r="J142" s="10">
        <f t="shared" si="79"/>
        <v>180099.10221190966</v>
      </c>
      <c r="K142" s="10">
        <f t="shared" si="79"/>
        <v>186131.7951349082</v>
      </c>
      <c r="L142" s="10">
        <f t="shared" si="79"/>
        <v>191135.42075813911</v>
      </c>
      <c r="M142" s="10">
        <f t="shared" si="79"/>
        <v>197609.79456216501</v>
      </c>
      <c r="N142" s="10">
        <f t="shared" si="79"/>
        <v>203878.85731603834</v>
      </c>
      <c r="O142" s="10">
        <f t="shared" si="79"/>
        <v>212722.44301066807</v>
      </c>
      <c r="P142" s="10">
        <f t="shared" si="79"/>
        <v>221223.73153574264</v>
      </c>
      <c r="Q142" s="10">
        <f t="shared" si="79"/>
        <v>227363.81961656269</v>
      </c>
      <c r="R142" s="10">
        <f t="shared" si="79"/>
        <v>233892.18827967116</v>
      </c>
      <c r="S142" s="10">
        <f t="shared" si="79"/>
        <v>240256.50275352059</v>
      </c>
      <c r="T142" s="10">
        <f t="shared" si="79"/>
        <v>245344.95735357591</v>
      </c>
      <c r="U142" s="10">
        <f t="shared" si="79"/>
        <v>253015.752844011</v>
      </c>
      <c r="V142" s="10">
        <f t="shared" si="79"/>
        <v>262902.93780062749</v>
      </c>
      <c r="W142" s="10">
        <f t="shared" si="79"/>
        <v>271179.77819990669</v>
      </c>
      <c r="X142" s="10">
        <f t="shared" si="79"/>
        <v>278796.24851051584</v>
      </c>
      <c r="Y142" s="10">
        <f t="shared" si="79"/>
        <v>288455.53516209585</v>
      </c>
      <c r="Z142" s="10">
        <f t="shared" si="79"/>
        <v>297155.34732462309</v>
      </c>
      <c r="AA142" s="10">
        <f t="shared" si="79"/>
        <v>304913.50414234929</v>
      </c>
      <c r="AB142" s="10">
        <f t="shared" si="79"/>
        <v>312803.01160351268</v>
      </c>
      <c r="AC142" s="10">
        <f t="shared" si="79"/>
        <v>320839.57740617625</v>
      </c>
      <c r="AD142" s="10">
        <f t="shared" si="79"/>
        <v>328999.8063747703</v>
      </c>
      <c r="AE142" s="10">
        <f t="shared" si="79"/>
        <v>337299.62651987124</v>
      </c>
    </row>
    <row r="143" spans="2:33" x14ac:dyDescent="0.25">
      <c r="B143" s="4" t="str">
        <f t="shared" si="76"/>
        <v>Other_A</v>
      </c>
      <c r="C143" s="10">
        <f t="shared" si="78"/>
        <v>-8144.6481901247207</v>
      </c>
      <c r="D143" s="10">
        <f t="shared" ref="D143:AE143" si="80">D130*(1+$C$153)^(D$89-$C$89)</f>
        <v>-13185.451936076299</v>
      </c>
      <c r="E143" s="10">
        <f t="shared" si="80"/>
        <v>-17251.516802390859</v>
      </c>
      <c r="F143" s="10">
        <f t="shared" si="80"/>
        <v>-27603.978623835977</v>
      </c>
      <c r="G143" s="10">
        <f t="shared" si="80"/>
        <v>-23921.59087049729</v>
      </c>
      <c r="H143" s="10">
        <f t="shared" si="80"/>
        <v>1706.4106951945143</v>
      </c>
      <c r="I143" s="10">
        <f t="shared" si="80"/>
        <v>44896.368195632174</v>
      </c>
      <c r="J143" s="10">
        <f t="shared" si="80"/>
        <v>79979.040806307283</v>
      </c>
      <c r="K143" s="10">
        <f t="shared" si="80"/>
        <v>108782.68665701052</v>
      </c>
      <c r="L143" s="10">
        <f t="shared" si="80"/>
        <v>139402.05057556578</v>
      </c>
      <c r="M143" s="10">
        <f t="shared" si="80"/>
        <v>167279.48345255145</v>
      </c>
      <c r="N143" s="10">
        <f t="shared" si="80"/>
        <v>194131.88255824093</v>
      </c>
      <c r="O143" s="10">
        <f t="shared" si="80"/>
        <v>221328.089200922</v>
      </c>
      <c r="P143" s="10">
        <f t="shared" si="80"/>
        <v>241619.92983879062</v>
      </c>
      <c r="Q143" s="10">
        <f t="shared" si="80"/>
        <v>261809.64341541863</v>
      </c>
      <c r="R143" s="10">
        <f t="shared" si="80"/>
        <v>280257.75153635914</v>
      </c>
      <c r="S143" s="10">
        <f t="shared" si="80"/>
        <v>297005.68869411113</v>
      </c>
      <c r="T143" s="10">
        <f t="shared" si="80"/>
        <v>312927.33823012013</v>
      </c>
      <c r="U143" s="10">
        <f t="shared" si="80"/>
        <v>327561.79967722279</v>
      </c>
      <c r="V143" s="10">
        <f t="shared" si="80"/>
        <v>343409.26394336141</v>
      </c>
      <c r="W143" s="10">
        <f t="shared" si="80"/>
        <v>360275.15700457542</v>
      </c>
      <c r="X143" s="10">
        <f t="shared" si="80"/>
        <v>375836.049589384</v>
      </c>
      <c r="Y143" s="10">
        <f t="shared" si="80"/>
        <v>392294.21838419751</v>
      </c>
      <c r="Z143" s="10">
        <f t="shared" si="80"/>
        <v>407089.39229579794</v>
      </c>
      <c r="AA143" s="10">
        <f t="shared" si="80"/>
        <v>421962.78409170621</v>
      </c>
      <c r="AB143" s="10">
        <f t="shared" si="80"/>
        <v>436920.55367135938</v>
      </c>
      <c r="AC143" s="10">
        <f t="shared" si="80"/>
        <v>452006.36296220298</v>
      </c>
      <c r="AD143" s="10">
        <f t="shared" si="80"/>
        <v>467169.0470725387</v>
      </c>
      <c r="AE143" s="10">
        <f t="shared" si="80"/>
        <v>482451.00070066837</v>
      </c>
    </row>
    <row r="144" spans="2:33" x14ac:dyDescent="0.25">
      <c r="B144" s="4" t="str">
        <f t="shared" si="76"/>
        <v>Peak_B</v>
      </c>
      <c r="C144" s="10">
        <f t="shared" si="78"/>
        <v>128540.14211091476</v>
      </c>
      <c r="D144" s="10">
        <f t="shared" ref="D144:AE144" si="81">D131*(1+$C$153)^(D$89-$C$89)</f>
        <v>120634.44143680057</v>
      </c>
      <c r="E144" s="10">
        <f t="shared" si="81"/>
        <v>127402.10127940297</v>
      </c>
      <c r="F144" s="10">
        <f t="shared" si="81"/>
        <v>106862.23216663772</v>
      </c>
      <c r="G144" s="10">
        <f t="shared" si="81"/>
        <v>97481.437747095581</v>
      </c>
      <c r="H144" s="10">
        <f t="shared" si="81"/>
        <v>89753.573217735757</v>
      </c>
      <c r="I144" s="10">
        <f t="shared" si="81"/>
        <v>89229.403435533808</v>
      </c>
      <c r="J144" s="10">
        <f t="shared" si="81"/>
        <v>91464.85903170846</v>
      </c>
      <c r="K144" s="10">
        <f t="shared" si="81"/>
        <v>93153.203710225614</v>
      </c>
      <c r="L144" s="10">
        <f t="shared" si="81"/>
        <v>95372.476181464895</v>
      </c>
      <c r="M144" s="10">
        <f t="shared" si="81"/>
        <v>98852.919646711758</v>
      </c>
      <c r="N144" s="10">
        <f t="shared" si="81"/>
        <v>103585.65756342515</v>
      </c>
      <c r="O144" s="10">
        <f t="shared" si="81"/>
        <v>110135.70918619676</v>
      </c>
      <c r="P144" s="10">
        <f t="shared" si="81"/>
        <v>116937.41841036995</v>
      </c>
      <c r="Q144" s="10">
        <f t="shared" si="81"/>
        <v>119815.54824451695</v>
      </c>
      <c r="R144" s="10">
        <f t="shared" si="81"/>
        <v>124029.45734632915</v>
      </c>
      <c r="S144" s="10">
        <f t="shared" si="81"/>
        <v>128527.50949095422</v>
      </c>
      <c r="T144" s="10">
        <f t="shared" si="81"/>
        <v>132753.24752118057</v>
      </c>
      <c r="U144" s="10">
        <f t="shared" si="81"/>
        <v>139045.75447363508</v>
      </c>
      <c r="V144" s="10">
        <f t="shared" si="81"/>
        <v>151846.57637035212</v>
      </c>
      <c r="W144" s="10">
        <f t="shared" si="81"/>
        <v>157885.20740021361</v>
      </c>
      <c r="X144" s="10">
        <f t="shared" si="81"/>
        <v>163328.34496992463</v>
      </c>
      <c r="Y144" s="10">
        <f t="shared" si="81"/>
        <v>166964.69835406504</v>
      </c>
      <c r="Z144" s="10">
        <f t="shared" si="81"/>
        <v>170368.37085091375</v>
      </c>
      <c r="AA144" s="10">
        <f t="shared" si="81"/>
        <v>173850.27557947306</v>
      </c>
      <c r="AB144" s="10">
        <f t="shared" si="81"/>
        <v>177413.24607989451</v>
      </c>
      <c r="AC144" s="10">
        <f t="shared" si="81"/>
        <v>181067.16935062991</v>
      </c>
      <c r="AD144" s="10">
        <f t="shared" si="81"/>
        <v>184797.33877554967</v>
      </c>
      <c r="AE144" s="10">
        <f t="shared" si="81"/>
        <v>188613.72629558982</v>
      </c>
    </row>
    <row r="145" spans="2:31" x14ac:dyDescent="0.25">
      <c r="B145" s="4" t="str">
        <f t="shared" si="76"/>
        <v>Other_B</v>
      </c>
      <c r="C145" s="10">
        <f t="shared" si="78"/>
        <v>26218.509115614721</v>
      </c>
      <c r="D145" s="10">
        <f t="shared" ref="D145:AE145" si="82">D132*(1+$C$153)^(D$89-$C$89)</f>
        <v>29944.120490402784</v>
      </c>
      <c r="E145" s="10">
        <f t="shared" si="82"/>
        <v>36219.495137061611</v>
      </c>
      <c r="F145" s="10">
        <f t="shared" si="82"/>
        <v>34604.052268797102</v>
      </c>
      <c r="G145" s="10">
        <f t="shared" si="82"/>
        <v>42328.735808425175</v>
      </c>
      <c r="H145" s="10">
        <f t="shared" si="82"/>
        <v>62814.052815525552</v>
      </c>
      <c r="I145" s="10">
        <f t="shared" si="82"/>
        <v>88783.564590155263</v>
      </c>
      <c r="J145" s="10">
        <f t="shared" si="82"/>
        <v>116668.45459618847</v>
      </c>
      <c r="K145" s="10">
        <f t="shared" si="82"/>
        <v>146737.39005022022</v>
      </c>
      <c r="L145" s="10">
        <f t="shared" si="82"/>
        <v>177293.36064135467</v>
      </c>
      <c r="M145" s="10">
        <f t="shared" si="82"/>
        <v>209180.85317701258</v>
      </c>
      <c r="N145" s="10">
        <f t="shared" si="82"/>
        <v>243876.71455628643</v>
      </c>
      <c r="O145" s="10">
        <f t="shared" si="82"/>
        <v>273412.0202065754</v>
      </c>
      <c r="P145" s="10">
        <f t="shared" si="82"/>
        <v>299365.46780434158</v>
      </c>
      <c r="Q145" s="10">
        <f t="shared" si="82"/>
        <v>325402.68564371933</v>
      </c>
      <c r="R145" s="10">
        <f t="shared" si="82"/>
        <v>352007.65685929218</v>
      </c>
      <c r="S145" s="10">
        <f t="shared" si="82"/>
        <v>374481.24156340602</v>
      </c>
      <c r="T145" s="10">
        <f t="shared" si="82"/>
        <v>395895.42241905787</v>
      </c>
      <c r="U145" s="10">
        <f t="shared" si="82"/>
        <v>417868.11568371538</v>
      </c>
      <c r="V145" s="10">
        <f t="shared" si="82"/>
        <v>442100.79636538937</v>
      </c>
      <c r="W145" s="10">
        <f t="shared" si="82"/>
        <v>453251.18674832041</v>
      </c>
      <c r="X145" s="10">
        <f t="shared" si="82"/>
        <v>462598.66969812923</v>
      </c>
      <c r="Y145" s="10">
        <f t="shared" si="82"/>
        <v>475828.10726175329</v>
      </c>
      <c r="Z145" s="10">
        <f t="shared" si="82"/>
        <v>490031.28365609451</v>
      </c>
      <c r="AA145" s="10">
        <f t="shared" si="82"/>
        <v>504591.38740022969</v>
      </c>
      <c r="AB145" s="10">
        <f t="shared" si="82"/>
        <v>519514.9901721949</v>
      </c>
      <c r="AC145" s="10">
        <f t="shared" si="82"/>
        <v>534811.46334707958</v>
      </c>
      <c r="AD145" s="10">
        <f t="shared" si="82"/>
        <v>550479.32461146009</v>
      </c>
      <c r="AE145" s="10">
        <f t="shared" si="82"/>
        <v>566527.88206554321</v>
      </c>
    </row>
    <row r="146" spans="2:31" x14ac:dyDescent="0.25">
      <c r="B146" s="4" t="str">
        <f t="shared" si="76"/>
        <v>Peak_C</v>
      </c>
      <c r="C146" s="10">
        <f t="shared" si="78"/>
        <v>742726.30004399247</v>
      </c>
      <c r="D146" s="10">
        <f t="shared" ref="D146:AE146" si="83">D133*(1+$C$153)^(D$89-$C$89)</f>
        <v>783267.18404190638</v>
      </c>
      <c r="E146" s="10">
        <f t="shared" si="83"/>
        <v>814426.21431747766</v>
      </c>
      <c r="F146" s="10">
        <f t="shared" si="83"/>
        <v>839770.10055754601</v>
      </c>
      <c r="G146" s="10">
        <f t="shared" si="83"/>
        <v>868929.77962363779</v>
      </c>
      <c r="H146" s="10">
        <f t="shared" si="83"/>
        <v>897065.64342438115</v>
      </c>
      <c r="I146" s="10">
        <f t="shared" si="83"/>
        <v>925353.18990294833</v>
      </c>
      <c r="J146" s="10">
        <f t="shared" si="83"/>
        <v>955017.83912975201</v>
      </c>
      <c r="K146" s="10">
        <f t="shared" si="83"/>
        <v>985251.75661574362</v>
      </c>
      <c r="L146" s="10">
        <f t="shared" si="83"/>
        <v>1012639.9735663175</v>
      </c>
      <c r="M146" s="10">
        <f t="shared" si="83"/>
        <v>1040850.0335353955</v>
      </c>
      <c r="N146" s="10">
        <f t="shared" si="83"/>
        <v>1065198.1991503704</v>
      </c>
      <c r="O146" s="10">
        <f t="shared" si="83"/>
        <v>1089026.305160356</v>
      </c>
      <c r="P146" s="10">
        <f t="shared" si="83"/>
        <v>1112785.4394287858</v>
      </c>
      <c r="Q146" s="10">
        <f t="shared" si="83"/>
        <v>1136573.9424029635</v>
      </c>
      <c r="R146" s="10">
        <f t="shared" si="83"/>
        <v>1160737.4038150101</v>
      </c>
      <c r="S146" s="10">
        <f t="shared" si="83"/>
        <v>1185392.3788004096</v>
      </c>
      <c r="T146" s="10">
        <f t="shared" si="83"/>
        <v>1210928.3804010393</v>
      </c>
      <c r="U146" s="10">
        <f t="shared" si="83"/>
        <v>1240329.6749327327</v>
      </c>
      <c r="V146" s="10">
        <f t="shared" si="83"/>
        <v>1306867.6365995884</v>
      </c>
      <c r="W146" s="10">
        <f t="shared" si="83"/>
        <v>1346697.7316611516</v>
      </c>
      <c r="X146" s="10">
        <f t="shared" si="83"/>
        <v>1380644.2286343563</v>
      </c>
      <c r="Y146" s="10">
        <f t="shared" si="83"/>
        <v>1414942.7418037939</v>
      </c>
      <c r="Z146" s="10">
        <f t="shared" si="83"/>
        <v>1449406.4748816071</v>
      </c>
      <c r="AA146" s="10">
        <f t="shared" si="83"/>
        <v>1484633.5385615635</v>
      </c>
      <c r="AB146" s="10">
        <f t="shared" si="83"/>
        <v>1520587.3408276169</v>
      </c>
      <c r="AC146" s="10">
        <f t="shared" si="83"/>
        <v>1557327.8021228935</v>
      </c>
      <c r="AD146" s="10">
        <f t="shared" si="83"/>
        <v>1594751.8764394941</v>
      </c>
      <c r="AE146" s="10">
        <f t="shared" si="83"/>
        <v>1632920.9879782544</v>
      </c>
    </row>
    <row r="147" spans="2:31" x14ac:dyDescent="0.25">
      <c r="B147" s="4" t="str">
        <f t="shared" si="76"/>
        <v>Other_C</v>
      </c>
      <c r="C147" s="10">
        <f t="shared" si="78"/>
        <v>855602.49640894623</v>
      </c>
      <c r="D147" s="10">
        <f t="shared" ref="D147:AE147" si="84">D134*(1+$C$153)^(D$89-$C$89)</f>
        <v>892781.32304676867</v>
      </c>
      <c r="E147" s="10">
        <f t="shared" si="84"/>
        <v>930771.91971258912</v>
      </c>
      <c r="F147" s="10">
        <f t="shared" si="84"/>
        <v>972881.06963480811</v>
      </c>
      <c r="G147" s="10">
        <f t="shared" si="84"/>
        <v>1007573.3296163317</v>
      </c>
      <c r="H147" s="10">
        <f t="shared" si="84"/>
        <v>1037426.8705810223</v>
      </c>
      <c r="I147" s="10">
        <f t="shared" si="84"/>
        <v>1071360.5278915062</v>
      </c>
      <c r="J147" s="10">
        <f t="shared" si="84"/>
        <v>1105349.066640289</v>
      </c>
      <c r="K147" s="10">
        <f t="shared" si="84"/>
        <v>1144401.0967410291</v>
      </c>
      <c r="L147" s="10">
        <f t="shared" si="84"/>
        <v>1179956.9472503476</v>
      </c>
      <c r="M147" s="10">
        <f t="shared" si="84"/>
        <v>1216663.5635161079</v>
      </c>
      <c r="N147" s="10">
        <f t="shared" si="84"/>
        <v>1284556.3305628377</v>
      </c>
      <c r="O147" s="10">
        <f t="shared" si="84"/>
        <v>1320330.039991674</v>
      </c>
      <c r="P147" s="10">
        <f t="shared" si="84"/>
        <v>1352360.4050414199</v>
      </c>
      <c r="Q147" s="10">
        <f t="shared" si="84"/>
        <v>1384479.4764732304</v>
      </c>
      <c r="R147" s="10">
        <f t="shared" si="84"/>
        <v>1418840.5194854641</v>
      </c>
      <c r="S147" s="10">
        <f t="shared" si="84"/>
        <v>1452638.7170736806</v>
      </c>
      <c r="T147" s="10">
        <f t="shared" si="84"/>
        <v>1486851.1396187099</v>
      </c>
      <c r="U147" s="10">
        <f t="shared" si="84"/>
        <v>1523036.2516491699</v>
      </c>
      <c r="V147" s="10">
        <f t="shared" si="84"/>
        <v>1596988.0789238019</v>
      </c>
      <c r="W147" s="10">
        <f t="shared" si="84"/>
        <v>1639871.1461285718</v>
      </c>
      <c r="X147" s="10">
        <f t="shared" si="84"/>
        <v>1675388.5396833525</v>
      </c>
      <c r="Y147" s="10">
        <f t="shared" si="84"/>
        <v>1712082.1905275469</v>
      </c>
      <c r="Z147" s="10">
        <f t="shared" si="84"/>
        <v>1749001.4363054663</v>
      </c>
      <c r="AA147" s="10">
        <f t="shared" si="84"/>
        <v>1786763.3384382487</v>
      </c>
      <c r="AB147" s="10">
        <f t="shared" si="84"/>
        <v>1825366.2352206807</v>
      </c>
      <c r="AC147" s="10">
        <f t="shared" si="84"/>
        <v>1864868.3577821048</v>
      </c>
      <c r="AD147" s="10">
        <f t="shared" si="84"/>
        <v>1905202.8129879099</v>
      </c>
      <c r="AE147" s="10">
        <f t="shared" si="84"/>
        <v>1946428.2596390373</v>
      </c>
    </row>
    <row r="148" spans="2:31" x14ac:dyDescent="0.25">
      <c r="B148" s="4" t="str">
        <f t="shared" si="76"/>
        <v>Peak_D</v>
      </c>
      <c r="C148" s="10">
        <f t="shared" si="78"/>
        <v>1776791.8209028416</v>
      </c>
      <c r="D148" s="10">
        <f t="shared" ref="D148:AE148" si="85">D135*(1+$C$153)^(D$89-$C$89)</f>
        <v>1870345.836186263</v>
      </c>
      <c r="E148" s="10">
        <f t="shared" si="85"/>
        <v>1964238.6589883363</v>
      </c>
      <c r="F148" s="10">
        <f t="shared" si="85"/>
        <v>2048808.9969838557</v>
      </c>
      <c r="G148" s="10">
        <f t="shared" si="85"/>
        <v>2132951.7229741914</v>
      </c>
      <c r="H148" s="10">
        <f t="shared" si="85"/>
        <v>2213316.8131120121</v>
      </c>
      <c r="I148" s="10">
        <f t="shared" si="85"/>
        <v>2292024.3926749765</v>
      </c>
      <c r="J148" s="10">
        <f t="shared" si="85"/>
        <v>2369534.0739331204</v>
      </c>
      <c r="K148" s="10">
        <f t="shared" si="85"/>
        <v>2464801.6358276657</v>
      </c>
      <c r="L148" s="10">
        <f t="shared" si="85"/>
        <v>2551782.0999643398</v>
      </c>
      <c r="M148" s="10">
        <f t="shared" si="85"/>
        <v>2632957.6841073609</v>
      </c>
      <c r="N148" s="10">
        <f t="shared" si="85"/>
        <v>2728743.648948553</v>
      </c>
      <c r="O148" s="10">
        <f t="shared" si="85"/>
        <v>2925520.1604294372</v>
      </c>
      <c r="P148" s="10">
        <f t="shared" si="85"/>
        <v>2975627.3181417761</v>
      </c>
      <c r="Q148" s="10">
        <f t="shared" si="85"/>
        <v>3012839.0804232005</v>
      </c>
      <c r="R148" s="10">
        <f t="shared" si="85"/>
        <v>3053311.8126808517</v>
      </c>
      <c r="S148" s="10">
        <f t="shared" si="85"/>
        <v>3096012.5650562942</v>
      </c>
      <c r="T148" s="10">
        <f t="shared" si="85"/>
        <v>3139521.0135327233</v>
      </c>
      <c r="U148" s="10">
        <f t="shared" si="85"/>
        <v>3190282.8208176284</v>
      </c>
      <c r="V148" s="10">
        <f t="shared" si="85"/>
        <v>3269027.3493332085</v>
      </c>
      <c r="W148" s="10">
        <f t="shared" si="85"/>
        <v>3330899.9256784432</v>
      </c>
      <c r="X148" s="10">
        <f t="shared" si="85"/>
        <v>3389892.0124282804</v>
      </c>
      <c r="Y148" s="10">
        <f t="shared" si="85"/>
        <v>3452940.3094943552</v>
      </c>
      <c r="Z148" s="10">
        <f t="shared" si="85"/>
        <v>3516521.0526452777</v>
      </c>
      <c r="AA148" s="10">
        <f t="shared" si="85"/>
        <v>3580705.409034933</v>
      </c>
      <c r="AB148" s="10">
        <f t="shared" si="85"/>
        <v>3646504.335667701</v>
      </c>
      <c r="AC148" s="10">
        <f t="shared" si="85"/>
        <v>3714065.1042080563</v>
      </c>
      <c r="AD148" s="10">
        <f t="shared" si="85"/>
        <v>3783204.5031723152</v>
      </c>
      <c r="AE148" s="10">
        <f t="shared" si="85"/>
        <v>3854071.2569633015</v>
      </c>
    </row>
    <row r="149" spans="2:31" x14ac:dyDescent="0.25">
      <c r="B149" s="4" t="str">
        <f t="shared" si="76"/>
        <v>Other_D</v>
      </c>
      <c r="C149" s="10">
        <f t="shared" si="78"/>
        <v>9748953.8803956136</v>
      </c>
      <c r="D149" s="10">
        <f t="shared" ref="D149:AE149" si="86">D136*(1+$C$153)^(D$89-$C$89)</f>
        <v>7780244.9736259254</v>
      </c>
      <c r="E149" s="10">
        <f t="shared" si="86"/>
        <v>6985035.2872354239</v>
      </c>
      <c r="F149" s="10">
        <f t="shared" si="86"/>
        <v>6678703.9158449909</v>
      </c>
      <c r="G149" s="10">
        <f t="shared" si="86"/>
        <v>6559731.6264834683</v>
      </c>
      <c r="H149" s="10">
        <f t="shared" si="86"/>
        <v>6505602.8312302437</v>
      </c>
      <c r="I149" s="10">
        <f t="shared" si="86"/>
        <v>6535864.2401880622</v>
      </c>
      <c r="J149" s="10">
        <f t="shared" si="86"/>
        <v>6556434.6866844688</v>
      </c>
      <c r="K149" s="10">
        <f t="shared" si="86"/>
        <v>6670420.3160365187</v>
      </c>
      <c r="L149" s="10">
        <f t="shared" si="86"/>
        <v>6793168.6670117155</v>
      </c>
      <c r="M149" s="10">
        <f t="shared" si="86"/>
        <v>6937343.5411526272</v>
      </c>
      <c r="N149" s="10">
        <f t="shared" si="86"/>
        <v>7109782.6161348997</v>
      </c>
      <c r="O149" s="10">
        <f t="shared" si="86"/>
        <v>7443811.9117602445</v>
      </c>
      <c r="P149" s="10">
        <f t="shared" si="86"/>
        <v>7645588.4041793393</v>
      </c>
      <c r="Q149" s="10">
        <f t="shared" si="86"/>
        <v>7862880.9079221888</v>
      </c>
      <c r="R149" s="10">
        <f t="shared" si="86"/>
        <v>8109555.940080652</v>
      </c>
      <c r="S149" s="10">
        <f t="shared" si="86"/>
        <v>8375009.1606309786</v>
      </c>
      <c r="T149" s="10">
        <f t="shared" si="86"/>
        <v>8588132.1788026877</v>
      </c>
      <c r="U149" s="10">
        <f t="shared" si="86"/>
        <v>8842346.4900300559</v>
      </c>
      <c r="V149" s="10">
        <f t="shared" si="86"/>
        <v>9164233.8362022713</v>
      </c>
      <c r="W149" s="10">
        <f t="shared" si="86"/>
        <v>9466378.4133650996</v>
      </c>
      <c r="X149" s="10">
        <f t="shared" si="86"/>
        <v>9780713.892628802</v>
      </c>
      <c r="Y149" s="10">
        <f t="shared" si="86"/>
        <v>10091205.947163949</v>
      </c>
      <c r="Z149" s="10">
        <f t="shared" si="86"/>
        <v>10394355.350466073</v>
      </c>
      <c r="AA149" s="10">
        <f t="shared" si="86"/>
        <v>10700777.448414002</v>
      </c>
      <c r="AB149" s="10">
        <f t="shared" si="86"/>
        <v>11011107.250860287</v>
      </c>
      <c r="AC149" s="10">
        <f t="shared" si="86"/>
        <v>11326124.542936562</v>
      </c>
      <c r="AD149" s="10">
        <f t="shared" si="86"/>
        <v>11644690.804751487</v>
      </c>
      <c r="AE149" s="10">
        <f t="shared" si="86"/>
        <v>11967584.035730295</v>
      </c>
    </row>
    <row r="150" spans="2:31" x14ac:dyDescent="0.25">
      <c r="B150" s="6" t="str">
        <f t="shared" si="76"/>
        <v>Total</v>
      </c>
      <c r="C150" s="11">
        <f t="shared" si="78"/>
        <v>703977.98391763307</v>
      </c>
      <c r="D150" s="11">
        <f t="shared" ref="D150:AE150" si="87">D137*(1+$C$153)^(D$89-$C$89)</f>
        <v>646299.69695881719</v>
      </c>
      <c r="E150" s="11">
        <f t="shared" si="87"/>
        <v>644656.77953116712</v>
      </c>
      <c r="F150" s="11">
        <f t="shared" si="87"/>
        <v>656689.35943814076</v>
      </c>
      <c r="G150" s="11">
        <f t="shared" si="87"/>
        <v>694053.90448331565</v>
      </c>
      <c r="H150" s="11">
        <f t="shared" si="87"/>
        <v>744126.17693783063</v>
      </c>
      <c r="I150" s="11">
        <f t="shared" si="87"/>
        <v>798046.60640875564</v>
      </c>
      <c r="J150" s="11">
        <f t="shared" si="87"/>
        <v>847095.31113029376</v>
      </c>
      <c r="K150" s="11">
        <f t="shared" si="87"/>
        <v>897360.60506391921</v>
      </c>
      <c r="L150" s="11">
        <f t="shared" si="87"/>
        <v>942041.6503311611</v>
      </c>
      <c r="M150" s="11">
        <f t="shared" si="87"/>
        <v>986513.04483106663</v>
      </c>
      <c r="N150" s="11">
        <f t="shared" si="87"/>
        <v>1030012.0376759095</v>
      </c>
      <c r="O150" s="11">
        <f t="shared" si="87"/>
        <v>1085699.9973294945</v>
      </c>
      <c r="P150" s="11">
        <f t="shared" si="87"/>
        <v>1112346.965932257</v>
      </c>
      <c r="Q150" s="11">
        <f t="shared" si="87"/>
        <v>1136190.2776813728</v>
      </c>
      <c r="R150" s="11">
        <f t="shared" si="87"/>
        <v>1162786.3494665376</v>
      </c>
      <c r="S150" s="11">
        <f t="shared" si="87"/>
        <v>1190220.8447724881</v>
      </c>
      <c r="T150" s="11">
        <f t="shared" si="87"/>
        <v>1214901.9430686864</v>
      </c>
      <c r="U150" s="11">
        <f t="shared" si="87"/>
        <v>1243260.7858277794</v>
      </c>
      <c r="V150" s="11">
        <f t="shared" si="87"/>
        <v>1281365.2490458139</v>
      </c>
      <c r="W150" s="11">
        <f t="shared" si="87"/>
        <v>1315292.2366646645</v>
      </c>
      <c r="X150" s="11">
        <f t="shared" si="87"/>
        <v>1348258.4125219537</v>
      </c>
      <c r="Y150" s="11">
        <f t="shared" si="87"/>
        <v>1383586.0640620452</v>
      </c>
      <c r="Z150" s="11">
        <f t="shared" si="87"/>
        <v>1417808.1055815232</v>
      </c>
      <c r="AA150" s="11">
        <f t="shared" si="87"/>
        <v>1452632.9911065237</v>
      </c>
      <c r="AB150" s="11">
        <f t="shared" si="87"/>
        <v>1488075.2187092428</v>
      </c>
      <c r="AC150" s="11">
        <f t="shared" si="87"/>
        <v>1524227.186456345</v>
      </c>
      <c r="AD150" s="11">
        <f t="shared" si="87"/>
        <v>1560949.5747457028</v>
      </c>
      <c r="AE150" s="11">
        <f t="shared" si="87"/>
        <v>1598335.357377562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207A-769C-437E-9A44-32E5D6942B12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31">
        <v>2.2203338682685128</v>
      </c>
      <c r="E7" s="31">
        <v>0.25263993796742495</v>
      </c>
      <c r="F7" s="31">
        <v>3.4015995686815848E-2</v>
      </c>
      <c r="G7" s="31">
        <v>0.69798652222871793</v>
      </c>
      <c r="H7" s="32"/>
      <c r="I7" s="31">
        <v>0.47764989234925359</v>
      </c>
      <c r="J7" s="31">
        <v>1.1319939657319443E-3</v>
      </c>
      <c r="K7" s="31">
        <v>4.435450093314651E-2</v>
      </c>
      <c r="L7" s="31">
        <v>0.10824735020697641</v>
      </c>
    </row>
    <row r="8" spans="2:12" x14ac:dyDescent="0.25">
      <c r="B8" s="20" t="s">
        <v>30</v>
      </c>
      <c r="C8" s="27" t="str">
        <f t="shared" ref="C8:C17" si="0">B8</f>
        <v>Ventilation</v>
      </c>
      <c r="D8" s="33">
        <v>0.19297391874245048</v>
      </c>
      <c r="E8" s="33">
        <v>7.3567775407902738E-3</v>
      </c>
      <c r="F8" s="33">
        <v>6.9509723663640265E-3</v>
      </c>
      <c r="G8" s="33">
        <v>3.1363862157769214E-2</v>
      </c>
      <c r="H8" s="34"/>
      <c r="I8" s="33">
        <v>0.1843028690178784</v>
      </c>
      <c r="J8" s="33">
        <v>1.0488600310712944E-2</v>
      </c>
      <c r="K8" s="33">
        <v>1.4858862998201614E-2</v>
      </c>
      <c r="L8" s="33">
        <v>3.9171994673121192E-2</v>
      </c>
    </row>
    <row r="9" spans="2:12" x14ac:dyDescent="0.25">
      <c r="B9" s="20" t="s">
        <v>31</v>
      </c>
      <c r="C9" s="28" t="str">
        <f t="shared" si="0"/>
        <v>Water Heating</v>
      </c>
      <c r="D9" s="35">
        <v>4.2263382139398481E-2</v>
      </c>
      <c r="E9" s="35">
        <v>5.0411410349649284E-3</v>
      </c>
      <c r="F9" s="35">
        <v>4.1544274182690752E-3</v>
      </c>
      <c r="G9" s="35">
        <v>7.521951015600028E-3</v>
      </c>
      <c r="H9" s="32"/>
      <c r="I9" s="35">
        <v>1.6127980182664479</v>
      </c>
      <c r="J9" s="35">
        <v>1.4162567060793316E-3</v>
      </c>
      <c r="K9" s="35">
        <v>1.9280402181142266E-2</v>
      </c>
      <c r="L9" s="35">
        <v>0.10059851878946914</v>
      </c>
    </row>
    <row r="10" spans="2:12" x14ac:dyDescent="0.25">
      <c r="B10" s="20" t="s">
        <v>32</v>
      </c>
      <c r="C10" s="27" t="str">
        <f t="shared" si="0"/>
        <v>Interior Lighting</v>
      </c>
      <c r="D10" s="33">
        <v>8.2942269563076196E-2</v>
      </c>
      <c r="E10" s="33">
        <v>0.6737595054634421</v>
      </c>
      <c r="F10" s="33">
        <v>3.9491223337414262E-3</v>
      </c>
      <c r="G10" s="33">
        <v>4.4678790845865131E-2</v>
      </c>
      <c r="H10" s="34"/>
      <c r="I10" s="33">
        <v>1.2358990805723937</v>
      </c>
      <c r="J10" s="33">
        <v>0.15653163143592855</v>
      </c>
      <c r="K10" s="33">
        <v>2.6362764260736644E-2</v>
      </c>
      <c r="L10" s="33">
        <v>4.2212549272823766E-2</v>
      </c>
    </row>
    <row r="11" spans="2:12" x14ac:dyDescent="0.25">
      <c r="B11" s="20" t="s">
        <v>33</v>
      </c>
      <c r="C11" s="28" t="str">
        <f t="shared" si="0"/>
        <v>Exterior Lighting</v>
      </c>
      <c r="D11" s="35">
        <v>3.5658569378752787E-2</v>
      </c>
      <c r="E11" s="35">
        <v>8.828170865880175E-2</v>
      </c>
      <c r="F11" s="35">
        <v>2.0060621024561107E-3</v>
      </c>
      <c r="G11" s="35">
        <v>1.8355045399900485E-2</v>
      </c>
      <c r="H11" s="32"/>
      <c r="I11" s="35">
        <v>0.17603786347897121</v>
      </c>
      <c r="J11" s="35">
        <v>7.1698367081645578E-2</v>
      </c>
      <c r="K11" s="35">
        <v>5.6353172134717393E-3</v>
      </c>
      <c r="L11" s="35">
        <v>6.1078183019062586E-2</v>
      </c>
    </row>
    <row r="12" spans="2:12" x14ac:dyDescent="0.25">
      <c r="B12" s="20" t="s">
        <v>34</v>
      </c>
      <c r="C12" s="27" t="s">
        <v>35</v>
      </c>
      <c r="D12" s="33">
        <v>1.0769505523109655E-2</v>
      </c>
      <c r="E12" s="33">
        <v>7.2598666326125997E-3</v>
      </c>
      <c r="F12" s="33">
        <v>1.5759860878887297E-2</v>
      </c>
      <c r="G12" s="33">
        <v>4.0044763575342361E-2</v>
      </c>
      <c r="H12" s="34"/>
      <c r="I12" s="33">
        <v>0.34244573369604359</v>
      </c>
      <c r="J12" s="33">
        <v>0</v>
      </c>
      <c r="K12" s="33">
        <v>4.6027218930089812E-2</v>
      </c>
      <c r="L12" s="33">
        <v>0.71719375131694729</v>
      </c>
    </row>
    <row r="13" spans="2:12" x14ac:dyDescent="0.25">
      <c r="B13" s="20" t="s">
        <v>36</v>
      </c>
      <c r="C13" s="28" t="s">
        <v>37</v>
      </c>
      <c r="D13" s="35">
        <v>3.0791892423681917E-2</v>
      </c>
      <c r="E13" s="35">
        <v>1.217953971021251E-4</v>
      </c>
      <c r="F13" s="35">
        <v>2.8622609857406188E-5</v>
      </c>
      <c r="G13" s="35">
        <v>1.4285458636508035E-2</v>
      </c>
      <c r="H13" s="32"/>
      <c r="I13" s="35">
        <v>0.33449445781313314</v>
      </c>
      <c r="J13" s="35">
        <v>1.3122163095135388E-2</v>
      </c>
      <c r="K13" s="35">
        <v>4.8495698273716579E-3</v>
      </c>
      <c r="L13" s="35">
        <v>7.7875449852671322E-2</v>
      </c>
    </row>
    <row r="14" spans="2:12" x14ac:dyDescent="0.25">
      <c r="B14" s="20" t="s">
        <v>38</v>
      </c>
      <c r="C14" s="27" t="str">
        <f t="shared" si="0"/>
        <v>Electronics</v>
      </c>
      <c r="D14" s="33">
        <v>0.14067408397844461</v>
      </c>
      <c r="E14" s="33">
        <v>1.0269786207926055E-3</v>
      </c>
      <c r="F14" s="33">
        <v>3.1855623836657371E-3</v>
      </c>
      <c r="G14" s="33">
        <v>4.2342646852766244E-4</v>
      </c>
      <c r="H14" s="34"/>
      <c r="I14" s="33">
        <v>0.16698372222437022</v>
      </c>
      <c r="J14" s="33">
        <v>1.0918975041508744E-2</v>
      </c>
      <c r="K14" s="33">
        <v>8.3994371601388312E-2</v>
      </c>
      <c r="L14" s="33">
        <v>1.2888416479233082E-2</v>
      </c>
    </row>
    <row r="15" spans="2:12" hidden="1" x14ac:dyDescent="0.25">
      <c r="B15" s="20" t="s">
        <v>39</v>
      </c>
      <c r="C15" s="28" t="str">
        <f>C14</f>
        <v>Electronics</v>
      </c>
      <c r="D15" s="35">
        <v>4.8465461898402149E-3</v>
      </c>
      <c r="E15" s="35">
        <v>0</v>
      </c>
      <c r="F15" s="35">
        <v>8.5064658402644576E-6</v>
      </c>
      <c r="G15" s="35">
        <v>2.0766646507900002E-3</v>
      </c>
      <c r="H15" s="32"/>
      <c r="I15" s="35">
        <v>0.12807218961182598</v>
      </c>
      <c r="J15" s="35">
        <v>6.4816524749914404E-3</v>
      </c>
      <c r="K15" s="35">
        <v>8.1561040368221787E-5</v>
      </c>
      <c r="L15" s="35">
        <v>1.0058400889294043E-2</v>
      </c>
    </row>
    <row r="16" spans="2:12" x14ac:dyDescent="0.25">
      <c r="B16" s="20" t="s">
        <v>40</v>
      </c>
      <c r="C16" s="27" t="str">
        <f>B16</f>
        <v>Food Preparation</v>
      </c>
      <c r="D16" s="33">
        <v>7.2874164543299284E-3</v>
      </c>
      <c r="E16" s="33">
        <v>1.0572582181120034E-3</v>
      </c>
      <c r="F16" s="33">
        <v>4.6659794393211368E-6</v>
      </c>
      <c r="G16" s="33">
        <v>1.2395153696908549E-5</v>
      </c>
      <c r="H16" s="34"/>
      <c r="I16" s="33">
        <v>4.8622241491395914E-2</v>
      </c>
      <c r="J16" s="33">
        <v>1.5260240223588372E-3</v>
      </c>
      <c r="K16" s="33">
        <v>1.0630683332755735E-6</v>
      </c>
      <c r="L16" s="33">
        <v>8.2109305280077377E-5</v>
      </c>
    </row>
    <row r="17" spans="2:12" x14ac:dyDescent="0.25">
      <c r="B17" s="20" t="s">
        <v>41</v>
      </c>
      <c r="C17" s="29" t="str">
        <f t="shared" si="0"/>
        <v>Miscellaneous</v>
      </c>
      <c r="D17" s="36">
        <v>4.8920348144943018E-2</v>
      </c>
      <c r="E17" s="36">
        <v>3.8139217696486652E-3</v>
      </c>
      <c r="F17" s="36">
        <v>4.9979721457507906E-3</v>
      </c>
      <c r="G17" s="36">
        <v>1.0769622445942527E-3</v>
      </c>
      <c r="H17" s="32"/>
      <c r="I17" s="36">
        <v>0.34186053853920123</v>
      </c>
      <c r="J17" s="36">
        <v>0</v>
      </c>
      <c r="K17" s="36">
        <v>5.857756835002035E-2</v>
      </c>
      <c r="L17" s="36">
        <v>7.5276741891080426E-2</v>
      </c>
    </row>
    <row r="18" spans="2:12" x14ac:dyDescent="0.25">
      <c r="C18" s="1" t="s">
        <v>13</v>
      </c>
      <c r="D18" s="30">
        <f>SUM(D7:D17)</f>
        <v>2.81746180080654</v>
      </c>
      <c r="E18" s="30">
        <f>SUM(E7:E17)</f>
        <v>1.0403588913036923</v>
      </c>
      <c r="F18" s="30">
        <f>SUM(F7:F17)</f>
        <v>7.50617703710873E-2</v>
      </c>
      <c r="G18" s="30">
        <f>SUM(G7:G17)</f>
        <v>0.85782584237731208</v>
      </c>
      <c r="H18" s="23"/>
      <c r="I18" s="30">
        <f>SUM(I7:I17)</f>
        <v>5.0491666070609149</v>
      </c>
      <c r="J18" s="30">
        <f>SUM(J7:J17)</f>
        <v>0.27331566413409275</v>
      </c>
      <c r="K18" s="30">
        <f>SUM(K7:K17)</f>
        <v>0.30402320040427044</v>
      </c>
      <c r="L18" s="30">
        <f>SUM(L7:L17)</f>
        <v>1.2446834656959593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2021-09-14T23:17:49Z</dcterms:created>
  <dcterms:modified xsi:type="dcterms:W3CDTF">2021-11-09T21:00:06Z</dcterms:modified>
</cp:coreProperties>
</file>