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never"/>
  <mc:AlternateContent xmlns:mc="http://schemas.openxmlformats.org/markup-compatibility/2006">
    <mc:Choice Requires="x15">
      <x15ac:absPath xmlns:x15ac="http://schemas.microsoft.com/office/spreadsheetml/2010/11/ac" url="\\EgnyteDrive\Ameresco Files\AEG\Clients\Hawaiian Electric Company\32024-40-00 2021 Integrated Grid Planning Support\IGP Bundling\2021-09-21 wo Reinstall\"/>
    </mc:Choice>
  </mc:AlternateContent>
  <xr:revisionPtr revIDLastSave="0" documentId="13_ncr:1_{65184D67-3AF3-4A9C-B80B-22EB7C1690AE}" xr6:coauthVersionLast="47" xr6:coauthVersionMax="47" xr10:uidLastSave="{00000000-0000-0000-0000-000000000000}"/>
  <bookViews>
    <workbookView xWindow="-120" yWindow="-120" windowWidth="29040" windowHeight="15840" xr2:uid="{C093E52B-ECD4-40A3-BF9B-1B53004B8FF9}"/>
  </bookViews>
  <sheets>
    <sheet name="Summary" sheetId="1" r:id="rId1"/>
    <sheet name="End Use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35" i="1" l="1"/>
  <c r="AG133" i="1"/>
  <c r="AG131" i="1"/>
  <c r="AG129" i="1"/>
  <c r="B146" i="1"/>
  <c r="C141" i="1"/>
  <c r="B132" i="1"/>
  <c r="C128" i="1"/>
  <c r="B128" i="1"/>
  <c r="B37" i="1"/>
  <c r="B38" i="1"/>
  <c r="B39" i="1"/>
  <c r="B40" i="1"/>
  <c r="B41" i="1"/>
  <c r="B42" i="1"/>
  <c r="B43" i="1"/>
  <c r="B44" i="1"/>
  <c r="B45" i="1"/>
  <c r="B46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B136" i="1" s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D134" i="1" s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B132" i="1" s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D130" i="1" s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24" i="1"/>
  <c r="B123" i="1"/>
  <c r="B122" i="1"/>
  <c r="B121" i="1"/>
  <c r="B120" i="1"/>
  <c r="B119" i="1"/>
  <c r="B118" i="1"/>
  <c r="B117" i="1"/>
  <c r="B116" i="1"/>
  <c r="B115" i="1"/>
  <c r="B111" i="1"/>
  <c r="B110" i="1"/>
  <c r="B109" i="1"/>
  <c r="B108" i="1"/>
  <c r="B107" i="1"/>
  <c r="B106" i="1"/>
  <c r="B105" i="1"/>
  <c r="B104" i="1"/>
  <c r="B103" i="1"/>
  <c r="B102" i="1"/>
  <c r="B98" i="1"/>
  <c r="B97" i="1"/>
  <c r="B96" i="1"/>
  <c r="B95" i="1"/>
  <c r="B94" i="1"/>
  <c r="B93" i="1"/>
  <c r="B92" i="1"/>
  <c r="B91" i="1"/>
  <c r="B90" i="1"/>
  <c r="B89" i="1"/>
  <c r="B85" i="1"/>
  <c r="B84" i="1"/>
  <c r="B83" i="1"/>
  <c r="B82" i="1"/>
  <c r="B81" i="1"/>
  <c r="B80" i="1"/>
  <c r="B79" i="1"/>
  <c r="B78" i="1"/>
  <c r="B77" i="1"/>
  <c r="B76" i="1"/>
  <c r="B72" i="1"/>
  <c r="B71" i="1"/>
  <c r="B70" i="1"/>
  <c r="B69" i="1"/>
  <c r="B68" i="1"/>
  <c r="B67" i="1"/>
  <c r="B66" i="1"/>
  <c r="B65" i="1"/>
  <c r="B64" i="1"/>
  <c r="B63" i="1"/>
  <c r="B59" i="1"/>
  <c r="B58" i="1"/>
  <c r="B149" i="1" s="1"/>
  <c r="B57" i="1"/>
  <c r="B56" i="1"/>
  <c r="B55" i="1"/>
  <c r="B133" i="1" s="1"/>
  <c r="B54" i="1"/>
  <c r="B145" i="1" s="1"/>
  <c r="B53" i="1"/>
  <c r="B52" i="1"/>
  <c r="B51" i="1"/>
  <c r="B129" i="1" s="1"/>
  <c r="B50" i="1"/>
  <c r="B141" i="1" s="1"/>
  <c r="C115" i="1"/>
  <c r="C102" i="1"/>
  <c r="AE71" i="1"/>
  <c r="AD71" i="1"/>
  <c r="AC71" i="1"/>
  <c r="AB71" i="1"/>
  <c r="AA71" i="1"/>
  <c r="AA136" i="1" s="1"/>
  <c r="Z71" i="1"/>
  <c r="Y71" i="1"/>
  <c r="X71" i="1"/>
  <c r="W71" i="1"/>
  <c r="W136" i="1" s="1"/>
  <c r="V71" i="1"/>
  <c r="U71" i="1"/>
  <c r="T71" i="1"/>
  <c r="S71" i="1"/>
  <c r="S136" i="1" s="1"/>
  <c r="R71" i="1"/>
  <c r="Q71" i="1"/>
  <c r="P71" i="1"/>
  <c r="O71" i="1"/>
  <c r="O136" i="1" s="1"/>
  <c r="N71" i="1"/>
  <c r="M71" i="1"/>
  <c r="L71" i="1"/>
  <c r="K71" i="1"/>
  <c r="K136" i="1" s="1"/>
  <c r="J71" i="1"/>
  <c r="I71" i="1"/>
  <c r="H71" i="1"/>
  <c r="G71" i="1"/>
  <c r="G136" i="1" s="1"/>
  <c r="F71" i="1"/>
  <c r="E71" i="1"/>
  <c r="D71" i="1"/>
  <c r="C71" i="1"/>
  <c r="C136" i="1" s="1"/>
  <c r="C149" i="1" s="1"/>
  <c r="AE70" i="1"/>
  <c r="AD70" i="1"/>
  <c r="AC70" i="1"/>
  <c r="AB70" i="1"/>
  <c r="AB135" i="1" s="1"/>
  <c r="AA70" i="1"/>
  <c r="Z70" i="1"/>
  <c r="Y70" i="1"/>
  <c r="X70" i="1"/>
  <c r="X135" i="1" s="1"/>
  <c r="W70" i="1"/>
  <c r="V70" i="1"/>
  <c r="U70" i="1"/>
  <c r="T70" i="1"/>
  <c r="T135" i="1" s="1"/>
  <c r="S70" i="1"/>
  <c r="R70" i="1"/>
  <c r="Q70" i="1"/>
  <c r="P70" i="1"/>
  <c r="P135" i="1" s="1"/>
  <c r="O70" i="1"/>
  <c r="N70" i="1"/>
  <c r="M70" i="1"/>
  <c r="L70" i="1"/>
  <c r="L135" i="1" s="1"/>
  <c r="K70" i="1"/>
  <c r="J70" i="1"/>
  <c r="I70" i="1"/>
  <c r="H70" i="1"/>
  <c r="H135" i="1" s="1"/>
  <c r="G70" i="1"/>
  <c r="F70" i="1"/>
  <c r="E70" i="1"/>
  <c r="D70" i="1"/>
  <c r="D135" i="1" s="1"/>
  <c r="C70" i="1"/>
  <c r="AE69" i="1"/>
  <c r="AG134" i="1" s="1"/>
  <c r="AD69" i="1"/>
  <c r="AC69" i="1"/>
  <c r="AC134" i="1" s="1"/>
  <c r="AB69" i="1"/>
  <c r="AA69" i="1"/>
  <c r="AA134" i="1" s="1"/>
  <c r="Z69" i="1"/>
  <c r="Y69" i="1"/>
  <c r="Y134" i="1" s="1"/>
  <c r="X69" i="1"/>
  <c r="W69" i="1"/>
  <c r="W134" i="1" s="1"/>
  <c r="V69" i="1"/>
  <c r="U69" i="1"/>
  <c r="U134" i="1" s="1"/>
  <c r="T69" i="1"/>
  <c r="S69" i="1"/>
  <c r="S134" i="1" s="1"/>
  <c r="R69" i="1"/>
  <c r="Q69" i="1"/>
  <c r="Q134" i="1" s="1"/>
  <c r="P69" i="1"/>
  <c r="O69" i="1"/>
  <c r="O134" i="1" s="1"/>
  <c r="N69" i="1"/>
  <c r="M69" i="1"/>
  <c r="M134" i="1" s="1"/>
  <c r="L69" i="1"/>
  <c r="K69" i="1"/>
  <c r="K134" i="1" s="1"/>
  <c r="J69" i="1"/>
  <c r="I69" i="1"/>
  <c r="I134" i="1" s="1"/>
  <c r="H69" i="1"/>
  <c r="G69" i="1"/>
  <c r="G134" i="1" s="1"/>
  <c r="F69" i="1"/>
  <c r="E69" i="1"/>
  <c r="E134" i="1" s="1"/>
  <c r="D69" i="1"/>
  <c r="C69" i="1"/>
  <c r="C134" i="1" s="1"/>
  <c r="AE68" i="1"/>
  <c r="AD68" i="1"/>
  <c r="AD133" i="1" s="1"/>
  <c r="AC68" i="1"/>
  <c r="AB68" i="1"/>
  <c r="AB133" i="1" s="1"/>
  <c r="AA68" i="1"/>
  <c r="Z68" i="1"/>
  <c r="Z133" i="1" s="1"/>
  <c r="Y68" i="1"/>
  <c r="X68" i="1"/>
  <c r="X133" i="1" s="1"/>
  <c r="W68" i="1"/>
  <c r="V68" i="1"/>
  <c r="V133" i="1" s="1"/>
  <c r="U68" i="1"/>
  <c r="T68" i="1"/>
  <c r="T133" i="1" s="1"/>
  <c r="S68" i="1"/>
  <c r="R68" i="1"/>
  <c r="R133" i="1" s="1"/>
  <c r="Q68" i="1"/>
  <c r="P68" i="1"/>
  <c r="P133" i="1" s="1"/>
  <c r="O68" i="1"/>
  <c r="N68" i="1"/>
  <c r="N133" i="1" s="1"/>
  <c r="M68" i="1"/>
  <c r="L68" i="1"/>
  <c r="L133" i="1" s="1"/>
  <c r="K68" i="1"/>
  <c r="J68" i="1"/>
  <c r="J133" i="1" s="1"/>
  <c r="I68" i="1"/>
  <c r="H68" i="1"/>
  <c r="H133" i="1" s="1"/>
  <c r="G68" i="1"/>
  <c r="F68" i="1"/>
  <c r="F133" i="1" s="1"/>
  <c r="E68" i="1"/>
  <c r="D68" i="1"/>
  <c r="D133" i="1" s="1"/>
  <c r="C68" i="1"/>
  <c r="AE67" i="1"/>
  <c r="AG132" i="1" s="1"/>
  <c r="AD67" i="1"/>
  <c r="AC67" i="1"/>
  <c r="AC132" i="1" s="1"/>
  <c r="AB67" i="1"/>
  <c r="AA67" i="1"/>
  <c r="AA132" i="1" s="1"/>
  <c r="Z67" i="1"/>
  <c r="Y67" i="1"/>
  <c r="Y132" i="1" s="1"/>
  <c r="X67" i="1"/>
  <c r="W67" i="1"/>
  <c r="W132" i="1" s="1"/>
  <c r="V67" i="1"/>
  <c r="U67" i="1"/>
  <c r="U132" i="1" s="1"/>
  <c r="T67" i="1"/>
  <c r="S67" i="1"/>
  <c r="S132" i="1" s="1"/>
  <c r="R67" i="1"/>
  <c r="Q67" i="1"/>
  <c r="Q132" i="1" s="1"/>
  <c r="P67" i="1"/>
  <c r="O67" i="1"/>
  <c r="O132" i="1" s="1"/>
  <c r="N67" i="1"/>
  <c r="M67" i="1"/>
  <c r="M132" i="1" s="1"/>
  <c r="L67" i="1"/>
  <c r="K67" i="1"/>
  <c r="K132" i="1" s="1"/>
  <c r="J67" i="1"/>
  <c r="I67" i="1"/>
  <c r="I132" i="1" s="1"/>
  <c r="H67" i="1"/>
  <c r="G67" i="1"/>
  <c r="G132" i="1" s="1"/>
  <c r="F67" i="1"/>
  <c r="E67" i="1"/>
  <c r="E132" i="1" s="1"/>
  <c r="D67" i="1"/>
  <c r="C67" i="1"/>
  <c r="C132" i="1" s="1"/>
  <c r="AE66" i="1"/>
  <c r="AD66" i="1"/>
  <c r="AD131" i="1" s="1"/>
  <c r="AC66" i="1"/>
  <c r="AB66" i="1"/>
  <c r="AB131" i="1" s="1"/>
  <c r="AA66" i="1"/>
  <c r="Z66" i="1"/>
  <c r="Z131" i="1" s="1"/>
  <c r="Y66" i="1"/>
  <c r="X66" i="1"/>
  <c r="X131" i="1" s="1"/>
  <c r="W66" i="1"/>
  <c r="V66" i="1"/>
  <c r="V131" i="1" s="1"/>
  <c r="U66" i="1"/>
  <c r="T66" i="1"/>
  <c r="T131" i="1" s="1"/>
  <c r="S66" i="1"/>
  <c r="R66" i="1"/>
  <c r="R131" i="1" s="1"/>
  <c r="Q66" i="1"/>
  <c r="P66" i="1"/>
  <c r="P131" i="1" s="1"/>
  <c r="O66" i="1"/>
  <c r="N66" i="1"/>
  <c r="N131" i="1" s="1"/>
  <c r="M66" i="1"/>
  <c r="L66" i="1"/>
  <c r="L131" i="1" s="1"/>
  <c r="K66" i="1"/>
  <c r="J66" i="1"/>
  <c r="J131" i="1" s="1"/>
  <c r="I66" i="1"/>
  <c r="H66" i="1"/>
  <c r="H131" i="1" s="1"/>
  <c r="G66" i="1"/>
  <c r="F66" i="1"/>
  <c r="F131" i="1" s="1"/>
  <c r="E66" i="1"/>
  <c r="D66" i="1"/>
  <c r="D131" i="1" s="1"/>
  <c r="C66" i="1"/>
  <c r="AE65" i="1"/>
  <c r="AD65" i="1"/>
  <c r="AC65" i="1"/>
  <c r="AC130" i="1" s="1"/>
  <c r="AB65" i="1"/>
  <c r="AA65" i="1"/>
  <c r="AA130" i="1" s="1"/>
  <c r="Z65" i="1"/>
  <c r="Y65" i="1"/>
  <c r="Y130" i="1" s="1"/>
  <c r="X65" i="1"/>
  <c r="W65" i="1"/>
  <c r="W130" i="1" s="1"/>
  <c r="V65" i="1"/>
  <c r="U65" i="1"/>
  <c r="U130" i="1" s="1"/>
  <c r="T65" i="1"/>
  <c r="S65" i="1"/>
  <c r="S130" i="1" s="1"/>
  <c r="R65" i="1"/>
  <c r="Q65" i="1"/>
  <c r="Q130" i="1" s="1"/>
  <c r="P65" i="1"/>
  <c r="O65" i="1"/>
  <c r="O130" i="1" s="1"/>
  <c r="N65" i="1"/>
  <c r="M65" i="1"/>
  <c r="M130" i="1" s="1"/>
  <c r="L65" i="1"/>
  <c r="K65" i="1"/>
  <c r="K130" i="1" s="1"/>
  <c r="J65" i="1"/>
  <c r="I65" i="1"/>
  <c r="I130" i="1" s="1"/>
  <c r="H65" i="1"/>
  <c r="G65" i="1"/>
  <c r="G130" i="1" s="1"/>
  <c r="F65" i="1"/>
  <c r="E65" i="1"/>
  <c r="E130" i="1" s="1"/>
  <c r="D65" i="1"/>
  <c r="C65" i="1"/>
  <c r="C130" i="1" s="1"/>
  <c r="AE64" i="1"/>
  <c r="AD64" i="1"/>
  <c r="AD129" i="1" s="1"/>
  <c r="AC64" i="1"/>
  <c r="AB64" i="1"/>
  <c r="AB129" i="1" s="1"/>
  <c r="AA64" i="1"/>
  <c r="Z64" i="1"/>
  <c r="Z129" i="1" s="1"/>
  <c r="Y64" i="1"/>
  <c r="X64" i="1"/>
  <c r="X129" i="1" s="1"/>
  <c r="W64" i="1"/>
  <c r="V64" i="1"/>
  <c r="V129" i="1" s="1"/>
  <c r="U64" i="1"/>
  <c r="T64" i="1"/>
  <c r="T129" i="1" s="1"/>
  <c r="S64" i="1"/>
  <c r="R64" i="1"/>
  <c r="R129" i="1" s="1"/>
  <c r="Q64" i="1"/>
  <c r="P64" i="1"/>
  <c r="P129" i="1" s="1"/>
  <c r="O64" i="1"/>
  <c r="N64" i="1"/>
  <c r="N129" i="1" s="1"/>
  <c r="M64" i="1"/>
  <c r="L64" i="1"/>
  <c r="L129" i="1" s="1"/>
  <c r="K64" i="1"/>
  <c r="J64" i="1"/>
  <c r="J129" i="1" s="1"/>
  <c r="I64" i="1"/>
  <c r="H64" i="1"/>
  <c r="H129" i="1" s="1"/>
  <c r="G64" i="1"/>
  <c r="F64" i="1"/>
  <c r="F129" i="1" s="1"/>
  <c r="E64" i="1"/>
  <c r="D64" i="1"/>
  <c r="D129" i="1" s="1"/>
  <c r="C64" i="1"/>
  <c r="C63" i="1"/>
  <c r="E50" i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D50" i="1"/>
  <c r="C17" i="2"/>
  <c r="C16" i="2"/>
  <c r="C14" i="2"/>
  <c r="C15" i="2" s="1"/>
  <c r="C11" i="2"/>
  <c r="C10" i="2"/>
  <c r="C9" i="2"/>
  <c r="C8" i="2"/>
  <c r="C7" i="2"/>
  <c r="C95" i="1"/>
  <c r="C91" i="1"/>
  <c r="C89" i="1"/>
  <c r="C7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C37" i="1"/>
  <c r="AE33" i="1"/>
  <c r="AE111" i="1" s="1"/>
  <c r="AD33" i="1"/>
  <c r="AD111" i="1" s="1"/>
  <c r="AC33" i="1"/>
  <c r="AC111" i="1" s="1"/>
  <c r="AB33" i="1"/>
  <c r="AB111" i="1" s="1"/>
  <c r="AA33" i="1"/>
  <c r="AA111" i="1" s="1"/>
  <c r="Z33" i="1"/>
  <c r="Z111" i="1" s="1"/>
  <c r="Y33" i="1"/>
  <c r="Y111" i="1" s="1"/>
  <c r="X33" i="1"/>
  <c r="X111" i="1" s="1"/>
  <c r="W33" i="1"/>
  <c r="W111" i="1" s="1"/>
  <c r="V33" i="1"/>
  <c r="V111" i="1" s="1"/>
  <c r="U33" i="1"/>
  <c r="U111" i="1" s="1"/>
  <c r="T33" i="1"/>
  <c r="T111" i="1" s="1"/>
  <c r="S33" i="1"/>
  <c r="S111" i="1" s="1"/>
  <c r="R33" i="1"/>
  <c r="R111" i="1" s="1"/>
  <c r="Q33" i="1"/>
  <c r="Q111" i="1" s="1"/>
  <c r="P33" i="1"/>
  <c r="P111" i="1" s="1"/>
  <c r="O33" i="1"/>
  <c r="O111" i="1" s="1"/>
  <c r="N33" i="1"/>
  <c r="N111" i="1" s="1"/>
  <c r="M33" i="1"/>
  <c r="M111" i="1" s="1"/>
  <c r="L33" i="1"/>
  <c r="L111" i="1" s="1"/>
  <c r="K33" i="1"/>
  <c r="K111" i="1" s="1"/>
  <c r="J33" i="1"/>
  <c r="J111" i="1" s="1"/>
  <c r="I33" i="1"/>
  <c r="I111" i="1" s="1"/>
  <c r="H33" i="1"/>
  <c r="H111" i="1" s="1"/>
  <c r="G33" i="1"/>
  <c r="G111" i="1" s="1"/>
  <c r="F33" i="1"/>
  <c r="F111" i="1" s="1"/>
  <c r="E33" i="1"/>
  <c r="E111" i="1" s="1"/>
  <c r="D33" i="1"/>
  <c r="D111" i="1" s="1"/>
  <c r="C33" i="1"/>
  <c r="C111" i="1" s="1"/>
  <c r="D24" i="1"/>
  <c r="C124" i="1" l="1"/>
  <c r="W137" i="1"/>
  <c r="G137" i="1"/>
  <c r="U137" i="1"/>
  <c r="E137" i="1"/>
  <c r="P137" i="1"/>
  <c r="AE136" i="1"/>
  <c r="AG136" i="1"/>
  <c r="AC131" i="1"/>
  <c r="Y131" i="1"/>
  <c r="U131" i="1"/>
  <c r="Q131" i="1"/>
  <c r="M131" i="1"/>
  <c r="I131" i="1"/>
  <c r="E131" i="1"/>
  <c r="AE131" i="1"/>
  <c r="AA131" i="1"/>
  <c r="W131" i="1"/>
  <c r="S131" i="1"/>
  <c r="O131" i="1"/>
  <c r="K131" i="1"/>
  <c r="G131" i="1"/>
  <c r="C131" i="1"/>
  <c r="C144" i="1" s="1"/>
  <c r="AC135" i="1"/>
  <c r="AG130" i="1"/>
  <c r="AE130" i="1"/>
  <c r="C142" i="1"/>
  <c r="AE129" i="1"/>
  <c r="AA129" i="1"/>
  <c r="W129" i="1"/>
  <c r="S129" i="1"/>
  <c r="O129" i="1"/>
  <c r="K129" i="1"/>
  <c r="G129" i="1"/>
  <c r="C129" i="1"/>
  <c r="AC129" i="1"/>
  <c r="Y129" i="1"/>
  <c r="U129" i="1"/>
  <c r="Q129" i="1"/>
  <c r="M129" i="1"/>
  <c r="I129" i="1"/>
  <c r="E129" i="1"/>
  <c r="AE133" i="1"/>
  <c r="AA133" i="1"/>
  <c r="W133" i="1"/>
  <c r="S133" i="1"/>
  <c r="O133" i="1"/>
  <c r="K133" i="1"/>
  <c r="G133" i="1"/>
  <c r="C133" i="1"/>
  <c r="C146" i="1" s="1"/>
  <c r="AC133" i="1"/>
  <c r="Y133" i="1"/>
  <c r="U133" i="1"/>
  <c r="Q133" i="1"/>
  <c r="M133" i="1"/>
  <c r="I133" i="1"/>
  <c r="E133" i="1"/>
  <c r="C120" i="1"/>
  <c r="AE132" i="1"/>
  <c r="AE134" i="1"/>
  <c r="F135" i="1"/>
  <c r="J135" i="1"/>
  <c r="N135" i="1"/>
  <c r="R135" i="1"/>
  <c r="V135" i="1"/>
  <c r="Z135" i="1"/>
  <c r="AD135" i="1"/>
  <c r="E136" i="1"/>
  <c r="I136" i="1"/>
  <c r="M136" i="1"/>
  <c r="Q136" i="1"/>
  <c r="U136" i="1"/>
  <c r="Y136" i="1"/>
  <c r="AC136" i="1"/>
  <c r="E72" i="1"/>
  <c r="I72" i="1"/>
  <c r="I137" i="1" s="1"/>
  <c r="M72" i="1"/>
  <c r="M137" i="1" s="1"/>
  <c r="Q72" i="1"/>
  <c r="Q137" i="1" s="1"/>
  <c r="U72" i="1"/>
  <c r="Y72" i="1"/>
  <c r="Y137" i="1" s="1"/>
  <c r="AC72" i="1"/>
  <c r="AC137" i="1" s="1"/>
  <c r="D130" i="1"/>
  <c r="H130" i="1"/>
  <c r="L130" i="1"/>
  <c r="P130" i="1"/>
  <c r="T130" i="1"/>
  <c r="X130" i="1"/>
  <c r="AB130" i="1"/>
  <c r="F132" i="1"/>
  <c r="J132" i="1"/>
  <c r="N132" i="1"/>
  <c r="R132" i="1"/>
  <c r="V132" i="1"/>
  <c r="Z132" i="1"/>
  <c r="AD132" i="1"/>
  <c r="D134" i="1"/>
  <c r="H134" i="1"/>
  <c r="L134" i="1"/>
  <c r="P134" i="1"/>
  <c r="T134" i="1"/>
  <c r="X134" i="1"/>
  <c r="AB134" i="1"/>
  <c r="C135" i="1"/>
  <c r="G135" i="1"/>
  <c r="K135" i="1"/>
  <c r="O135" i="1"/>
  <c r="S135" i="1"/>
  <c r="W135" i="1"/>
  <c r="AA135" i="1"/>
  <c r="AE135" i="1"/>
  <c r="F136" i="1"/>
  <c r="J136" i="1"/>
  <c r="N136" i="1"/>
  <c r="R136" i="1"/>
  <c r="V136" i="1"/>
  <c r="Z136" i="1"/>
  <c r="AD136" i="1"/>
  <c r="C145" i="1"/>
  <c r="F130" i="1"/>
  <c r="J130" i="1"/>
  <c r="N130" i="1"/>
  <c r="R130" i="1"/>
  <c r="V130" i="1"/>
  <c r="Z130" i="1"/>
  <c r="D132" i="1"/>
  <c r="H132" i="1"/>
  <c r="L132" i="1"/>
  <c r="P132" i="1"/>
  <c r="T132" i="1"/>
  <c r="X132" i="1"/>
  <c r="F134" i="1"/>
  <c r="J134" i="1"/>
  <c r="N134" i="1"/>
  <c r="R134" i="1"/>
  <c r="V134" i="1"/>
  <c r="Z134" i="1"/>
  <c r="E135" i="1"/>
  <c r="I135" i="1"/>
  <c r="M135" i="1"/>
  <c r="Q135" i="1"/>
  <c r="U135" i="1"/>
  <c r="Y135" i="1"/>
  <c r="D136" i="1"/>
  <c r="H136" i="1"/>
  <c r="L136" i="1"/>
  <c r="P136" i="1"/>
  <c r="T136" i="1"/>
  <c r="X136" i="1"/>
  <c r="C143" i="1"/>
  <c r="C147" i="1"/>
  <c r="B131" i="1"/>
  <c r="B144" i="1"/>
  <c r="D102" i="1"/>
  <c r="D141" i="1"/>
  <c r="D128" i="1"/>
  <c r="D63" i="1"/>
  <c r="E24" i="1"/>
  <c r="B135" i="1"/>
  <c r="B148" i="1"/>
  <c r="M46" i="1"/>
  <c r="F72" i="1"/>
  <c r="F137" i="1" s="1"/>
  <c r="J72" i="1"/>
  <c r="J137" i="1" s="1"/>
  <c r="N72" i="1"/>
  <c r="N137" i="1" s="1"/>
  <c r="R72" i="1"/>
  <c r="R137" i="1" s="1"/>
  <c r="V72" i="1"/>
  <c r="V137" i="1" s="1"/>
  <c r="Z72" i="1"/>
  <c r="Z137" i="1" s="1"/>
  <c r="AD72" i="1"/>
  <c r="AD137" i="1" s="1"/>
  <c r="B136" i="1"/>
  <c r="C148" i="1"/>
  <c r="C72" i="1"/>
  <c r="C137" i="1" s="1"/>
  <c r="G72" i="1"/>
  <c r="K72" i="1"/>
  <c r="K137" i="1" s="1"/>
  <c r="O72" i="1"/>
  <c r="O137" i="1" s="1"/>
  <c r="S72" i="1"/>
  <c r="S137" i="1" s="1"/>
  <c r="W72" i="1"/>
  <c r="AA72" i="1"/>
  <c r="AA137" i="1" s="1"/>
  <c r="AE72" i="1"/>
  <c r="AG137" i="1" s="1"/>
  <c r="B150" i="1"/>
  <c r="B137" i="1"/>
  <c r="B142" i="1"/>
  <c r="D72" i="1"/>
  <c r="D137" i="1" s="1"/>
  <c r="H72" i="1"/>
  <c r="H137" i="1" s="1"/>
  <c r="L72" i="1"/>
  <c r="L137" i="1" s="1"/>
  <c r="P72" i="1"/>
  <c r="T72" i="1"/>
  <c r="T137" i="1" s="1"/>
  <c r="X72" i="1"/>
  <c r="X137" i="1" s="1"/>
  <c r="AB72" i="1"/>
  <c r="AB137" i="1" s="1"/>
  <c r="B143" i="1"/>
  <c r="B130" i="1"/>
  <c r="B147" i="1"/>
  <c r="B134" i="1"/>
  <c r="AC46" i="1"/>
  <c r="E63" i="1"/>
  <c r="D115" i="1"/>
  <c r="G46" i="1"/>
  <c r="O46" i="1"/>
  <c r="W46" i="1"/>
  <c r="AE46" i="1"/>
  <c r="E115" i="1"/>
  <c r="C117" i="1"/>
  <c r="C121" i="1"/>
  <c r="C46" i="1"/>
  <c r="K46" i="1"/>
  <c r="S46" i="1"/>
  <c r="AA46" i="1"/>
  <c r="F24" i="1"/>
  <c r="G24" i="1" s="1"/>
  <c r="D46" i="1"/>
  <c r="H46" i="1"/>
  <c r="L46" i="1"/>
  <c r="P46" i="1"/>
  <c r="T46" i="1"/>
  <c r="X46" i="1"/>
  <c r="AB46" i="1"/>
  <c r="C98" i="1"/>
  <c r="C123" i="1"/>
  <c r="C119" i="1"/>
  <c r="C122" i="1"/>
  <c r="C118" i="1"/>
  <c r="E102" i="1"/>
  <c r="C116" i="1"/>
  <c r="E18" i="2"/>
  <c r="J18" i="2"/>
  <c r="D18" i="2"/>
  <c r="K18" i="2"/>
  <c r="I18" i="2"/>
  <c r="F18" i="2"/>
  <c r="G18" i="2"/>
  <c r="L18" i="2"/>
  <c r="E46" i="1"/>
  <c r="I46" i="1"/>
  <c r="Q46" i="1"/>
  <c r="U46" i="1"/>
  <c r="Y46" i="1"/>
  <c r="F46" i="1"/>
  <c r="J46" i="1"/>
  <c r="F37" i="1"/>
  <c r="D89" i="1"/>
  <c r="D146" i="1" s="1"/>
  <c r="D76" i="1"/>
  <c r="D37" i="1"/>
  <c r="N46" i="1"/>
  <c r="R46" i="1"/>
  <c r="V46" i="1"/>
  <c r="Z46" i="1"/>
  <c r="AD46" i="1"/>
  <c r="F76" i="1"/>
  <c r="F89" i="1"/>
  <c r="F146" i="1" s="1"/>
  <c r="E37" i="1"/>
  <c r="C92" i="1"/>
  <c r="C96" i="1"/>
  <c r="C93" i="1"/>
  <c r="C97" i="1"/>
  <c r="C90" i="1"/>
  <c r="C94" i="1"/>
  <c r="AE137" i="1" l="1"/>
  <c r="C150" i="1"/>
  <c r="G141" i="1"/>
  <c r="G128" i="1"/>
  <c r="F147" i="1"/>
  <c r="F144" i="1"/>
  <c r="F122" i="1"/>
  <c r="D124" i="1"/>
  <c r="D148" i="1"/>
  <c r="D147" i="1"/>
  <c r="E142" i="1"/>
  <c r="D149" i="1"/>
  <c r="D145" i="1"/>
  <c r="F124" i="1"/>
  <c r="F148" i="1"/>
  <c r="D150" i="1"/>
  <c r="F149" i="1"/>
  <c r="D143" i="1"/>
  <c r="D142" i="1"/>
  <c r="F143" i="1"/>
  <c r="F150" i="1"/>
  <c r="F141" i="1"/>
  <c r="F128" i="1"/>
  <c r="F145" i="1"/>
  <c r="D144" i="1"/>
  <c r="F142" i="1"/>
  <c r="E76" i="1"/>
  <c r="E141" i="1"/>
  <c r="E128" i="1"/>
  <c r="E89" i="1"/>
  <c r="E146" i="1" s="1"/>
  <c r="D122" i="1"/>
  <c r="D118" i="1"/>
  <c r="D121" i="1"/>
  <c r="D117" i="1"/>
  <c r="D119" i="1"/>
  <c r="D123" i="1"/>
  <c r="D116" i="1"/>
  <c r="F118" i="1"/>
  <c r="G115" i="1"/>
  <c r="G63" i="1"/>
  <c r="G102" i="1"/>
  <c r="F120" i="1"/>
  <c r="F116" i="1"/>
  <c r="F123" i="1"/>
  <c r="F119" i="1"/>
  <c r="F121" i="1"/>
  <c r="F117" i="1"/>
  <c r="F115" i="1"/>
  <c r="F63" i="1"/>
  <c r="F102" i="1"/>
  <c r="D120" i="1"/>
  <c r="F95" i="1"/>
  <c r="F91" i="1"/>
  <c r="F98" i="1"/>
  <c r="F94" i="1"/>
  <c r="F90" i="1"/>
  <c r="F97" i="1"/>
  <c r="F93" i="1"/>
  <c r="F96" i="1"/>
  <c r="F92" i="1"/>
  <c r="D97" i="1"/>
  <c r="D93" i="1"/>
  <c r="D96" i="1"/>
  <c r="D92" i="1"/>
  <c r="D95" i="1"/>
  <c r="D91" i="1"/>
  <c r="D90" i="1"/>
  <c r="D94" i="1"/>
  <c r="D98" i="1"/>
  <c r="G89" i="1"/>
  <c r="G144" i="1" s="1"/>
  <c r="G76" i="1"/>
  <c r="H24" i="1"/>
  <c r="G37" i="1"/>
  <c r="H128" i="1" l="1"/>
  <c r="H141" i="1"/>
  <c r="H150" i="1"/>
  <c r="G150" i="1"/>
  <c r="G149" i="1"/>
  <c r="G147" i="1"/>
  <c r="G146" i="1"/>
  <c r="G142" i="1"/>
  <c r="G145" i="1"/>
  <c r="G143" i="1"/>
  <c r="E145" i="1"/>
  <c r="E149" i="1"/>
  <c r="E121" i="1"/>
  <c r="E122" i="1"/>
  <c r="E119" i="1"/>
  <c r="E96" i="1"/>
  <c r="E98" i="1"/>
  <c r="E93" i="1"/>
  <c r="E148" i="1"/>
  <c r="E143" i="1"/>
  <c r="E117" i="1"/>
  <c r="E118" i="1"/>
  <c r="E124" i="1"/>
  <c r="E92" i="1"/>
  <c r="E94" i="1"/>
  <c r="E147" i="1"/>
  <c r="E123" i="1"/>
  <c r="E91" i="1"/>
  <c r="E97" i="1"/>
  <c r="E144" i="1"/>
  <c r="E120" i="1"/>
  <c r="E95" i="1"/>
  <c r="E90" i="1"/>
  <c r="E116" i="1"/>
  <c r="E150" i="1"/>
  <c r="G148" i="1"/>
  <c r="G123" i="1"/>
  <c r="G119" i="1"/>
  <c r="G122" i="1"/>
  <c r="G118" i="1"/>
  <c r="G120" i="1"/>
  <c r="G116" i="1"/>
  <c r="G124" i="1"/>
  <c r="G121" i="1"/>
  <c r="G117" i="1"/>
  <c r="H115" i="1"/>
  <c r="H102" i="1"/>
  <c r="H63" i="1"/>
  <c r="H89" i="1"/>
  <c r="H76" i="1"/>
  <c r="I24" i="1"/>
  <c r="H37" i="1"/>
  <c r="G98" i="1"/>
  <c r="G94" i="1"/>
  <c r="G90" i="1"/>
  <c r="G97" i="1"/>
  <c r="G93" i="1"/>
  <c r="G96" i="1"/>
  <c r="G92" i="1"/>
  <c r="G91" i="1"/>
  <c r="G95" i="1"/>
  <c r="H149" i="1" l="1"/>
  <c r="H148" i="1"/>
  <c r="H144" i="1"/>
  <c r="H145" i="1"/>
  <c r="H142" i="1"/>
  <c r="H146" i="1"/>
  <c r="H147" i="1"/>
  <c r="H143" i="1"/>
  <c r="I141" i="1"/>
  <c r="I128" i="1"/>
  <c r="I102" i="1"/>
  <c r="I63" i="1"/>
  <c r="I115" i="1"/>
  <c r="H122" i="1"/>
  <c r="H118" i="1"/>
  <c r="H121" i="1"/>
  <c r="H117" i="1"/>
  <c r="H116" i="1"/>
  <c r="H123" i="1"/>
  <c r="H119" i="1"/>
  <c r="H124" i="1"/>
  <c r="H120" i="1"/>
  <c r="I76" i="1"/>
  <c r="I37" i="1"/>
  <c r="J24" i="1"/>
  <c r="I89" i="1"/>
  <c r="H97" i="1"/>
  <c r="H93" i="1"/>
  <c r="H96" i="1"/>
  <c r="H92" i="1"/>
  <c r="H95" i="1"/>
  <c r="H91" i="1"/>
  <c r="H98" i="1"/>
  <c r="H94" i="1"/>
  <c r="H90" i="1"/>
  <c r="I144" i="1" l="1"/>
  <c r="I147" i="1"/>
  <c r="I145" i="1"/>
  <c r="I149" i="1"/>
  <c r="I148" i="1"/>
  <c r="I143" i="1"/>
  <c r="I142" i="1"/>
  <c r="I146" i="1"/>
  <c r="I150" i="1"/>
  <c r="J141" i="1"/>
  <c r="J128" i="1"/>
  <c r="J115" i="1"/>
  <c r="J63" i="1"/>
  <c r="J102" i="1"/>
  <c r="I121" i="1"/>
  <c r="I117" i="1"/>
  <c r="I120" i="1"/>
  <c r="I116" i="1"/>
  <c r="I122" i="1"/>
  <c r="I118" i="1"/>
  <c r="I123" i="1"/>
  <c r="I124" i="1"/>
  <c r="I119" i="1"/>
  <c r="I96" i="1"/>
  <c r="I92" i="1"/>
  <c r="I95" i="1"/>
  <c r="I91" i="1"/>
  <c r="I98" i="1"/>
  <c r="I94" i="1"/>
  <c r="I90" i="1"/>
  <c r="I97" i="1"/>
  <c r="I93" i="1"/>
  <c r="J76" i="1"/>
  <c r="J89" i="1"/>
  <c r="J37" i="1"/>
  <c r="K24" i="1"/>
  <c r="J143" i="1" l="1"/>
  <c r="J142" i="1"/>
  <c r="J147" i="1"/>
  <c r="J148" i="1"/>
  <c r="J144" i="1"/>
  <c r="J146" i="1"/>
  <c r="J149" i="1"/>
  <c r="J150" i="1"/>
  <c r="J145" i="1"/>
  <c r="K141" i="1"/>
  <c r="K128" i="1"/>
  <c r="J120" i="1"/>
  <c r="J116" i="1"/>
  <c r="J123" i="1"/>
  <c r="J119" i="1"/>
  <c r="J121" i="1"/>
  <c r="J117" i="1"/>
  <c r="J122" i="1"/>
  <c r="J124" i="1"/>
  <c r="J118" i="1"/>
  <c r="K115" i="1"/>
  <c r="K102" i="1"/>
  <c r="K63" i="1"/>
  <c r="K89" i="1"/>
  <c r="K76" i="1"/>
  <c r="L24" i="1"/>
  <c r="K37" i="1"/>
  <c r="J95" i="1"/>
  <c r="J91" i="1"/>
  <c r="J98" i="1"/>
  <c r="J94" i="1"/>
  <c r="J90" i="1"/>
  <c r="J97" i="1"/>
  <c r="J93" i="1"/>
  <c r="J92" i="1"/>
  <c r="J96" i="1"/>
  <c r="L128" i="1" l="1"/>
  <c r="L141" i="1"/>
  <c r="K145" i="1"/>
  <c r="K146" i="1"/>
  <c r="K142" i="1"/>
  <c r="K143" i="1"/>
  <c r="K149" i="1"/>
  <c r="K147" i="1"/>
  <c r="K148" i="1"/>
  <c r="K150" i="1"/>
  <c r="K144" i="1"/>
  <c r="L115" i="1"/>
  <c r="L102" i="1"/>
  <c r="L63" i="1"/>
  <c r="K123" i="1"/>
  <c r="K119" i="1"/>
  <c r="K122" i="1"/>
  <c r="K118" i="1"/>
  <c r="K116" i="1"/>
  <c r="K120" i="1"/>
  <c r="K117" i="1"/>
  <c r="K121" i="1"/>
  <c r="K124" i="1"/>
  <c r="K98" i="1"/>
  <c r="K94" i="1"/>
  <c r="K90" i="1"/>
  <c r="K97" i="1"/>
  <c r="K93" i="1"/>
  <c r="K96" i="1"/>
  <c r="K92" i="1"/>
  <c r="K91" i="1"/>
  <c r="K95" i="1"/>
  <c r="L89" i="1"/>
  <c r="L76" i="1"/>
  <c r="M24" i="1"/>
  <c r="L37" i="1"/>
  <c r="L148" i="1" l="1"/>
  <c r="L145" i="1"/>
  <c r="L149" i="1"/>
  <c r="L144" i="1"/>
  <c r="L142" i="1"/>
  <c r="L146" i="1"/>
  <c r="L150" i="1"/>
  <c r="L143" i="1"/>
  <c r="L147" i="1"/>
  <c r="M141" i="1"/>
  <c r="M128" i="1"/>
  <c r="L122" i="1"/>
  <c r="L118" i="1"/>
  <c r="L121" i="1"/>
  <c r="L117" i="1"/>
  <c r="L123" i="1"/>
  <c r="L119" i="1"/>
  <c r="L116" i="1"/>
  <c r="L124" i="1"/>
  <c r="L120" i="1"/>
  <c r="M115" i="1"/>
  <c r="M102" i="1"/>
  <c r="M63" i="1"/>
  <c r="M76" i="1"/>
  <c r="M37" i="1"/>
  <c r="M89" i="1"/>
  <c r="N24" i="1"/>
  <c r="L97" i="1"/>
  <c r="L93" i="1"/>
  <c r="L96" i="1"/>
  <c r="L92" i="1"/>
  <c r="L95" i="1"/>
  <c r="L91" i="1"/>
  <c r="L98" i="1"/>
  <c r="L94" i="1"/>
  <c r="L90" i="1"/>
  <c r="N141" i="1" l="1"/>
  <c r="N128" i="1"/>
  <c r="M144" i="1"/>
  <c r="M148" i="1"/>
  <c r="M147" i="1"/>
  <c r="M143" i="1"/>
  <c r="M145" i="1"/>
  <c r="M149" i="1"/>
  <c r="M150" i="1"/>
  <c r="M146" i="1"/>
  <c r="M142" i="1"/>
  <c r="M121" i="1"/>
  <c r="M117" i="1"/>
  <c r="M120" i="1"/>
  <c r="M116" i="1"/>
  <c r="M122" i="1"/>
  <c r="M118" i="1"/>
  <c r="M123" i="1"/>
  <c r="M124" i="1"/>
  <c r="M119" i="1"/>
  <c r="N115" i="1"/>
  <c r="N102" i="1"/>
  <c r="N63" i="1"/>
  <c r="M96" i="1"/>
  <c r="M92" i="1"/>
  <c r="M95" i="1"/>
  <c r="M91" i="1"/>
  <c r="M98" i="1"/>
  <c r="M94" i="1"/>
  <c r="M90" i="1"/>
  <c r="M93" i="1"/>
  <c r="M97" i="1"/>
  <c r="N76" i="1"/>
  <c r="N89" i="1"/>
  <c r="N37" i="1"/>
  <c r="O24" i="1"/>
  <c r="N146" i="1" l="1"/>
  <c r="N148" i="1"/>
  <c r="N142" i="1"/>
  <c r="N144" i="1"/>
  <c r="N143" i="1"/>
  <c r="N147" i="1"/>
  <c r="N149" i="1"/>
  <c r="N145" i="1"/>
  <c r="N150" i="1"/>
  <c r="O141" i="1"/>
  <c r="O128" i="1"/>
  <c r="N120" i="1"/>
  <c r="N116" i="1"/>
  <c r="N123" i="1"/>
  <c r="N119" i="1"/>
  <c r="N117" i="1"/>
  <c r="N121" i="1"/>
  <c r="N118" i="1"/>
  <c r="N122" i="1"/>
  <c r="N124" i="1"/>
  <c r="O115" i="1"/>
  <c r="O102" i="1"/>
  <c r="O63" i="1"/>
  <c r="N95" i="1"/>
  <c r="N91" i="1"/>
  <c r="N98" i="1"/>
  <c r="N94" i="1"/>
  <c r="N90" i="1"/>
  <c r="N97" i="1"/>
  <c r="N93" i="1"/>
  <c r="N92" i="1"/>
  <c r="N96" i="1"/>
  <c r="O89" i="1"/>
  <c r="P24" i="1"/>
  <c r="O76" i="1"/>
  <c r="O37" i="1"/>
  <c r="P128" i="1" l="1"/>
  <c r="P141" i="1"/>
  <c r="O143" i="1"/>
  <c r="O147" i="1"/>
  <c r="O145" i="1"/>
  <c r="O142" i="1"/>
  <c r="O146" i="1"/>
  <c r="O149" i="1"/>
  <c r="O148" i="1"/>
  <c r="O144" i="1"/>
  <c r="O150" i="1"/>
  <c r="P102" i="1"/>
  <c r="P115" i="1"/>
  <c r="P63" i="1"/>
  <c r="O123" i="1"/>
  <c r="O119" i="1"/>
  <c r="O122" i="1"/>
  <c r="O118" i="1"/>
  <c r="O120" i="1"/>
  <c r="O116" i="1"/>
  <c r="O117" i="1"/>
  <c r="O124" i="1"/>
  <c r="O121" i="1"/>
  <c r="P89" i="1"/>
  <c r="P76" i="1"/>
  <c r="Q24" i="1"/>
  <c r="P37" i="1"/>
  <c r="O98" i="1"/>
  <c r="O94" i="1"/>
  <c r="O90" i="1"/>
  <c r="O97" i="1"/>
  <c r="O93" i="1"/>
  <c r="O96" i="1"/>
  <c r="O92" i="1"/>
  <c r="O95" i="1"/>
  <c r="O91" i="1"/>
  <c r="P145" i="1" l="1"/>
  <c r="P146" i="1"/>
  <c r="P142" i="1"/>
  <c r="P148" i="1"/>
  <c r="P149" i="1"/>
  <c r="P144" i="1"/>
  <c r="P143" i="1"/>
  <c r="P150" i="1"/>
  <c r="P147" i="1"/>
  <c r="Q141" i="1"/>
  <c r="Q128" i="1"/>
  <c r="Q63" i="1"/>
  <c r="Q115" i="1"/>
  <c r="Q102" i="1"/>
  <c r="P122" i="1"/>
  <c r="P118" i="1"/>
  <c r="P121" i="1"/>
  <c r="P117" i="1"/>
  <c r="P123" i="1"/>
  <c r="P119" i="1"/>
  <c r="P116" i="1"/>
  <c r="P124" i="1"/>
  <c r="P120" i="1"/>
  <c r="Q76" i="1"/>
  <c r="Q89" i="1"/>
  <c r="Q37" i="1"/>
  <c r="R24" i="1"/>
  <c r="P97" i="1"/>
  <c r="P93" i="1"/>
  <c r="P96" i="1"/>
  <c r="P92" i="1"/>
  <c r="P95" i="1"/>
  <c r="P91" i="1"/>
  <c r="P94" i="1"/>
  <c r="P98" i="1"/>
  <c r="P90" i="1"/>
  <c r="R141" i="1" l="1"/>
  <c r="R128" i="1"/>
  <c r="Q148" i="1"/>
  <c r="Q143" i="1"/>
  <c r="Q145" i="1"/>
  <c r="Q149" i="1"/>
  <c r="Q147" i="1"/>
  <c r="Q144" i="1"/>
  <c r="Q146" i="1"/>
  <c r="Q142" i="1"/>
  <c r="Q150" i="1"/>
  <c r="R115" i="1"/>
  <c r="R63" i="1"/>
  <c r="R102" i="1"/>
  <c r="Q121" i="1"/>
  <c r="Q117" i="1"/>
  <c r="Q120" i="1"/>
  <c r="Q116" i="1"/>
  <c r="Q118" i="1"/>
  <c r="Q122" i="1"/>
  <c r="Q119" i="1"/>
  <c r="Q123" i="1"/>
  <c r="Q124" i="1"/>
  <c r="R76" i="1"/>
  <c r="R89" i="1"/>
  <c r="R37" i="1"/>
  <c r="S24" i="1"/>
  <c r="Q96" i="1"/>
  <c r="Q92" i="1"/>
  <c r="Q95" i="1"/>
  <c r="Q91" i="1"/>
  <c r="Q98" i="1"/>
  <c r="Q94" i="1"/>
  <c r="Q90" i="1"/>
  <c r="Q93" i="1"/>
  <c r="Q97" i="1"/>
  <c r="S141" i="1" l="1"/>
  <c r="S128" i="1"/>
  <c r="R146" i="1"/>
  <c r="R148" i="1"/>
  <c r="R147" i="1"/>
  <c r="R143" i="1"/>
  <c r="R144" i="1"/>
  <c r="R142" i="1"/>
  <c r="R145" i="1"/>
  <c r="R150" i="1"/>
  <c r="R149" i="1"/>
  <c r="S115" i="1"/>
  <c r="S102" i="1"/>
  <c r="S63" i="1"/>
  <c r="R120" i="1"/>
  <c r="R116" i="1"/>
  <c r="R123" i="1"/>
  <c r="R119" i="1"/>
  <c r="R121" i="1"/>
  <c r="R117" i="1"/>
  <c r="R124" i="1"/>
  <c r="R118" i="1"/>
  <c r="R122" i="1"/>
  <c r="S89" i="1"/>
  <c r="S76" i="1"/>
  <c r="T24" i="1"/>
  <c r="S37" i="1"/>
  <c r="R95" i="1"/>
  <c r="R91" i="1"/>
  <c r="R98" i="1"/>
  <c r="R94" i="1"/>
  <c r="R90" i="1"/>
  <c r="R97" i="1"/>
  <c r="R93" i="1"/>
  <c r="R96" i="1"/>
  <c r="R92" i="1"/>
  <c r="S146" i="1" l="1"/>
  <c r="S142" i="1"/>
  <c r="S149" i="1"/>
  <c r="S145" i="1"/>
  <c r="S143" i="1"/>
  <c r="S147" i="1"/>
  <c r="S148" i="1"/>
  <c r="S144" i="1"/>
  <c r="S150" i="1"/>
  <c r="T128" i="1"/>
  <c r="T141" i="1"/>
  <c r="T102" i="1"/>
  <c r="T115" i="1"/>
  <c r="T63" i="1"/>
  <c r="S123" i="1"/>
  <c r="S119" i="1"/>
  <c r="S122" i="1"/>
  <c r="S118" i="1"/>
  <c r="S116" i="1"/>
  <c r="S120" i="1"/>
  <c r="S121" i="1"/>
  <c r="S124" i="1"/>
  <c r="S117" i="1"/>
  <c r="T89" i="1"/>
  <c r="T76" i="1"/>
  <c r="U24" i="1"/>
  <c r="T37" i="1"/>
  <c r="S98" i="1"/>
  <c r="S94" i="1"/>
  <c r="S90" i="1"/>
  <c r="S97" i="1"/>
  <c r="S93" i="1"/>
  <c r="S96" i="1"/>
  <c r="S92" i="1"/>
  <c r="S95" i="1"/>
  <c r="S91" i="1"/>
  <c r="T144" i="1" l="1"/>
  <c r="T149" i="1"/>
  <c r="T142" i="1"/>
  <c r="T146" i="1"/>
  <c r="T148" i="1"/>
  <c r="T145" i="1"/>
  <c r="T147" i="1"/>
  <c r="T143" i="1"/>
  <c r="T150" i="1"/>
  <c r="U141" i="1"/>
  <c r="U128" i="1"/>
  <c r="U115" i="1"/>
  <c r="U102" i="1"/>
  <c r="U63" i="1"/>
  <c r="T122" i="1"/>
  <c r="T118" i="1"/>
  <c r="T121" i="1"/>
  <c r="T117" i="1"/>
  <c r="T119" i="1"/>
  <c r="T123" i="1"/>
  <c r="T116" i="1"/>
  <c r="T120" i="1"/>
  <c r="T124" i="1"/>
  <c r="U76" i="1"/>
  <c r="U37" i="1"/>
  <c r="U89" i="1"/>
  <c r="V24" i="1"/>
  <c r="T97" i="1"/>
  <c r="T93" i="1"/>
  <c r="T96" i="1"/>
  <c r="T92" i="1"/>
  <c r="T95" i="1"/>
  <c r="T91" i="1"/>
  <c r="T90" i="1"/>
  <c r="T94" i="1"/>
  <c r="T98" i="1"/>
  <c r="V141" i="1" l="1"/>
  <c r="V128" i="1"/>
  <c r="U145" i="1"/>
  <c r="U149" i="1"/>
  <c r="U148" i="1"/>
  <c r="U144" i="1"/>
  <c r="U143" i="1"/>
  <c r="U147" i="1"/>
  <c r="U150" i="1"/>
  <c r="U146" i="1"/>
  <c r="U142" i="1"/>
  <c r="U121" i="1"/>
  <c r="U117" i="1"/>
  <c r="U120" i="1"/>
  <c r="U116" i="1"/>
  <c r="U122" i="1"/>
  <c r="U118" i="1"/>
  <c r="U119" i="1"/>
  <c r="U124" i="1"/>
  <c r="U123" i="1"/>
  <c r="V115" i="1"/>
  <c r="V102" i="1"/>
  <c r="V63" i="1"/>
  <c r="V76" i="1"/>
  <c r="V89" i="1"/>
  <c r="W24" i="1"/>
  <c r="V37" i="1"/>
  <c r="U96" i="1"/>
  <c r="U92" i="1"/>
  <c r="U95" i="1"/>
  <c r="U91" i="1"/>
  <c r="U98" i="1"/>
  <c r="U94" i="1"/>
  <c r="U90" i="1"/>
  <c r="U97" i="1"/>
  <c r="U93" i="1"/>
  <c r="W141" i="1" l="1"/>
  <c r="W128" i="1"/>
  <c r="V144" i="1"/>
  <c r="V147" i="1"/>
  <c r="V143" i="1"/>
  <c r="V146" i="1"/>
  <c r="V148" i="1"/>
  <c r="V142" i="1"/>
  <c r="V149" i="1"/>
  <c r="V150" i="1"/>
  <c r="V145" i="1"/>
  <c r="W115" i="1"/>
  <c r="W102" i="1"/>
  <c r="W63" i="1"/>
  <c r="V120" i="1"/>
  <c r="V116" i="1"/>
  <c r="V123" i="1"/>
  <c r="V119" i="1"/>
  <c r="V121" i="1"/>
  <c r="V117" i="1"/>
  <c r="V124" i="1"/>
  <c r="V118" i="1"/>
  <c r="V122" i="1"/>
  <c r="W89" i="1"/>
  <c r="W76" i="1"/>
  <c r="X24" i="1"/>
  <c r="W37" i="1"/>
  <c r="V95" i="1"/>
  <c r="V91" i="1"/>
  <c r="V98" i="1"/>
  <c r="V94" i="1"/>
  <c r="V90" i="1"/>
  <c r="V97" i="1"/>
  <c r="V93" i="1"/>
  <c r="V96" i="1"/>
  <c r="V92" i="1"/>
  <c r="W142" i="1" l="1"/>
  <c r="W145" i="1"/>
  <c r="W149" i="1"/>
  <c r="W147" i="1"/>
  <c r="W146" i="1"/>
  <c r="W143" i="1"/>
  <c r="W144" i="1"/>
  <c r="W150" i="1"/>
  <c r="W148" i="1"/>
  <c r="X128" i="1"/>
  <c r="X141" i="1"/>
  <c r="X102" i="1"/>
  <c r="X115" i="1"/>
  <c r="X63" i="1"/>
  <c r="W123" i="1"/>
  <c r="W119" i="1"/>
  <c r="W122" i="1"/>
  <c r="W118" i="1"/>
  <c r="W120" i="1"/>
  <c r="W116" i="1"/>
  <c r="W121" i="1"/>
  <c r="W117" i="1"/>
  <c r="W124" i="1"/>
  <c r="X89" i="1"/>
  <c r="X76" i="1"/>
  <c r="Y24" i="1"/>
  <c r="X37" i="1"/>
  <c r="W98" i="1"/>
  <c r="W94" i="1"/>
  <c r="W90" i="1"/>
  <c r="W97" i="1"/>
  <c r="W93" i="1"/>
  <c r="W96" i="1"/>
  <c r="W92" i="1"/>
  <c r="W91" i="1"/>
  <c r="W95" i="1"/>
  <c r="X149" i="1" l="1"/>
  <c r="X142" i="1"/>
  <c r="X144" i="1"/>
  <c r="X146" i="1"/>
  <c r="X148" i="1"/>
  <c r="X145" i="1"/>
  <c r="X143" i="1"/>
  <c r="X147" i="1"/>
  <c r="X150" i="1"/>
  <c r="Y141" i="1"/>
  <c r="Y128" i="1"/>
  <c r="Y63" i="1"/>
  <c r="Y115" i="1"/>
  <c r="Y102" i="1"/>
  <c r="X122" i="1"/>
  <c r="X118" i="1"/>
  <c r="X121" i="1"/>
  <c r="X117" i="1"/>
  <c r="X116" i="1"/>
  <c r="X123" i="1"/>
  <c r="X119" i="1"/>
  <c r="X120" i="1"/>
  <c r="X124" i="1"/>
  <c r="Y76" i="1"/>
  <c r="Y37" i="1"/>
  <c r="Z24" i="1"/>
  <c r="Y89" i="1"/>
  <c r="X97" i="1"/>
  <c r="X93" i="1"/>
  <c r="X96" i="1"/>
  <c r="X92" i="1"/>
  <c r="X95" i="1"/>
  <c r="X91" i="1"/>
  <c r="X90" i="1"/>
  <c r="X98" i="1"/>
  <c r="X94" i="1"/>
  <c r="Z141" i="1" l="1"/>
  <c r="Z128" i="1"/>
  <c r="Y145" i="1"/>
  <c r="Y149" i="1"/>
  <c r="Y147" i="1"/>
  <c r="Y144" i="1"/>
  <c r="Y143" i="1"/>
  <c r="Y148" i="1"/>
  <c r="Y146" i="1"/>
  <c r="Y142" i="1"/>
  <c r="Y150" i="1"/>
  <c r="Y121" i="1"/>
  <c r="Y117" i="1"/>
  <c r="Y120" i="1"/>
  <c r="Y116" i="1"/>
  <c r="Y122" i="1"/>
  <c r="Y118" i="1"/>
  <c r="Y124" i="1"/>
  <c r="Y119" i="1"/>
  <c r="Y123" i="1"/>
  <c r="Z115" i="1"/>
  <c r="Z63" i="1"/>
  <c r="Z102" i="1"/>
  <c r="Y96" i="1"/>
  <c r="Y92" i="1"/>
  <c r="Y95" i="1"/>
  <c r="Y91" i="1"/>
  <c r="Y98" i="1"/>
  <c r="Y94" i="1"/>
  <c r="Y90" i="1"/>
  <c r="Y97" i="1"/>
  <c r="Y93" i="1"/>
  <c r="Z76" i="1"/>
  <c r="Z89" i="1"/>
  <c r="Z37" i="1"/>
  <c r="AA24" i="1"/>
  <c r="Z142" i="1" l="1"/>
  <c r="Z148" i="1"/>
  <c r="Z146" i="1"/>
  <c r="Z143" i="1"/>
  <c r="Z147" i="1"/>
  <c r="Z144" i="1"/>
  <c r="Z149" i="1"/>
  <c r="Z150" i="1"/>
  <c r="Z145" i="1"/>
  <c r="AA141" i="1"/>
  <c r="AA128" i="1"/>
  <c r="Z120" i="1"/>
  <c r="Z116" i="1"/>
  <c r="Z123" i="1"/>
  <c r="Z119" i="1"/>
  <c r="Z121" i="1"/>
  <c r="Z117" i="1"/>
  <c r="Z122" i="1"/>
  <c r="Z118" i="1"/>
  <c r="Z124" i="1"/>
  <c r="AA115" i="1"/>
  <c r="AA102" i="1"/>
  <c r="AA63" i="1"/>
  <c r="Z95" i="1"/>
  <c r="Z91" i="1"/>
  <c r="Z98" i="1"/>
  <c r="Z94" i="1"/>
  <c r="Z90" i="1"/>
  <c r="Z97" i="1"/>
  <c r="Z93" i="1"/>
  <c r="Z92" i="1"/>
  <c r="Z96" i="1"/>
  <c r="AA89" i="1"/>
  <c r="AA76" i="1"/>
  <c r="AB24" i="1"/>
  <c r="AA37" i="1"/>
  <c r="AA146" i="1" l="1"/>
  <c r="AA143" i="1"/>
  <c r="AA145" i="1"/>
  <c r="AA149" i="1"/>
  <c r="AA147" i="1"/>
  <c r="AA142" i="1"/>
  <c r="AA148" i="1"/>
  <c r="AA144" i="1"/>
  <c r="AA150" i="1"/>
  <c r="AB128" i="1"/>
  <c r="AB141" i="1"/>
  <c r="AB102" i="1"/>
  <c r="AB63" i="1"/>
  <c r="AB115" i="1"/>
  <c r="AA123" i="1"/>
  <c r="AA119" i="1"/>
  <c r="AA122" i="1"/>
  <c r="AA118" i="1"/>
  <c r="AA116" i="1"/>
  <c r="AA120" i="1"/>
  <c r="AA124" i="1"/>
  <c r="AA117" i="1"/>
  <c r="AA121" i="1"/>
  <c r="AB89" i="1"/>
  <c r="AB76" i="1"/>
  <c r="AC24" i="1"/>
  <c r="AB37" i="1"/>
  <c r="AA98" i="1"/>
  <c r="AA94" i="1"/>
  <c r="AA90" i="1"/>
  <c r="AA97" i="1"/>
  <c r="AA93" i="1"/>
  <c r="AA96" i="1"/>
  <c r="AA92" i="1"/>
  <c r="AA91" i="1"/>
  <c r="AA95" i="1"/>
  <c r="AB145" i="1" l="1"/>
  <c r="AB148" i="1"/>
  <c r="AB144" i="1"/>
  <c r="AB142" i="1"/>
  <c r="AB146" i="1"/>
  <c r="AB149" i="1"/>
  <c r="AB143" i="1"/>
  <c r="AB150" i="1"/>
  <c r="AB147" i="1"/>
  <c r="AC141" i="1"/>
  <c r="AC128" i="1"/>
  <c r="AC115" i="1"/>
  <c r="AC102" i="1"/>
  <c r="AC63" i="1"/>
  <c r="AB122" i="1"/>
  <c r="AB118" i="1"/>
  <c r="AB121" i="1"/>
  <c r="AB117" i="1"/>
  <c r="AB123" i="1"/>
  <c r="AB119" i="1"/>
  <c r="AB124" i="1"/>
  <c r="AB116" i="1"/>
  <c r="AB120" i="1"/>
  <c r="AC76" i="1"/>
  <c r="AC37" i="1"/>
  <c r="AC89" i="1"/>
  <c r="AD24" i="1"/>
  <c r="AB97" i="1"/>
  <c r="AB93" i="1"/>
  <c r="AB96" i="1"/>
  <c r="AB92" i="1"/>
  <c r="AB95" i="1"/>
  <c r="AB91" i="1"/>
  <c r="AB98" i="1"/>
  <c r="AB94" i="1"/>
  <c r="AB90" i="1"/>
  <c r="AD128" i="1" l="1"/>
  <c r="AD141" i="1"/>
  <c r="AC144" i="1"/>
  <c r="AC148" i="1"/>
  <c r="AC145" i="1"/>
  <c r="AC147" i="1"/>
  <c r="AC149" i="1"/>
  <c r="AC143" i="1"/>
  <c r="AC146" i="1"/>
  <c r="AC142" i="1"/>
  <c r="AC150" i="1"/>
  <c r="AD115" i="1"/>
  <c r="AD102" i="1"/>
  <c r="AD63" i="1"/>
  <c r="AC121" i="1"/>
  <c r="AC117" i="1"/>
  <c r="AC120" i="1"/>
  <c r="AC116" i="1"/>
  <c r="AC122" i="1"/>
  <c r="AC118" i="1"/>
  <c r="AC123" i="1"/>
  <c r="AC124" i="1"/>
  <c r="AC119" i="1"/>
  <c r="AD76" i="1"/>
  <c r="AD89" i="1"/>
  <c r="AD37" i="1"/>
  <c r="AE24" i="1"/>
  <c r="AC96" i="1"/>
  <c r="AC92" i="1"/>
  <c r="AC95" i="1"/>
  <c r="AC91" i="1"/>
  <c r="AC98" i="1"/>
  <c r="AC94" i="1"/>
  <c r="AC90" i="1"/>
  <c r="AC93" i="1"/>
  <c r="AC97" i="1"/>
  <c r="AD144" i="1" l="1"/>
  <c r="AD142" i="1"/>
  <c r="AD147" i="1"/>
  <c r="AD143" i="1"/>
  <c r="AD146" i="1"/>
  <c r="AD148" i="1"/>
  <c r="AD145" i="1"/>
  <c r="AD149" i="1"/>
  <c r="AD150" i="1"/>
  <c r="AE141" i="1"/>
  <c r="AE128" i="1"/>
  <c r="AE115" i="1"/>
  <c r="AE102" i="1"/>
  <c r="AE63" i="1"/>
  <c r="AD120" i="1"/>
  <c r="AD116" i="1"/>
  <c r="AD123" i="1"/>
  <c r="AD119" i="1"/>
  <c r="AD117" i="1"/>
  <c r="AD121" i="1"/>
  <c r="AD118" i="1"/>
  <c r="AD122" i="1"/>
  <c r="AD124" i="1"/>
  <c r="AE89" i="1"/>
  <c r="AE76" i="1"/>
  <c r="AE37" i="1"/>
  <c r="AD95" i="1"/>
  <c r="AD91" i="1"/>
  <c r="AD98" i="1"/>
  <c r="AD94" i="1"/>
  <c r="AD90" i="1"/>
  <c r="AD97" i="1"/>
  <c r="AD93" i="1"/>
  <c r="AD92" i="1"/>
  <c r="AD96" i="1"/>
  <c r="AE146" i="1" l="1"/>
  <c r="AE142" i="1"/>
  <c r="AE147" i="1"/>
  <c r="AE145" i="1"/>
  <c r="AE149" i="1"/>
  <c r="AE143" i="1"/>
  <c r="AE148" i="1"/>
  <c r="AE144" i="1"/>
  <c r="AE150" i="1"/>
  <c r="AE123" i="1"/>
  <c r="AE119" i="1"/>
  <c r="AE122" i="1"/>
  <c r="AE118" i="1"/>
  <c r="AE120" i="1"/>
  <c r="AE116" i="1"/>
  <c r="AE124" i="1"/>
  <c r="AE117" i="1"/>
  <c r="AE121" i="1"/>
  <c r="AE98" i="1"/>
  <c r="AE94" i="1"/>
  <c r="AE90" i="1"/>
  <c r="AE97" i="1"/>
  <c r="AE93" i="1"/>
  <c r="AE96" i="1"/>
  <c r="AE92" i="1"/>
  <c r="AE95" i="1"/>
  <c r="AE91" i="1"/>
</calcChain>
</file>

<file path=xl/sharedStrings.xml><?xml version="1.0" encoding="utf-8"?>
<sst xmlns="http://schemas.openxmlformats.org/spreadsheetml/2006/main" count="62" uniqueCount="49">
  <si>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</si>
  <si>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</si>
  <si>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</si>
  <si>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</si>
  <si>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</si>
  <si>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</si>
  <si>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</si>
  <si>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</si>
  <si>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</si>
  <si>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</si>
  <si>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</si>
  <si>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</si>
  <si>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</si>
  <si>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</si>
  <si>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</si>
  <si>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</si>
  <si>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</si>
  <si>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</si>
  <si>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</si>
  <si>
    <t>Island</t>
  </si>
  <si>
    <t>Hawaii</t>
  </si>
  <si>
    <t>Peak</t>
  </si>
  <si>
    <t xml:space="preserve"> </t>
  </si>
  <si>
    <t>Other</t>
  </si>
  <si>
    <t>End Use</t>
  </si>
  <si>
    <t>A</t>
  </si>
  <si>
    <t>B</t>
  </si>
  <si>
    <t>C</t>
  </si>
  <si>
    <t>D</t>
  </si>
  <si>
    <t>Cooling</t>
  </si>
  <si>
    <t>Ventilation</t>
  </si>
  <si>
    <t>Water Heating</t>
  </si>
  <si>
    <t>Interior Lighting</t>
  </si>
  <si>
    <t>Exterior Lighting</t>
  </si>
  <si>
    <t>Appliances</t>
  </si>
  <si>
    <t>Res Appliances</t>
  </si>
  <si>
    <t>Refrigeration</t>
  </si>
  <si>
    <t>Com Refrigeration</t>
  </si>
  <si>
    <t>Electronics</t>
  </si>
  <si>
    <t>Office Equipment</t>
  </si>
  <si>
    <t>Food Preparation</t>
  </si>
  <si>
    <t>Miscellaneous</t>
  </si>
  <si>
    <t>Incremental Peak Impact by Bundle (MW)</t>
  </si>
  <si>
    <t>Cumulative Peak Impact by Bundle (MW)</t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</si>
  <si>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</si>
  <si>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</si>
  <si>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Cumulative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</si>
  <si>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Cumulative</t>
    </r>
  </si>
  <si>
    <t>Total $/MW (Cumulative)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</si>
</sst>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#,##0.0;\-#,##0.0;\-;@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  <font>
      <sz val="11"/>
      <color theme="0" tint="-0.249977111117893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  <xf numFmtId="0" fontId="0" fillId="0" borderId="9" xfId="0" applyBorder="1" applyAlignment="1">
      <alignment horizontal="center" vertical="center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Continuous"/>
    </xf>
    <xf numFmtId="0" fontId="0" fillId="3" borderId="0" xfId="0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3" borderId="10" xfId="0" applyFill="1" applyBorder="1"/>
    <xf numFmtId="168" fontId="0" fillId="3" borderId="10" xfId="0" applyNumberFormat="1" applyFill="1" applyBorder="1"/>
    <xf numFmtId="0" fontId="0" fillId="4" borderId="11" xfId="0" applyFill="1" applyBorder="1"/>
    <xf numFmtId="168" fontId="0" fillId="4" borderId="11" xfId="0" applyNumberFormat="1" applyFill="1" applyBorder="1"/>
    <xf numFmtId="0" fontId="0" fillId="4" borderId="0" xfId="0" applyFill="1"/>
    <xf numFmtId="0" fontId="0" fillId="3" borderId="11" xfId="0" applyFill="1" applyBorder="1"/>
    <xf numFmtId="168" fontId="0" fillId="3" borderId="11" xfId="0" applyNumberFormat="1" applyFill="1" applyBorder="1"/>
    <xf numFmtId="0" fontId="0" fillId="3" borderId="12" xfId="0" applyFill="1" applyBorder="1"/>
    <xf numFmtId="168" fontId="0" fillId="3" borderId="12" xfId="0" applyNumberFormat="1" applyFill="1" applyBorder="1"/>
    <xf numFmtId="168" fontId="2" fillId="3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5.4719554833280872</c:v>
                </c:pt>
                <c:pt idx="1">
                  <c:v>6.4645028242475044</c:v>
                </c:pt>
                <c:pt idx="2">
                  <c:v>7.4858500328033353</c:v>
                </c:pt>
                <c:pt idx="3">
                  <c:v>8.5169658900591987</c:v>
                </c:pt>
                <c:pt idx="4">
                  <c:v>9.4731469210684107</c:v>
                </c:pt>
                <c:pt idx="5">
                  <c:v>10.386910092854245</c:v>
                </c:pt>
                <c:pt idx="6">
                  <c:v>11.35253970612556</c:v>
                </c:pt>
                <c:pt idx="7">
                  <c:v>11.926881659331331</c:v>
                </c:pt>
                <c:pt idx="8">
                  <c:v>12.113929241703707</c:v>
                </c:pt>
                <c:pt idx="9">
                  <c:v>12.539871046173484</c:v>
                </c:pt>
                <c:pt idx="10">
                  <c:v>11.979244799182419</c:v>
                </c:pt>
                <c:pt idx="11">
                  <c:v>11.902402217701066</c:v>
                </c:pt>
                <c:pt idx="12">
                  <c:v>9.267409845102911</c:v>
                </c:pt>
                <c:pt idx="13">
                  <c:v>8.4369469647268041</c:v>
                </c:pt>
                <c:pt idx="14">
                  <c:v>8.0819825687245963</c:v>
                </c:pt>
                <c:pt idx="15">
                  <c:v>7.8129576719616791</c:v>
                </c:pt>
                <c:pt idx="16">
                  <c:v>7.706329693722755</c:v>
                </c:pt>
                <c:pt idx="17">
                  <c:v>8.2603495497216031</c:v>
                </c:pt>
                <c:pt idx="18">
                  <c:v>7.7965929653212269</c:v>
                </c:pt>
                <c:pt idx="19">
                  <c:v>6.5290986879571857</c:v>
                </c:pt>
                <c:pt idx="20">
                  <c:v>5.6921559000108735</c:v>
                </c:pt>
                <c:pt idx="21">
                  <c:v>5.4271514121630897</c:v>
                </c:pt>
                <c:pt idx="22">
                  <c:v>4.797978121717227</c:v>
                </c:pt>
                <c:pt idx="23">
                  <c:v>4.770707474887808</c:v>
                </c:pt>
                <c:pt idx="24">
                  <c:v>4.7329195048873069</c:v>
                </c:pt>
                <c:pt idx="25">
                  <c:v>4.6846142117157248</c:v>
                </c:pt>
                <c:pt idx="26">
                  <c:v>4.6257915953730624</c:v>
                </c:pt>
                <c:pt idx="27">
                  <c:v>4.5564516558593269</c:v>
                </c:pt>
                <c:pt idx="28">
                  <c:v>4.4765943931745085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4-4748-9C44-E0B2C1881BBD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6.482531582304202</c:v>
                </c:pt>
                <c:pt idx="1">
                  <c:v>7.2114240209467546</c:v>
                </c:pt>
                <c:pt idx="2">
                  <c:v>7.996503419580498</c:v>
                </c:pt>
                <c:pt idx="3">
                  <c:v>8.5537582773146461</c:v>
                </c:pt>
                <c:pt idx="4">
                  <c:v>8.6918604684048137</c:v>
                </c:pt>
                <c:pt idx="5">
                  <c:v>7.111954240362178</c:v>
                </c:pt>
                <c:pt idx="6">
                  <c:v>7.2156761110634458</c:v>
                </c:pt>
                <c:pt idx="7">
                  <c:v>7.557214957499232</c:v>
                </c:pt>
                <c:pt idx="8">
                  <c:v>7.6645835408136564</c:v>
                </c:pt>
                <c:pt idx="9">
                  <c:v>7.7582494846704515</c:v>
                </c:pt>
                <c:pt idx="10">
                  <c:v>7.3308095993477576</c:v>
                </c:pt>
                <c:pt idx="11">
                  <c:v>7.3507193301556457</c:v>
                </c:pt>
                <c:pt idx="12">
                  <c:v>7.2168966732823154</c:v>
                </c:pt>
                <c:pt idx="13">
                  <c:v>6.2674560391303835</c:v>
                </c:pt>
                <c:pt idx="14">
                  <c:v>6.3537887632803738</c:v>
                </c:pt>
                <c:pt idx="15">
                  <c:v>4.8725653729107021</c:v>
                </c:pt>
                <c:pt idx="16">
                  <c:v>4.6831477414696758</c:v>
                </c:pt>
                <c:pt idx="17">
                  <c:v>4.7890605609644687</c:v>
                </c:pt>
                <c:pt idx="18">
                  <c:v>5.0454109690326279</c:v>
                </c:pt>
                <c:pt idx="19">
                  <c:v>4.8738719216770852</c:v>
                </c:pt>
                <c:pt idx="20">
                  <c:v>4.351619448087976</c:v>
                </c:pt>
                <c:pt idx="21">
                  <c:v>4.0371774219994876</c:v>
                </c:pt>
                <c:pt idx="22">
                  <c:v>3.4561817353166981</c:v>
                </c:pt>
                <c:pt idx="23">
                  <c:v>3.4321599356156463</c:v>
                </c:pt>
                <c:pt idx="24">
                  <c:v>3.3996681930770634</c:v>
                </c:pt>
                <c:pt idx="25">
                  <c:v>3.3587065077009433</c:v>
                </c:pt>
                <c:pt idx="26">
                  <c:v>3.309274879487285</c:v>
                </c:pt>
                <c:pt idx="27">
                  <c:v>3.2513733084360918</c:v>
                </c:pt>
                <c:pt idx="28">
                  <c:v>3.1850017945473619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4-4748-9C44-E0B2C1881BBD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2.4169387822865107</c:v>
                </c:pt>
                <c:pt idx="1">
                  <c:v>2.3751564983349076</c:v>
                </c:pt>
                <c:pt idx="2">
                  <c:v>2.5131873005772776</c:v>
                </c:pt>
                <c:pt idx="3">
                  <c:v>2.5033341680029015</c:v>
                </c:pt>
                <c:pt idx="4">
                  <c:v>2.0878128559432247</c:v>
                </c:pt>
                <c:pt idx="5">
                  <c:v>1.8507149521842925</c:v>
                </c:pt>
                <c:pt idx="6">
                  <c:v>1.8023601712115767</c:v>
                </c:pt>
                <c:pt idx="7">
                  <c:v>1.7890300804562689</c:v>
                </c:pt>
                <c:pt idx="8">
                  <c:v>1.7543519288176275</c:v>
                </c:pt>
                <c:pt idx="9">
                  <c:v>1.7760060351395532</c:v>
                </c:pt>
                <c:pt idx="10">
                  <c:v>1.7396214003546313</c:v>
                </c:pt>
                <c:pt idx="11">
                  <c:v>1.7641287212617773</c:v>
                </c:pt>
                <c:pt idx="12">
                  <c:v>1.8055123039005405</c:v>
                </c:pt>
                <c:pt idx="13">
                  <c:v>1.75210067108917</c:v>
                </c:pt>
                <c:pt idx="14">
                  <c:v>1.6875026780574798</c:v>
                </c:pt>
                <c:pt idx="15">
                  <c:v>1.6502757501495604</c:v>
                </c:pt>
                <c:pt idx="16">
                  <c:v>1.5173733812438059</c:v>
                </c:pt>
                <c:pt idx="17">
                  <c:v>1.5664409858266712</c:v>
                </c:pt>
                <c:pt idx="18">
                  <c:v>1.4259672463651067</c:v>
                </c:pt>
                <c:pt idx="19">
                  <c:v>0.99386607284896533</c:v>
                </c:pt>
                <c:pt idx="20">
                  <c:v>0.91001875628458118</c:v>
                </c:pt>
                <c:pt idx="21">
                  <c:v>0.97969853366985615</c:v>
                </c:pt>
                <c:pt idx="22">
                  <c:v>0.88583570082865681</c:v>
                </c:pt>
                <c:pt idx="23">
                  <c:v>0.8834354040519673</c:v>
                </c:pt>
                <c:pt idx="24">
                  <c:v>0.87910303752744456</c:v>
                </c:pt>
                <c:pt idx="25">
                  <c:v>0.87283860125508983</c:v>
                </c:pt>
                <c:pt idx="26">
                  <c:v>0.86464209523490276</c:v>
                </c:pt>
                <c:pt idx="27">
                  <c:v>0.85451351946688403</c:v>
                </c:pt>
                <c:pt idx="28">
                  <c:v>0.8424528739510323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4-4748-9C44-E0B2C1881BBD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1.0280619728242084</c:v>
                </c:pt>
                <c:pt idx="1">
                  <c:v>0.71704708275034867</c:v>
                </c:pt>
                <c:pt idx="2">
                  <c:v>0.68973082999235646</c:v>
                </c:pt>
                <c:pt idx="3">
                  <c:v>0.70464433703455553</c:v>
                </c:pt>
                <c:pt idx="4">
                  <c:v>0.40350376576150793</c:v>
                </c:pt>
                <c:pt idx="5">
                  <c:v>0.22898045160128883</c:v>
                </c:pt>
                <c:pt idx="6">
                  <c:v>0.15576677116755014</c:v>
                </c:pt>
                <c:pt idx="7">
                  <c:v>0.15102355617749177</c:v>
                </c:pt>
                <c:pt idx="8">
                  <c:v>0.13538873923263575</c:v>
                </c:pt>
                <c:pt idx="9">
                  <c:v>0.13947329859854607</c:v>
                </c:pt>
                <c:pt idx="10">
                  <c:v>0.11439075860141487</c:v>
                </c:pt>
                <c:pt idx="11">
                  <c:v>0.1140772166835414</c:v>
                </c:pt>
                <c:pt idx="12">
                  <c:v>9.564153581714234E-2</c:v>
                </c:pt>
                <c:pt idx="13">
                  <c:v>8.9541953442301828E-2</c:v>
                </c:pt>
                <c:pt idx="14">
                  <c:v>8.7616395640347261E-2</c:v>
                </c:pt>
                <c:pt idx="15">
                  <c:v>8.5798447620353352E-2</c:v>
                </c:pt>
                <c:pt idx="16">
                  <c:v>0.2054205277077632</c:v>
                </c:pt>
                <c:pt idx="17">
                  <c:v>0.20411052314001543</c:v>
                </c:pt>
                <c:pt idx="18">
                  <c:v>0.19616358021604588</c:v>
                </c:pt>
                <c:pt idx="19">
                  <c:v>0.15044365154357023</c:v>
                </c:pt>
                <c:pt idx="20">
                  <c:v>0.13870028083248256</c:v>
                </c:pt>
                <c:pt idx="21">
                  <c:v>0.12830465722112117</c:v>
                </c:pt>
                <c:pt idx="22">
                  <c:v>3.2137046961391684E-2</c:v>
                </c:pt>
                <c:pt idx="23">
                  <c:v>3.2043245688382571E-2</c:v>
                </c:pt>
                <c:pt idx="24">
                  <c:v>3.1923653510337102E-2</c:v>
                </c:pt>
                <c:pt idx="25">
                  <c:v>3.1778270427255298E-2</c:v>
                </c:pt>
                <c:pt idx="26">
                  <c:v>3.1607096439137145E-2</c:v>
                </c:pt>
                <c:pt idx="27">
                  <c:v>3.1410131545982642E-2</c:v>
                </c:pt>
                <c:pt idx="28">
                  <c:v>3.1187375747791804E-2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14-4748-9C44-E0B2C1881BBD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0.41463397512030492</c:v>
                </c:pt>
                <c:pt idx="1">
                  <c:v>0.49323772573338964</c:v>
                </c:pt>
                <c:pt idx="2">
                  <c:v>0.61385034814875228</c:v>
                </c:pt>
                <c:pt idx="3">
                  <c:v>0.70408272723998355</c:v>
                </c:pt>
                <c:pt idx="4">
                  <c:v>0.77742648462207353</c:v>
                </c:pt>
                <c:pt idx="5">
                  <c:v>0.8517930734040049</c:v>
                </c:pt>
                <c:pt idx="6">
                  <c:v>0.92455577566591352</c:v>
                </c:pt>
                <c:pt idx="7">
                  <c:v>0.99344427946584335</c:v>
                </c:pt>
                <c:pt idx="8">
                  <c:v>0.99156476703694629</c:v>
                </c:pt>
                <c:pt idx="9">
                  <c:v>1.0050117293116207</c:v>
                </c:pt>
                <c:pt idx="10">
                  <c:v>1.0183179189491189</c:v>
                </c:pt>
                <c:pt idx="11">
                  <c:v>1.0339586351344332</c:v>
                </c:pt>
                <c:pt idx="12">
                  <c:v>0.68880245091440362</c:v>
                </c:pt>
                <c:pt idx="13">
                  <c:v>0.66869179160711611</c:v>
                </c:pt>
                <c:pt idx="14">
                  <c:v>0.65794143565511376</c:v>
                </c:pt>
                <c:pt idx="15">
                  <c:v>0.6469164954853055</c:v>
                </c:pt>
                <c:pt idx="16">
                  <c:v>0.63857037625712021</c:v>
                </c:pt>
                <c:pt idx="17">
                  <c:v>0.68783080469618674</c:v>
                </c:pt>
                <c:pt idx="18">
                  <c:v>0.65993913327332632</c:v>
                </c:pt>
                <c:pt idx="19">
                  <c:v>0.5057386910375492</c:v>
                </c:pt>
                <c:pt idx="20">
                  <c:v>0.46983956658070869</c:v>
                </c:pt>
                <c:pt idx="21">
                  <c:v>0.4445243483595151</c:v>
                </c:pt>
                <c:pt idx="22">
                  <c:v>0.43733257549719295</c:v>
                </c:pt>
                <c:pt idx="23">
                  <c:v>0.43534771338514122</c:v>
                </c:pt>
                <c:pt idx="24">
                  <c:v>0.43270270267710176</c:v>
                </c:pt>
                <c:pt idx="25">
                  <c:v>0.42939754337307473</c:v>
                </c:pt>
                <c:pt idx="26">
                  <c:v>0.42543223547306031</c:v>
                </c:pt>
                <c:pt idx="27">
                  <c:v>0.42080677897705826</c:v>
                </c:pt>
                <c:pt idx="28">
                  <c:v>0.41552117388506887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14-4748-9C44-E0B2C1881BBD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0.11093014254386833</c:v>
                </c:pt>
                <c:pt idx="1">
                  <c:v>0.12458808635419646</c:v>
                </c:pt>
                <c:pt idx="2">
                  <c:v>0.13516402850587036</c:v>
                </c:pt>
                <c:pt idx="3">
                  <c:v>0.14500758695387631</c:v>
                </c:pt>
                <c:pt idx="4">
                  <c:v>0.15488479231166091</c:v>
                </c:pt>
                <c:pt idx="5">
                  <c:v>0.16336275226883556</c:v>
                </c:pt>
                <c:pt idx="6">
                  <c:v>0.1723592888721697</c:v>
                </c:pt>
                <c:pt idx="7">
                  <c:v>0.18070413928712892</c:v>
                </c:pt>
                <c:pt idx="8">
                  <c:v>0.1913576937922265</c:v>
                </c:pt>
                <c:pt idx="9">
                  <c:v>0.20337131945045878</c:v>
                </c:pt>
                <c:pt idx="10">
                  <c:v>0.18925195249059759</c:v>
                </c:pt>
                <c:pt idx="11">
                  <c:v>0.19354737459560331</c:v>
                </c:pt>
                <c:pt idx="12">
                  <c:v>0.19790288725227032</c:v>
                </c:pt>
                <c:pt idx="13">
                  <c:v>0.21950670796369134</c:v>
                </c:pt>
                <c:pt idx="14">
                  <c:v>0.21010261864799304</c:v>
                </c:pt>
                <c:pt idx="15">
                  <c:v>0.20050410630805973</c:v>
                </c:pt>
                <c:pt idx="16">
                  <c:v>0.1847912595873297</c:v>
                </c:pt>
                <c:pt idx="17">
                  <c:v>0.17631908160489382</c:v>
                </c:pt>
                <c:pt idx="18">
                  <c:v>0.15920150474338696</c:v>
                </c:pt>
                <c:pt idx="19">
                  <c:v>0.14290952795589054</c:v>
                </c:pt>
                <c:pt idx="20">
                  <c:v>0.12864100650869259</c:v>
                </c:pt>
                <c:pt idx="21">
                  <c:v>0.11634616143981159</c:v>
                </c:pt>
                <c:pt idx="22">
                  <c:v>0.10050278702161472</c:v>
                </c:pt>
                <c:pt idx="23">
                  <c:v>9.9724090715919422E-2</c:v>
                </c:pt>
                <c:pt idx="24">
                  <c:v>9.8706699146060312E-2</c:v>
                </c:pt>
                <c:pt idx="25">
                  <c:v>9.7450612312037457E-2</c:v>
                </c:pt>
                <c:pt idx="26">
                  <c:v>9.595583021385079E-2</c:v>
                </c:pt>
                <c:pt idx="27">
                  <c:v>9.4222352851500324E-2</c:v>
                </c:pt>
                <c:pt idx="28">
                  <c:v>9.2250180224986059E-2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14-4748-9C44-E0B2C1881BBD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2.1378478275722941</c:v>
                </c:pt>
                <c:pt idx="1">
                  <c:v>2.5298897891365133</c:v>
                </c:pt>
                <c:pt idx="2">
                  <c:v>3.0996809708553368</c:v>
                </c:pt>
                <c:pt idx="3">
                  <c:v>3.4918056837936953</c:v>
                </c:pt>
                <c:pt idx="4">
                  <c:v>3.8528312477914004</c:v>
                </c:pt>
                <c:pt idx="5">
                  <c:v>4.2537549788434186</c:v>
                </c:pt>
                <c:pt idx="6">
                  <c:v>4.5307130090169663</c:v>
                </c:pt>
                <c:pt idx="7">
                  <c:v>4.816226504750265</c:v>
                </c:pt>
                <c:pt idx="8">
                  <c:v>4.7493824524218979</c:v>
                </c:pt>
                <c:pt idx="9">
                  <c:v>4.6843012337755141</c:v>
                </c:pt>
                <c:pt idx="10">
                  <c:v>4.6356718903859679</c:v>
                </c:pt>
                <c:pt idx="11">
                  <c:v>4.5295086474216681</c:v>
                </c:pt>
                <c:pt idx="12">
                  <c:v>2.4367902402236852</c:v>
                </c:pt>
                <c:pt idx="13">
                  <c:v>2.2593033144229051</c:v>
                </c:pt>
                <c:pt idx="14">
                  <c:v>2.1704053988498995</c:v>
                </c:pt>
                <c:pt idx="15">
                  <c:v>2.0922383265985229</c:v>
                </c:pt>
                <c:pt idx="16">
                  <c:v>2.0486367288987437</c:v>
                </c:pt>
                <c:pt idx="17">
                  <c:v>2.2204952562438494</c:v>
                </c:pt>
                <c:pt idx="18">
                  <c:v>2.1096764961855303</c:v>
                </c:pt>
                <c:pt idx="19">
                  <c:v>1.6628116304086746</c:v>
                </c:pt>
                <c:pt idx="20">
                  <c:v>1.5194080107242953</c:v>
                </c:pt>
                <c:pt idx="21">
                  <c:v>1.4528115256279939</c:v>
                </c:pt>
                <c:pt idx="22">
                  <c:v>1.437866746944845</c:v>
                </c:pt>
                <c:pt idx="23">
                  <c:v>1.4324319357367956</c:v>
                </c:pt>
                <c:pt idx="24">
                  <c:v>1.4249590824565621</c:v>
                </c:pt>
                <c:pt idx="25">
                  <c:v>1.4154481871041467</c:v>
                </c:pt>
                <c:pt idx="26">
                  <c:v>1.4038992496795413</c:v>
                </c:pt>
                <c:pt idx="27">
                  <c:v>1.3903122701827502</c:v>
                </c:pt>
                <c:pt idx="28">
                  <c:v>1.3746872486137733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14-4748-9C44-E0B2C1881BBD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0.70582261747304564</c:v>
                </c:pt>
                <c:pt idx="1">
                  <c:v>0.76753002206593879</c:v>
                </c:pt>
                <c:pt idx="2">
                  <c:v>0.82346968564933642</c:v>
                </c:pt>
                <c:pt idx="3">
                  <c:v>0.86747665947274455</c:v>
                </c:pt>
                <c:pt idx="4">
                  <c:v>0.9092751678797093</c:v>
                </c:pt>
                <c:pt idx="5">
                  <c:v>0.90789506985152979</c:v>
                </c:pt>
                <c:pt idx="6">
                  <c:v>0.94332755878742147</c:v>
                </c:pt>
                <c:pt idx="7">
                  <c:v>0.97831255280097973</c:v>
                </c:pt>
                <c:pt idx="8">
                  <c:v>0.9919485454793292</c:v>
                </c:pt>
                <c:pt idx="9">
                  <c:v>1.0100912288626374</c:v>
                </c:pt>
                <c:pt idx="10">
                  <c:v>1.0225507817786477</c:v>
                </c:pt>
                <c:pt idx="11">
                  <c:v>1.0298207619465074</c:v>
                </c:pt>
                <c:pt idx="12">
                  <c:v>0.93466016257910933</c:v>
                </c:pt>
                <c:pt idx="13">
                  <c:v>0.92442211448186218</c:v>
                </c:pt>
                <c:pt idx="14">
                  <c:v>0.93192409700462919</c:v>
                </c:pt>
                <c:pt idx="15">
                  <c:v>0.94000423694921309</c:v>
                </c:pt>
                <c:pt idx="16">
                  <c:v>0.92045186782051436</c:v>
                </c:pt>
                <c:pt idx="17">
                  <c:v>0.92718030666426365</c:v>
                </c:pt>
                <c:pt idx="18">
                  <c:v>0.85558101965532118</c:v>
                </c:pt>
                <c:pt idx="19">
                  <c:v>0.72450402282710158</c:v>
                </c:pt>
                <c:pt idx="20">
                  <c:v>0.68449433424162121</c:v>
                </c:pt>
                <c:pt idx="21">
                  <c:v>0.65789389028769141</c:v>
                </c:pt>
                <c:pt idx="22">
                  <c:v>0.51981476106810054</c:v>
                </c:pt>
                <c:pt idx="23">
                  <c:v>0.51713787206710948</c:v>
                </c:pt>
                <c:pt idx="24">
                  <c:v>0.51344747579759875</c:v>
                </c:pt>
                <c:pt idx="25">
                  <c:v>0.50874357225957001</c:v>
                </c:pt>
                <c:pt idx="26">
                  <c:v>0.50302616145302381</c:v>
                </c:pt>
                <c:pt idx="27">
                  <c:v>0.49629524337795899</c:v>
                </c:pt>
                <c:pt idx="28">
                  <c:v>0.48855081803437461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14-4748-9C44-E0B2C1881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/>
              <a:t>End Use Impacts by Bundle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1"/>
          <c:order val="0"/>
          <c:tx>
            <c:strRef>
              <c:f>'End Use Summary'!$C$17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Summary'!$D$17:$L$17</c:f>
              <c:numCache>
                <c:formatCode>#,##0.0;\-#,##0.0;\-;@</c:formatCode>
                <c:ptCount val="9"/>
                <c:pt idx="0">
                  <c:v>10.201966540662339</c:v>
                </c:pt>
                <c:pt idx="1">
                  <c:v>1.1093046548465391</c:v>
                </c:pt>
                <c:pt idx="2">
                  <c:v>2.5196237940196688</c:v>
                </c:pt>
                <c:pt idx="3">
                  <c:v>0.27206565545449551</c:v>
                </c:pt>
                <c:pt idx="5">
                  <c:v>2.1318722331184898</c:v>
                </c:pt>
                <c:pt idx="6">
                  <c:v>1.0277536974533684E-4</c:v>
                </c:pt>
                <c:pt idx="7">
                  <c:v>0.15696651672198977</c:v>
                </c:pt>
                <c:pt idx="8">
                  <c:v>0.97673795019118925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7-4C1C-AA18-1B8B7019E0E6}"/>
            </c:ext>
          </c:extLst>
        </c:ser>
        <c:ser>
          <c:idx val="10"/>
          <c:order val="1"/>
          <c:tx>
            <c:strRef>
              <c:f>'End Use Summary'!$C$16</c:f>
              <c:strCache>
                <c:ptCount val="1"/>
                <c:pt idx="0">
                  <c:v>Food Preparation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Summary'!$D$16:$L$16</c:f>
              <c:numCache>
                <c:formatCode>#,##0.0;\-#,##0.0;\-;@</c:formatCode>
                <c:ptCount val="9"/>
                <c:pt idx="0">
                  <c:v>0.29554693976200336</c:v>
                </c:pt>
                <c:pt idx="1">
                  <c:v>4.4306941094130366E-2</c:v>
                </c:pt>
                <c:pt idx="2">
                  <c:v>0</c:v>
                </c:pt>
                <c:pt idx="3">
                  <c:v>1.7411444948117372E-4</c:v>
                </c:pt>
                <c:pt idx="5">
                  <c:v>1.992326299091252</c:v>
                </c:pt>
                <c:pt idx="6">
                  <c:v>6.259389533378043E-2</c:v>
                </c:pt>
                <c:pt idx="7">
                  <c:v>1.6421817042287465E-5</c:v>
                </c:pt>
                <c:pt idx="8">
                  <c:v>3.5987026433434858E-3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7-4C1C-AA18-1B8B7019E0E6}"/>
            </c:ext>
          </c:extLst>
        </c:ser>
        <c:ser>
          <c:idx val="9"/>
          <c:order val="2"/>
          <c:tx>
            <c:v>Electronics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9"/>
              <c:pt idx="0">
                <c:v>Peak A</c:v>
              </c:pt>
              <c:pt idx="1">
                <c:v>Peak B</c:v>
              </c:pt>
              <c:pt idx="2">
                <c:v>Peak C</c:v>
              </c:pt>
              <c:pt idx="3">
                <c:v>Peak D</c:v>
              </c:pt>
              <c:pt idx="4">
                <c:v> </c:v>
              </c:pt>
              <c:pt idx="5">
                <c:v>Other A</c:v>
              </c:pt>
              <c:pt idx="6">
                <c:v>Other B</c:v>
              </c:pt>
              <c:pt idx="7">
                <c:v>Other C</c:v>
              </c:pt>
              <c:pt idx="8">
                <c:v>Other D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2-EA87-4C1C-AA18-1B8B7019E0E6}"/>
            </c:ext>
          </c:extLst>
        </c:ser>
        <c:ser>
          <c:idx val="8"/>
          <c:order val="3"/>
          <c:tx>
            <c:strRef>
              <c:f>'End Use Summary'!$C$14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Summary'!$D$14:$L$14</c:f>
              <c:numCache>
                <c:formatCode>#,##0.0;\-#,##0.0;\-;@</c:formatCode>
                <c:ptCount val="9"/>
                <c:pt idx="0">
                  <c:v>12.085126673386258</c:v>
                </c:pt>
                <c:pt idx="1">
                  <c:v>0.68286078613100976</c:v>
                </c:pt>
                <c:pt idx="2">
                  <c:v>2.648426402283711</c:v>
                </c:pt>
                <c:pt idx="3">
                  <c:v>0.68062624323614829</c:v>
                </c:pt>
                <c:pt idx="5">
                  <c:v>0.40326005069735454</c:v>
                </c:pt>
                <c:pt idx="6">
                  <c:v>0</c:v>
                </c:pt>
                <c:pt idx="7">
                  <c:v>2.8419413034264731E-2</c:v>
                </c:pt>
                <c:pt idx="8">
                  <c:v>6.6659900979944217E-2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87-4C1C-AA18-1B8B7019E0E6}"/>
            </c:ext>
          </c:extLst>
        </c:ser>
        <c:ser>
          <c:idx val="7"/>
          <c:order val="4"/>
          <c:tx>
            <c:strRef>
              <c:f>'End Use Summary'!$C$13</c:f>
              <c:strCache>
                <c:ptCount val="1"/>
                <c:pt idx="0">
                  <c:v>Com Refrigeration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Summary'!$D$13:$L$13</c:f>
              <c:numCache>
                <c:formatCode>#,##0.0;\-#,##0.0;\-;@</c:formatCode>
                <c:ptCount val="9"/>
                <c:pt idx="0">
                  <c:v>1.2326079260290494</c:v>
                </c:pt>
                <c:pt idx="1">
                  <c:v>4.5576384449445128E-3</c:v>
                </c:pt>
                <c:pt idx="2">
                  <c:v>7.3825901133298547E-3</c:v>
                </c:pt>
                <c:pt idx="3">
                  <c:v>0.48574776671064035</c:v>
                </c:pt>
                <c:pt idx="5">
                  <c:v>11.708392896431686</c:v>
                </c:pt>
                <c:pt idx="6">
                  <c:v>0.51276335585945498</c:v>
                </c:pt>
                <c:pt idx="7">
                  <c:v>1.7938518990358523</c:v>
                </c:pt>
                <c:pt idx="8">
                  <c:v>3.1747455645124449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87-4C1C-AA18-1B8B7019E0E6}"/>
            </c:ext>
          </c:extLst>
        </c:ser>
        <c:ser>
          <c:idx val="6"/>
          <c:order val="5"/>
          <c:tx>
            <c:strRef>
              <c:f>'End Use Summary'!$C$12</c:f>
              <c:strCache>
                <c:ptCount val="1"/>
                <c:pt idx="0">
                  <c:v>Res Appliances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Summary'!$D$12:$L$12</c:f>
              <c:numCache>
                <c:formatCode>#,##0.0;\-#,##0.0;\-;@</c:formatCode>
                <c:ptCount val="9"/>
                <c:pt idx="0">
                  <c:v>15.085794652722536</c:v>
                </c:pt>
                <c:pt idx="1">
                  <c:v>1.9912431049430157</c:v>
                </c:pt>
                <c:pt idx="2">
                  <c:v>5.9618193334479894</c:v>
                </c:pt>
                <c:pt idx="3">
                  <c:v>27.478438087143932</c:v>
                </c:pt>
                <c:pt idx="5">
                  <c:v>0</c:v>
                </c:pt>
                <c:pt idx="6">
                  <c:v>0</c:v>
                </c:pt>
                <c:pt idx="7">
                  <c:v>0.1147904370890374</c:v>
                </c:pt>
                <c:pt idx="8">
                  <c:v>0.35529368199337441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87-4C1C-AA18-1B8B7019E0E6}"/>
            </c:ext>
          </c:extLst>
        </c:ser>
        <c:ser>
          <c:idx val="5"/>
          <c:order val="6"/>
          <c:tx>
            <c:strRef>
              <c:f>'End Use Summary'!$C$11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Summary'!$D$11:$L$11</c:f>
              <c:numCache>
                <c:formatCode>#,##0.0;\-#,##0.0;\-;@</c:formatCode>
                <c:ptCount val="9"/>
                <c:pt idx="0">
                  <c:v>1.1972046337575069</c:v>
                </c:pt>
                <c:pt idx="1">
                  <c:v>2.7429756720466805</c:v>
                </c:pt>
                <c:pt idx="2">
                  <c:v>0.41413119200231213</c:v>
                </c:pt>
                <c:pt idx="3">
                  <c:v>0.49360372056210544</c:v>
                </c:pt>
                <c:pt idx="5">
                  <c:v>9.7608335017718488</c:v>
                </c:pt>
                <c:pt idx="6">
                  <c:v>2.8303429929919228</c:v>
                </c:pt>
                <c:pt idx="7">
                  <c:v>5.3370445342615071E-2</c:v>
                </c:pt>
                <c:pt idx="8">
                  <c:v>2.3525755305018774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87-4C1C-AA18-1B8B7019E0E6}"/>
            </c:ext>
          </c:extLst>
        </c:ser>
        <c:ser>
          <c:idx val="4"/>
          <c:order val="7"/>
          <c:tx>
            <c:strRef>
              <c:f>'End Use Summary'!$C$10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Summary'!$D$10:$L$10</c:f>
              <c:numCache>
                <c:formatCode>#,##0.0;\-#,##0.0;\-;@</c:formatCode>
                <c:ptCount val="9"/>
                <c:pt idx="0">
                  <c:v>2.9261149931296289</c:v>
                </c:pt>
                <c:pt idx="1">
                  <c:v>22.012519980416634</c:v>
                </c:pt>
                <c:pt idx="2">
                  <c:v>0.83795051527779219</c:v>
                </c:pt>
                <c:pt idx="3">
                  <c:v>0.76366182563438989</c:v>
                </c:pt>
                <c:pt idx="5">
                  <c:v>75.539541687610139</c:v>
                </c:pt>
                <c:pt idx="6">
                  <c:v>5.9642559485684252</c:v>
                </c:pt>
                <c:pt idx="7">
                  <c:v>0.28250413027961463</c:v>
                </c:pt>
                <c:pt idx="8">
                  <c:v>2.1408030873063173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87-4C1C-AA18-1B8B7019E0E6}"/>
            </c:ext>
          </c:extLst>
        </c:ser>
        <c:ser>
          <c:idx val="3"/>
          <c:order val="8"/>
          <c:tx>
            <c:strRef>
              <c:f>'End Use Summary'!$C$9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Summary'!$D$9:$L$9</c:f>
              <c:numCache>
                <c:formatCode>#,##0.0;\-#,##0.0;\-;@</c:formatCode>
                <c:ptCount val="9"/>
                <c:pt idx="0">
                  <c:v>44.847914439491362</c:v>
                </c:pt>
                <c:pt idx="1">
                  <c:v>6.0470755184043812</c:v>
                </c:pt>
                <c:pt idx="2">
                  <c:v>0.58431438855344875</c:v>
                </c:pt>
                <c:pt idx="3">
                  <c:v>4.0648226141818053</c:v>
                </c:pt>
                <c:pt idx="5">
                  <c:v>14.428790806974256</c:v>
                </c:pt>
                <c:pt idx="6">
                  <c:v>4.380867805415997E-3</c:v>
                </c:pt>
                <c:pt idx="7">
                  <c:v>6.0348584350338276E-2</c:v>
                </c:pt>
                <c:pt idx="8">
                  <c:v>0.31007359307995352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87-4C1C-AA18-1B8B7019E0E6}"/>
            </c:ext>
          </c:extLst>
        </c:ser>
        <c:ser>
          <c:idx val="2"/>
          <c:order val="9"/>
          <c:tx>
            <c:strRef>
              <c:f>'End Use Summary'!$C$8</c:f>
              <c:strCache>
                <c:ptCount val="1"/>
                <c:pt idx="0">
                  <c:v>Ventilation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Summary'!$D$8:$L$8</c:f>
              <c:numCache>
                <c:formatCode>#,##0.0;\-#,##0.0;\-;@</c:formatCode>
                <c:ptCount val="9"/>
                <c:pt idx="0">
                  <c:v>2.1858333409030739</c:v>
                </c:pt>
                <c:pt idx="1">
                  <c:v>0.30145989955082464</c:v>
                </c:pt>
                <c:pt idx="2">
                  <c:v>0.18201716804134618</c:v>
                </c:pt>
                <c:pt idx="3">
                  <c:v>0.31517177549563813</c:v>
                </c:pt>
                <c:pt idx="5">
                  <c:v>11.786618390896367</c:v>
                </c:pt>
                <c:pt idx="6">
                  <c:v>0.51425090238394255</c:v>
                </c:pt>
                <c:pt idx="7">
                  <c:v>0.80650904255269673</c:v>
                </c:pt>
                <c:pt idx="8">
                  <c:v>4.2298913585222246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87-4C1C-AA18-1B8B7019E0E6}"/>
            </c:ext>
          </c:extLst>
        </c:ser>
        <c:ser>
          <c:idx val="0"/>
          <c:order val="10"/>
          <c:tx>
            <c:strRef>
              <c:f>'End Use Summary'!$C$7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Summary'!$D$7:$L$7</c:f>
              <c:numCache>
                <c:formatCode>#,##0.0;\-#,##0.0;\-;@</c:formatCode>
                <c:ptCount val="9"/>
                <c:pt idx="0">
                  <c:v>109.17907157148814</c:v>
                </c:pt>
                <c:pt idx="1">
                  <c:v>9.9880401314646701</c:v>
                </c:pt>
                <c:pt idx="2">
                  <c:v>2.8743174816867199</c:v>
                </c:pt>
                <c:pt idx="3">
                  <c:v>26.837820857621303</c:v>
                </c:pt>
                <c:pt idx="5">
                  <c:v>19.623079527484187</c:v>
                </c:pt>
                <c:pt idx="6">
                  <c:v>8.3453305561123375E-2</c:v>
                </c:pt>
                <c:pt idx="7">
                  <c:v>0.81971394617936977</c:v>
                </c:pt>
                <c:pt idx="8">
                  <c:v>4.6034894626984402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87-4C1C-AA18-1B8B7019E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0141727"/>
        <c:axId val="1799485055"/>
      </c:barChart>
      <c:catAx>
        <c:axId val="197014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799485055"/>
        <c:crosses val="autoZero"/>
        <c:auto val="1"/>
        <c:lblAlgn val="ctr"/>
        <c:lblOffset val="100"/>
        <c:noMultiLvlLbl val="0"/>
      </c:catAx>
      <c:valAx>
        <c:axId val="179948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2045 Cumulative Savings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#,##0;\-#,##0;\-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970141727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431800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D68BD3-4234-41B5-B90C-222DE1F13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203834</xdr:colOff>
      <xdr:row>20</xdr:row>
      <xdr:rowOff>38417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93BC126-6ACF-435F-B2FA-E3FD779C9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71437</xdr:rowOff>
    </xdr:from>
    <xdr:to>
      <xdr:col>23</xdr:col>
      <xdr:colOff>342900</xdr:colOff>
      <xdr:row>23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65C818-FA3E-4A1B-9F9D-944CC7D0741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2F418-CC2C-4132-A4B5-A5B5D6252C9E}">
  <sheetPr codeName="Sheet12"/>
  <dimension ref="B23:AG155"/>
  <sheetViews>
    <sheetView tabSelected="1" zoomScale="75" zoomScaleNormal="75" workbookViewId="0"/>
  </sheetViews>
  <sheetFormatPr defaultRowHeight="15" x14ac:dyDescent="0.25"/>
  <cols>
    <col min="1" max="1" width="3.28515625" customWidth="1"/>
    <col min="2" max="2" width="25.5703125" customWidth="1"/>
    <col min="3" max="32" width="10.7109375" customWidth="1"/>
    <col min="33" max="33" width="16.5703125" bestFit="1" customWidth="1"/>
  </cols>
  <sheetData>
    <row r="23" spans="2:31" x14ac:dyDescent="0.25">
      <c r="B23" s="1" t="s">
        <v>9</v>
      </c>
    </row>
    <row r="24" spans="2:31" x14ac:dyDescent="0.25">
      <c r="B24" s="2" t="s">
        <v>0</v>
      </c>
      <c r="C24" s="3">
        <v>2022</v>
      </c>
      <c r="D24" s="3">
        <f>C24+1</f>
        <v>2023</v>
      </c>
      <c r="E24" s="3">
        <f t="shared" ref="E24:AE24" si="0">D24+1</f>
        <v>2024</v>
      </c>
      <c r="F24" s="3">
        <f t="shared" si="0"/>
        <v>2025</v>
      </c>
      <c r="G24" s="3">
        <f t="shared" si="0"/>
        <v>2026</v>
      </c>
      <c r="H24" s="3">
        <f t="shared" si="0"/>
        <v>2027</v>
      </c>
      <c r="I24" s="3">
        <f t="shared" si="0"/>
        <v>2028</v>
      </c>
      <c r="J24" s="3">
        <f t="shared" si="0"/>
        <v>2029</v>
      </c>
      <c r="K24" s="3">
        <f t="shared" si="0"/>
        <v>2030</v>
      </c>
      <c r="L24" s="3">
        <f t="shared" si="0"/>
        <v>2031</v>
      </c>
      <c r="M24" s="3">
        <f t="shared" si="0"/>
        <v>2032</v>
      </c>
      <c r="N24" s="3">
        <f t="shared" si="0"/>
        <v>2033</v>
      </c>
      <c r="O24" s="3">
        <f t="shared" si="0"/>
        <v>2034</v>
      </c>
      <c r="P24" s="3">
        <f t="shared" si="0"/>
        <v>2035</v>
      </c>
      <c r="Q24" s="3">
        <f t="shared" si="0"/>
        <v>2036</v>
      </c>
      <c r="R24" s="3">
        <f t="shared" si="0"/>
        <v>2037</v>
      </c>
      <c r="S24" s="3">
        <f t="shared" si="0"/>
        <v>2038</v>
      </c>
      <c r="T24" s="3">
        <f t="shared" si="0"/>
        <v>2039</v>
      </c>
      <c r="U24" s="3">
        <f t="shared" si="0"/>
        <v>2040</v>
      </c>
      <c r="V24" s="3">
        <f t="shared" si="0"/>
        <v>2041</v>
      </c>
      <c r="W24" s="3">
        <f t="shared" si="0"/>
        <v>2042</v>
      </c>
      <c r="X24" s="3">
        <f t="shared" si="0"/>
        <v>2043</v>
      </c>
      <c r="Y24" s="3">
        <f t="shared" si="0"/>
        <v>2044</v>
      </c>
      <c r="Z24" s="3">
        <f t="shared" si="0"/>
        <v>2045</v>
      </c>
      <c r="AA24" s="3">
        <f t="shared" si="0"/>
        <v>2046</v>
      </c>
      <c r="AB24" s="3">
        <f t="shared" si="0"/>
        <v>2047</v>
      </c>
      <c r="AC24" s="3">
        <f t="shared" si="0"/>
        <v>2048</v>
      </c>
      <c r="AD24" s="3">
        <f t="shared" si="0"/>
        <v>2049</v>
      </c>
      <c r="AE24" s="3">
        <f t="shared" si="0"/>
        <v>2050</v>
      </c>
    </row>
    <row r="25" spans="2:31" x14ac:dyDescent="0.25">
      <c r="B25" s="4" t="s">
        <v>1</v>
      </c>
      <c r="C25" s="5">
        <v>5.4719554833280872</v>
      </c>
      <c r="D25" s="5">
        <v>6.4645028242475044</v>
      </c>
      <c r="E25" s="5">
        <v>7.4858500328033353</v>
      </c>
      <c r="F25" s="5">
        <v>8.5169658900591987</v>
      </c>
      <c r="G25" s="5">
        <v>9.4731469210684107</v>
      </c>
      <c r="H25" s="5">
        <v>10.386910092854245</v>
      </c>
      <c r="I25" s="5">
        <v>11.35253970612556</v>
      </c>
      <c r="J25" s="5">
        <v>11.926881659331331</v>
      </c>
      <c r="K25" s="5">
        <v>12.113929241703707</v>
      </c>
      <c r="L25" s="5">
        <v>12.539871046173484</v>
      </c>
      <c r="M25" s="5">
        <v>11.979244799182419</v>
      </c>
      <c r="N25" s="5">
        <v>11.902402217701066</v>
      </c>
      <c r="O25" s="5">
        <v>9.267409845102911</v>
      </c>
      <c r="P25" s="5">
        <v>8.4369469647268041</v>
      </c>
      <c r="Q25" s="5">
        <v>8.0819825687245963</v>
      </c>
      <c r="R25" s="5">
        <v>7.8129576719616791</v>
      </c>
      <c r="S25" s="5">
        <v>7.706329693722755</v>
      </c>
      <c r="T25" s="5">
        <v>8.2603495497216031</v>
      </c>
      <c r="U25" s="5">
        <v>7.7965929653212269</v>
      </c>
      <c r="V25" s="5">
        <v>6.5290986879571857</v>
      </c>
      <c r="W25" s="5">
        <v>5.6921559000108735</v>
      </c>
      <c r="X25" s="5">
        <v>5.4271514121630897</v>
      </c>
      <c r="Y25" s="5">
        <v>4.797978121717227</v>
      </c>
      <c r="Z25" s="5">
        <v>4.770707474887808</v>
      </c>
      <c r="AA25" s="5">
        <v>4.7329195048873069</v>
      </c>
      <c r="AB25" s="5">
        <v>4.6846142117157248</v>
      </c>
      <c r="AC25" s="5">
        <v>4.6257915953730624</v>
      </c>
      <c r="AD25" s="5">
        <v>4.5564516558593269</v>
      </c>
      <c r="AE25" s="5">
        <v>4.4765943931745085</v>
      </c>
    </row>
    <row r="26" spans="2:31" x14ac:dyDescent="0.25">
      <c r="B26" s="4" t="s">
        <v>2</v>
      </c>
      <c r="C26" s="5">
        <v>6.482531582304202</v>
      </c>
      <c r="D26" s="5">
        <v>7.2114240209467546</v>
      </c>
      <c r="E26" s="5">
        <v>7.996503419580498</v>
      </c>
      <c r="F26" s="5">
        <v>8.5537582773146461</v>
      </c>
      <c r="G26" s="5">
        <v>8.6918604684048137</v>
      </c>
      <c r="H26" s="5">
        <v>7.111954240362178</v>
      </c>
      <c r="I26" s="5">
        <v>7.2156761110634458</v>
      </c>
      <c r="J26" s="5">
        <v>7.557214957499232</v>
      </c>
      <c r="K26" s="5">
        <v>7.6645835408136564</v>
      </c>
      <c r="L26" s="5">
        <v>7.7582494846704515</v>
      </c>
      <c r="M26" s="5">
        <v>7.3308095993477576</v>
      </c>
      <c r="N26" s="5">
        <v>7.3507193301556457</v>
      </c>
      <c r="O26" s="5">
        <v>7.2168966732823154</v>
      </c>
      <c r="P26" s="5">
        <v>6.2674560391303835</v>
      </c>
      <c r="Q26" s="5">
        <v>6.3537887632803738</v>
      </c>
      <c r="R26" s="5">
        <v>4.8725653729107021</v>
      </c>
      <c r="S26" s="5">
        <v>4.6831477414696758</v>
      </c>
      <c r="T26" s="5">
        <v>4.7890605609644687</v>
      </c>
      <c r="U26" s="5">
        <v>5.0454109690326279</v>
      </c>
      <c r="V26" s="5">
        <v>4.8738719216770852</v>
      </c>
      <c r="W26" s="5">
        <v>4.351619448087976</v>
      </c>
      <c r="X26" s="5">
        <v>4.0371774219994876</v>
      </c>
      <c r="Y26" s="5">
        <v>3.4561817353166981</v>
      </c>
      <c r="Z26" s="5">
        <v>3.4321599356156463</v>
      </c>
      <c r="AA26" s="5">
        <v>3.3996681930770634</v>
      </c>
      <c r="AB26" s="5">
        <v>3.3587065077009433</v>
      </c>
      <c r="AC26" s="5">
        <v>3.309274879487285</v>
      </c>
      <c r="AD26" s="5">
        <v>3.2513733084360918</v>
      </c>
      <c r="AE26" s="5">
        <v>3.1850017945473619</v>
      </c>
    </row>
    <row r="27" spans="2:31" x14ac:dyDescent="0.25">
      <c r="B27" s="4" t="s">
        <v>3</v>
      </c>
      <c r="C27" s="5">
        <v>2.4169387822865107</v>
      </c>
      <c r="D27" s="5">
        <v>2.3751564983349076</v>
      </c>
      <c r="E27" s="5">
        <v>2.5131873005772776</v>
      </c>
      <c r="F27" s="5">
        <v>2.5033341680029015</v>
      </c>
      <c r="G27" s="5">
        <v>2.0878128559432247</v>
      </c>
      <c r="H27" s="5">
        <v>1.8507149521842925</v>
      </c>
      <c r="I27" s="5">
        <v>1.8023601712115767</v>
      </c>
      <c r="J27" s="5">
        <v>1.7890300804562689</v>
      </c>
      <c r="K27" s="5">
        <v>1.7543519288176275</v>
      </c>
      <c r="L27" s="5">
        <v>1.7760060351395532</v>
      </c>
      <c r="M27" s="5">
        <v>1.7396214003546313</v>
      </c>
      <c r="N27" s="5">
        <v>1.7641287212617773</v>
      </c>
      <c r="O27" s="5">
        <v>1.8055123039005405</v>
      </c>
      <c r="P27" s="5">
        <v>1.75210067108917</v>
      </c>
      <c r="Q27" s="5">
        <v>1.6875026780574798</v>
      </c>
      <c r="R27" s="5">
        <v>1.6502757501495604</v>
      </c>
      <c r="S27" s="5">
        <v>1.5173733812438059</v>
      </c>
      <c r="T27" s="5">
        <v>1.5664409858266712</v>
      </c>
      <c r="U27" s="5">
        <v>1.4259672463651067</v>
      </c>
      <c r="V27" s="5">
        <v>0.99386607284896533</v>
      </c>
      <c r="W27" s="5">
        <v>0.91001875628458118</v>
      </c>
      <c r="X27" s="5">
        <v>0.97969853366985615</v>
      </c>
      <c r="Y27" s="5">
        <v>0.88583570082865681</v>
      </c>
      <c r="Z27" s="5">
        <v>0.8834354040519673</v>
      </c>
      <c r="AA27" s="5">
        <v>0.87910303752744456</v>
      </c>
      <c r="AB27" s="5">
        <v>0.87283860125508983</v>
      </c>
      <c r="AC27" s="5">
        <v>0.86464209523490276</v>
      </c>
      <c r="AD27" s="5">
        <v>0.85451351946688403</v>
      </c>
      <c r="AE27" s="5">
        <v>0.8424528739510323</v>
      </c>
    </row>
    <row r="28" spans="2:31" x14ac:dyDescent="0.25">
      <c r="B28" s="4" t="s">
        <v>5</v>
      </c>
      <c r="C28" s="5">
        <v>1.0280619728242084</v>
      </c>
      <c r="D28" s="5">
        <v>0.71704708275034867</v>
      </c>
      <c r="E28" s="5">
        <v>0.68973082999235646</v>
      </c>
      <c r="F28" s="5">
        <v>0.70464433703455553</v>
      </c>
      <c r="G28" s="5">
        <v>0.40350376576150793</v>
      </c>
      <c r="H28" s="5">
        <v>0.22898045160128883</v>
      </c>
      <c r="I28" s="5">
        <v>0.15576677116755014</v>
      </c>
      <c r="J28" s="5">
        <v>0.15102355617749177</v>
      </c>
      <c r="K28" s="5">
        <v>0.13538873923263575</v>
      </c>
      <c r="L28" s="5">
        <v>0.13947329859854607</v>
      </c>
      <c r="M28" s="5">
        <v>0.11439075860141487</v>
      </c>
      <c r="N28" s="5">
        <v>0.1140772166835414</v>
      </c>
      <c r="O28" s="5">
        <v>9.564153581714234E-2</v>
      </c>
      <c r="P28" s="5">
        <v>8.9541953442301828E-2</v>
      </c>
      <c r="Q28" s="5">
        <v>8.7616395640347261E-2</v>
      </c>
      <c r="R28" s="5">
        <v>8.5798447620353352E-2</v>
      </c>
      <c r="S28" s="5">
        <v>0.2054205277077632</v>
      </c>
      <c r="T28" s="5">
        <v>0.20411052314001543</v>
      </c>
      <c r="U28" s="5">
        <v>0.19616358021604588</v>
      </c>
      <c r="V28" s="5">
        <v>0.15044365154357023</v>
      </c>
      <c r="W28" s="5">
        <v>0.13870028083248256</v>
      </c>
      <c r="X28" s="5">
        <v>0.12830465722112117</v>
      </c>
      <c r="Y28" s="5">
        <v>3.2137046961391684E-2</v>
      </c>
      <c r="Z28" s="5">
        <v>3.2043245688382571E-2</v>
      </c>
      <c r="AA28" s="5">
        <v>3.1923653510337102E-2</v>
      </c>
      <c r="AB28" s="5">
        <v>3.1778270427255298E-2</v>
      </c>
      <c r="AC28" s="5">
        <v>3.1607096439137145E-2</v>
      </c>
      <c r="AD28" s="5">
        <v>3.1410131545982642E-2</v>
      </c>
      <c r="AE28" s="5">
        <v>3.1187375747791804E-2</v>
      </c>
    </row>
    <row r="29" spans="2:31" x14ac:dyDescent="0.25">
      <c r="B29" s="4" t="s">
        <v>4</v>
      </c>
      <c r="C29" s="5">
        <v>0.41463397512030492</v>
      </c>
      <c r="D29" s="5">
        <v>0.49323772573338964</v>
      </c>
      <c r="E29" s="5">
        <v>0.61385034814875228</v>
      </c>
      <c r="F29" s="5">
        <v>0.70408272723998355</v>
      </c>
      <c r="G29" s="5">
        <v>0.77742648462207353</v>
      </c>
      <c r="H29" s="5">
        <v>0.8517930734040049</v>
      </c>
      <c r="I29" s="5">
        <v>0.92455577566591352</v>
      </c>
      <c r="J29" s="5">
        <v>0.99344427946584335</v>
      </c>
      <c r="K29" s="5">
        <v>0.99156476703694629</v>
      </c>
      <c r="L29" s="5">
        <v>1.0050117293116207</v>
      </c>
      <c r="M29" s="5">
        <v>1.0183179189491189</v>
      </c>
      <c r="N29" s="5">
        <v>1.0339586351344332</v>
      </c>
      <c r="O29" s="5">
        <v>0.68880245091440362</v>
      </c>
      <c r="P29" s="5">
        <v>0.66869179160711611</v>
      </c>
      <c r="Q29" s="5">
        <v>0.65794143565511376</v>
      </c>
      <c r="R29" s="5">
        <v>0.6469164954853055</v>
      </c>
      <c r="S29" s="5">
        <v>0.63857037625712021</v>
      </c>
      <c r="T29" s="5">
        <v>0.68783080469618674</v>
      </c>
      <c r="U29" s="5">
        <v>0.65993913327332632</v>
      </c>
      <c r="V29" s="5">
        <v>0.5057386910375492</v>
      </c>
      <c r="W29" s="5">
        <v>0.46983956658070869</v>
      </c>
      <c r="X29" s="5">
        <v>0.4445243483595151</v>
      </c>
      <c r="Y29" s="5">
        <v>0.43733257549719295</v>
      </c>
      <c r="Z29" s="5">
        <v>0.43534771338514122</v>
      </c>
      <c r="AA29" s="5">
        <v>0.43270270267710176</v>
      </c>
      <c r="AB29" s="5">
        <v>0.42939754337307473</v>
      </c>
      <c r="AC29" s="5">
        <v>0.42543223547306031</v>
      </c>
      <c r="AD29" s="5">
        <v>0.42080677897705826</v>
      </c>
      <c r="AE29" s="5">
        <v>0.41552117388506887</v>
      </c>
    </row>
    <row r="30" spans="2:31" x14ac:dyDescent="0.25">
      <c r="B30" s="4" t="s">
        <v>7</v>
      </c>
      <c r="C30" s="5">
        <v>0.11093014254386833</v>
      </c>
      <c r="D30" s="5">
        <v>0.12458808635419646</v>
      </c>
      <c r="E30" s="5">
        <v>0.13516402850587036</v>
      </c>
      <c r="F30" s="5">
        <v>0.14500758695387631</v>
      </c>
      <c r="G30" s="5">
        <v>0.15488479231166091</v>
      </c>
      <c r="H30" s="5">
        <v>0.16336275226883556</v>
      </c>
      <c r="I30" s="5">
        <v>0.1723592888721697</v>
      </c>
      <c r="J30" s="5">
        <v>0.18070413928712892</v>
      </c>
      <c r="K30" s="5">
        <v>0.1913576937922265</v>
      </c>
      <c r="L30" s="5">
        <v>0.20337131945045878</v>
      </c>
      <c r="M30" s="5">
        <v>0.18925195249059759</v>
      </c>
      <c r="N30" s="5">
        <v>0.19354737459560331</v>
      </c>
      <c r="O30" s="5">
        <v>0.19790288725227032</v>
      </c>
      <c r="P30" s="5">
        <v>0.21950670796369134</v>
      </c>
      <c r="Q30" s="5">
        <v>0.21010261864799304</v>
      </c>
      <c r="R30" s="5">
        <v>0.20050410630805973</v>
      </c>
      <c r="S30" s="5">
        <v>0.1847912595873297</v>
      </c>
      <c r="T30" s="5">
        <v>0.17631908160489382</v>
      </c>
      <c r="U30" s="5">
        <v>0.15920150474338696</v>
      </c>
      <c r="V30" s="5">
        <v>0.14290952795589054</v>
      </c>
      <c r="W30" s="5">
        <v>0.12864100650869259</v>
      </c>
      <c r="X30" s="5">
        <v>0.11634616143981159</v>
      </c>
      <c r="Y30" s="5">
        <v>0.10050278702161472</v>
      </c>
      <c r="Z30" s="5">
        <v>9.9724090715919422E-2</v>
      </c>
      <c r="AA30" s="5">
        <v>9.8706699146060312E-2</v>
      </c>
      <c r="AB30" s="5">
        <v>9.7450612312037457E-2</v>
      </c>
      <c r="AC30" s="5">
        <v>9.595583021385079E-2</v>
      </c>
      <c r="AD30" s="5">
        <v>9.4222352851500324E-2</v>
      </c>
      <c r="AE30" s="5">
        <v>9.2250180224986059E-2</v>
      </c>
    </row>
    <row r="31" spans="2:31" x14ac:dyDescent="0.25">
      <c r="B31" s="4" t="s">
        <v>6</v>
      </c>
      <c r="C31" s="5">
        <v>2.1378478275722941</v>
      </c>
      <c r="D31" s="5">
        <v>2.5298897891365133</v>
      </c>
      <c r="E31" s="5">
        <v>3.0996809708553368</v>
      </c>
      <c r="F31" s="5">
        <v>3.4918056837936953</v>
      </c>
      <c r="G31" s="5">
        <v>3.8528312477914004</v>
      </c>
      <c r="H31" s="5">
        <v>4.2537549788434186</v>
      </c>
      <c r="I31" s="5">
        <v>4.5307130090169663</v>
      </c>
      <c r="J31" s="5">
        <v>4.816226504750265</v>
      </c>
      <c r="K31" s="5">
        <v>4.7493824524218979</v>
      </c>
      <c r="L31" s="5">
        <v>4.6843012337755141</v>
      </c>
      <c r="M31" s="5">
        <v>4.6356718903859679</v>
      </c>
      <c r="N31" s="5">
        <v>4.5295086474216681</v>
      </c>
      <c r="O31" s="5">
        <v>2.4367902402236852</v>
      </c>
      <c r="P31" s="5">
        <v>2.2593033144229051</v>
      </c>
      <c r="Q31" s="5">
        <v>2.1704053988498995</v>
      </c>
      <c r="R31" s="5">
        <v>2.0922383265985229</v>
      </c>
      <c r="S31" s="5">
        <v>2.0486367288987437</v>
      </c>
      <c r="T31" s="5">
        <v>2.2204952562438494</v>
      </c>
      <c r="U31" s="5">
        <v>2.1096764961855303</v>
      </c>
      <c r="V31" s="5">
        <v>1.6628116304086746</v>
      </c>
      <c r="W31" s="5">
        <v>1.5194080107242953</v>
      </c>
      <c r="X31" s="5">
        <v>1.4528115256279939</v>
      </c>
      <c r="Y31" s="5">
        <v>1.437866746944845</v>
      </c>
      <c r="Z31" s="5">
        <v>1.4324319357367956</v>
      </c>
      <c r="AA31" s="5">
        <v>1.4249590824565621</v>
      </c>
      <c r="AB31" s="5">
        <v>1.4154481871041467</v>
      </c>
      <c r="AC31" s="5">
        <v>1.4038992496795413</v>
      </c>
      <c r="AD31" s="5">
        <v>1.3903122701827502</v>
      </c>
      <c r="AE31" s="5">
        <v>1.3746872486137733</v>
      </c>
    </row>
    <row r="32" spans="2:31" x14ac:dyDescent="0.25">
      <c r="B32" s="4" t="s">
        <v>8</v>
      </c>
      <c r="C32" s="5">
        <v>0.70582261747304564</v>
      </c>
      <c r="D32" s="5">
        <v>0.76753002206593879</v>
      </c>
      <c r="E32" s="5">
        <v>0.82346968564933642</v>
      </c>
      <c r="F32" s="5">
        <v>0.86747665947274455</v>
      </c>
      <c r="G32" s="5">
        <v>0.9092751678797093</v>
      </c>
      <c r="H32" s="5">
        <v>0.90789506985152979</v>
      </c>
      <c r="I32" s="5">
        <v>0.94332755878742147</v>
      </c>
      <c r="J32" s="5">
        <v>0.97831255280097973</v>
      </c>
      <c r="K32" s="5">
        <v>0.9919485454793292</v>
      </c>
      <c r="L32" s="5">
        <v>1.0100912288626374</v>
      </c>
      <c r="M32" s="5">
        <v>1.0225507817786477</v>
      </c>
      <c r="N32" s="5">
        <v>1.0298207619465074</v>
      </c>
      <c r="O32" s="5">
        <v>0.93466016257910933</v>
      </c>
      <c r="P32" s="5">
        <v>0.92442211448186218</v>
      </c>
      <c r="Q32" s="5">
        <v>0.93192409700462919</v>
      </c>
      <c r="R32" s="5">
        <v>0.94000423694921309</v>
      </c>
      <c r="S32" s="5">
        <v>0.92045186782051436</v>
      </c>
      <c r="T32" s="5">
        <v>0.92718030666426365</v>
      </c>
      <c r="U32" s="5">
        <v>0.85558101965532118</v>
      </c>
      <c r="V32" s="5">
        <v>0.72450402282710158</v>
      </c>
      <c r="W32" s="5">
        <v>0.68449433424162121</v>
      </c>
      <c r="X32" s="5">
        <v>0.65789389028769141</v>
      </c>
      <c r="Y32" s="5">
        <v>0.51981476106810054</v>
      </c>
      <c r="Z32" s="5">
        <v>0.51713787206710948</v>
      </c>
      <c r="AA32" s="5">
        <v>0.51344747579759875</v>
      </c>
      <c r="AB32" s="5">
        <v>0.50874357225957001</v>
      </c>
      <c r="AC32" s="5">
        <v>0.50302616145302381</v>
      </c>
      <c r="AD32" s="5">
        <v>0.49629524337795899</v>
      </c>
      <c r="AE32" s="5">
        <v>0.48855081803437461</v>
      </c>
    </row>
    <row r="33" spans="2:31" x14ac:dyDescent="0.25">
      <c r="B33" s="6" t="s">
        <v>13</v>
      </c>
      <c r="C33" s="7">
        <f t="shared" ref="C33:AE33" si="1">SUM(C25:C32)</f>
        <v>18.76872238345252</v>
      </c>
      <c r="D33" s="7">
        <f t="shared" si="1"/>
        <v>20.683376049569549</v>
      </c>
      <c r="E33" s="7">
        <f t="shared" si="1"/>
        <v>23.357436616112764</v>
      </c>
      <c r="F33" s="7">
        <f t="shared" si="1"/>
        <v>25.487075329871605</v>
      </c>
      <c r="G33" s="7">
        <f t="shared" si="1"/>
        <v>26.350741703782798</v>
      </c>
      <c r="H33" s="7">
        <f t="shared" si="1"/>
        <v>25.755365611369793</v>
      </c>
      <c r="I33" s="7">
        <f t="shared" si="1"/>
        <v>27.097298391910602</v>
      </c>
      <c r="J33" s="7">
        <f t="shared" si="1"/>
        <v>28.392837729768541</v>
      </c>
      <c r="K33" s="7">
        <f t="shared" si="1"/>
        <v>28.592506909298027</v>
      </c>
      <c r="L33" s="7">
        <f t="shared" si="1"/>
        <v>29.116375375982265</v>
      </c>
      <c r="M33" s="7">
        <f t="shared" si="1"/>
        <v>28.029859101090558</v>
      </c>
      <c r="N33" s="7">
        <f t="shared" si="1"/>
        <v>27.918162904900239</v>
      </c>
      <c r="O33" s="7">
        <f t="shared" si="1"/>
        <v>22.643616099072382</v>
      </c>
      <c r="P33" s="7">
        <f t="shared" si="1"/>
        <v>20.617969556864239</v>
      </c>
      <c r="Q33" s="7">
        <f t="shared" si="1"/>
        <v>20.181263955860434</v>
      </c>
      <c r="R33" s="7">
        <f t="shared" si="1"/>
        <v>18.301260407983399</v>
      </c>
      <c r="S33" s="7">
        <f t="shared" si="1"/>
        <v>17.904721576707708</v>
      </c>
      <c r="T33" s="7">
        <f t="shared" si="1"/>
        <v>18.831787068861949</v>
      </c>
      <c r="U33" s="7">
        <f t="shared" si="1"/>
        <v>18.248532914792573</v>
      </c>
      <c r="V33" s="7">
        <f t="shared" si="1"/>
        <v>15.583244206256021</v>
      </c>
      <c r="W33" s="7">
        <f t="shared" si="1"/>
        <v>13.89487730327123</v>
      </c>
      <c r="X33" s="7">
        <f t="shared" si="1"/>
        <v>13.243907950768566</v>
      </c>
      <c r="Y33" s="7">
        <f t="shared" si="1"/>
        <v>11.667649475355729</v>
      </c>
      <c r="Z33" s="7">
        <f t="shared" si="1"/>
        <v>11.602987672148773</v>
      </c>
      <c r="AA33" s="7">
        <f t="shared" si="1"/>
        <v>11.513430349079472</v>
      </c>
      <c r="AB33" s="7">
        <f t="shared" si="1"/>
        <v>11.398977506147842</v>
      </c>
      <c r="AC33" s="7">
        <f t="shared" si="1"/>
        <v>11.259629143353864</v>
      </c>
      <c r="AD33" s="7">
        <f t="shared" si="1"/>
        <v>11.095385260697554</v>
      </c>
      <c r="AE33" s="7">
        <f t="shared" si="1"/>
        <v>10.906245858178897</v>
      </c>
    </row>
    <row r="36" spans="2:31" x14ac:dyDescent="0.25">
      <c r="B36" s="1" t="s">
        <v>10</v>
      </c>
    </row>
    <row r="37" spans="2:31" x14ac:dyDescent="0.25">
      <c r="B37" s="2" t="str">
        <f t="shared" ref="B37:B46" si="2">B24</f>
        <v>Bundle</v>
      </c>
      <c r="C37" s="3">
        <f t="shared" ref="C37:AE37" si="3">C$24</f>
        <v>2022</v>
      </c>
      <c r="D37" s="3">
        <f t="shared" si="3"/>
        <v>2023</v>
      </c>
      <c r="E37" s="3">
        <f t="shared" si="3"/>
        <v>2024</v>
      </c>
      <c r="F37" s="3">
        <f t="shared" si="3"/>
        <v>2025</v>
      </c>
      <c r="G37" s="3">
        <f t="shared" si="3"/>
        <v>2026</v>
      </c>
      <c r="H37" s="3">
        <f t="shared" si="3"/>
        <v>2027</v>
      </c>
      <c r="I37" s="3">
        <f t="shared" si="3"/>
        <v>2028</v>
      </c>
      <c r="J37" s="3">
        <f t="shared" si="3"/>
        <v>2029</v>
      </c>
      <c r="K37" s="3">
        <f t="shared" si="3"/>
        <v>2030</v>
      </c>
      <c r="L37" s="3">
        <f t="shared" si="3"/>
        <v>2031</v>
      </c>
      <c r="M37" s="3">
        <f t="shared" si="3"/>
        <v>2032</v>
      </c>
      <c r="N37" s="3">
        <f t="shared" si="3"/>
        <v>2033</v>
      </c>
      <c r="O37" s="3">
        <f t="shared" si="3"/>
        <v>2034</v>
      </c>
      <c r="P37" s="3">
        <f t="shared" si="3"/>
        <v>2035</v>
      </c>
      <c r="Q37" s="3">
        <f t="shared" si="3"/>
        <v>2036</v>
      </c>
      <c r="R37" s="3">
        <f t="shared" si="3"/>
        <v>2037</v>
      </c>
      <c r="S37" s="3">
        <f t="shared" si="3"/>
        <v>2038</v>
      </c>
      <c r="T37" s="3">
        <f t="shared" si="3"/>
        <v>2039</v>
      </c>
      <c r="U37" s="3">
        <f t="shared" si="3"/>
        <v>2040</v>
      </c>
      <c r="V37" s="3">
        <f t="shared" si="3"/>
        <v>2041</v>
      </c>
      <c r="W37" s="3">
        <f t="shared" si="3"/>
        <v>2042</v>
      </c>
      <c r="X37" s="3">
        <f t="shared" si="3"/>
        <v>2043</v>
      </c>
      <c r="Y37" s="3">
        <f t="shared" si="3"/>
        <v>2044</v>
      </c>
      <c r="Z37" s="3">
        <f t="shared" si="3"/>
        <v>2045</v>
      </c>
      <c r="AA37" s="3">
        <f t="shared" si="3"/>
        <v>2046</v>
      </c>
      <c r="AB37" s="3">
        <f t="shared" si="3"/>
        <v>2047</v>
      </c>
      <c r="AC37" s="3">
        <f t="shared" si="3"/>
        <v>2048</v>
      </c>
      <c r="AD37" s="3">
        <f t="shared" si="3"/>
        <v>2049</v>
      </c>
      <c r="AE37" s="3">
        <f t="shared" si="3"/>
        <v>2050</v>
      </c>
    </row>
    <row r="38" spans="2:31" x14ac:dyDescent="0.25">
      <c r="B38" s="4" t="str">
        <f t="shared" si="2"/>
        <v>Peak_A</v>
      </c>
      <c r="C38" s="8">
        <f>SUM($C25:C25)</f>
        <v>5.4719554833280872</v>
      </c>
      <c r="D38" s="8">
        <f>SUM($C25:D25)</f>
        <v>11.936458307575592</v>
      </c>
      <c r="E38" s="8">
        <f>SUM($C25:E25)</f>
        <v>19.422308340378926</v>
      </c>
      <c r="F38" s="8">
        <f>SUM($C25:F25)</f>
        <v>27.939274230438123</v>
      </c>
      <c r="G38" s="8">
        <f>SUM($C25:G25)</f>
        <v>37.412421151506535</v>
      </c>
      <c r="H38" s="8">
        <f>SUM($C25:H25)</f>
        <v>47.799331244360779</v>
      </c>
      <c r="I38" s="8">
        <f>SUM($C25:I25)</f>
        <v>59.151870950486341</v>
      </c>
      <c r="J38" s="8">
        <f>SUM($C25:J25)</f>
        <v>71.07875260981767</v>
      </c>
      <c r="K38" s="8">
        <f>SUM($C25:K25)</f>
        <v>83.192681851521371</v>
      </c>
      <c r="L38" s="8">
        <f>SUM($C25:L25)</f>
        <v>95.732552897694859</v>
      </c>
      <c r="M38" s="8">
        <f>SUM($C25:M25)</f>
        <v>107.71179769687728</v>
      </c>
      <c r="N38" s="8">
        <f>SUM($C25:N25)</f>
        <v>119.61419991457835</v>
      </c>
      <c r="O38" s="8">
        <f>SUM($C25:O25)</f>
        <v>128.88160975968125</v>
      </c>
      <c r="P38" s="8">
        <f>SUM($C25:P25)</f>
        <v>137.31855672440807</v>
      </c>
      <c r="Q38" s="8">
        <f>SUM($C25:Q25)</f>
        <v>145.40053929313265</v>
      </c>
      <c r="R38" s="8">
        <f>SUM($C25:R25)</f>
        <v>153.21349696509432</v>
      </c>
      <c r="S38" s="8">
        <f>SUM($C25:S25)</f>
        <v>160.91982665881707</v>
      </c>
      <c r="T38" s="8">
        <f>SUM($C25:T25)</f>
        <v>169.18017620853868</v>
      </c>
      <c r="U38" s="8">
        <f>SUM($C25:U25)</f>
        <v>176.97676917385991</v>
      </c>
      <c r="V38" s="8">
        <f>SUM($C25:V25)</f>
        <v>183.50586786181708</v>
      </c>
      <c r="W38" s="8">
        <f>SUM($C25:W25)</f>
        <v>189.19802376182795</v>
      </c>
      <c r="X38" s="8">
        <f>SUM($C25:X25)</f>
        <v>194.62517517399104</v>
      </c>
      <c r="Y38" s="8">
        <f>SUM($C25:Y25)</f>
        <v>199.42315329570826</v>
      </c>
      <c r="Z38" s="8">
        <f>SUM($C25:Z25)</f>
        <v>204.19386077059607</v>
      </c>
      <c r="AA38" s="8">
        <f>SUM($C25:AA25)</f>
        <v>208.9267802754834</v>
      </c>
      <c r="AB38" s="8">
        <f>SUM($C25:AB25)</f>
        <v>213.61139448719911</v>
      </c>
      <c r="AC38" s="8">
        <f>SUM($C25:AC25)</f>
        <v>218.23718608257218</v>
      </c>
      <c r="AD38" s="8">
        <f>SUM($C25:AD25)</f>
        <v>222.7936377384315</v>
      </c>
      <c r="AE38" s="8">
        <f>SUM($C25:AE25)</f>
        <v>227.27023213160601</v>
      </c>
    </row>
    <row r="39" spans="2:31" x14ac:dyDescent="0.25">
      <c r="B39" s="4" t="str">
        <f t="shared" si="2"/>
        <v>Other_A</v>
      </c>
      <c r="C39" s="8">
        <f>SUM($C26:C26)</f>
        <v>6.482531582304202</v>
      </c>
      <c r="D39" s="8">
        <f>SUM($C26:D26)</f>
        <v>13.693955603250956</v>
      </c>
      <c r="E39" s="8">
        <f>SUM($C26:E26)</f>
        <v>21.690459022831455</v>
      </c>
      <c r="F39" s="8">
        <f>SUM($C26:F26)</f>
        <v>30.244217300146101</v>
      </c>
      <c r="G39" s="8">
        <f>SUM($C26:G26)</f>
        <v>38.936077768550916</v>
      </c>
      <c r="H39" s="8">
        <f>SUM($C26:H26)</f>
        <v>46.048032008913097</v>
      </c>
      <c r="I39" s="8">
        <f>SUM($C26:I26)</f>
        <v>53.263708119976542</v>
      </c>
      <c r="J39" s="8">
        <f>SUM($C26:J26)</f>
        <v>60.820923077475776</v>
      </c>
      <c r="K39" s="8">
        <f>SUM($C26:K26)</f>
        <v>68.485506618289435</v>
      </c>
      <c r="L39" s="8">
        <f>SUM($C26:L26)</f>
        <v>76.243756102959892</v>
      </c>
      <c r="M39" s="8">
        <f>SUM($C26:M26)</f>
        <v>83.574565702307652</v>
      </c>
      <c r="N39" s="8">
        <f>SUM($C26:N26)</f>
        <v>90.925285032463293</v>
      </c>
      <c r="O39" s="8">
        <f>SUM($C26:O26)</f>
        <v>98.142181705745614</v>
      </c>
      <c r="P39" s="8">
        <f>SUM($C26:P26)</f>
        <v>104.40963774487599</v>
      </c>
      <c r="Q39" s="8">
        <f>SUM($C26:Q26)</f>
        <v>110.76342650815637</v>
      </c>
      <c r="R39" s="8">
        <f>SUM($C26:R26)</f>
        <v>115.63599188106707</v>
      </c>
      <c r="S39" s="8">
        <f>SUM($C26:S26)</f>
        <v>120.31913962253675</v>
      </c>
      <c r="T39" s="8">
        <f>SUM($C26:T26)</f>
        <v>125.10820018350122</v>
      </c>
      <c r="U39" s="8">
        <f>SUM($C26:U26)</f>
        <v>130.15361115253384</v>
      </c>
      <c r="V39" s="8">
        <f>SUM($C26:V26)</f>
        <v>135.02748307421092</v>
      </c>
      <c r="W39" s="8">
        <f>SUM($C26:W26)</f>
        <v>139.37910252229889</v>
      </c>
      <c r="X39" s="8">
        <f>SUM($C26:X26)</f>
        <v>143.41627994429837</v>
      </c>
      <c r="Y39" s="8">
        <f>SUM($C26:Y26)</f>
        <v>146.87246167961507</v>
      </c>
      <c r="Z39" s="8">
        <f>SUM($C26:Z26)</f>
        <v>150.30462161523073</v>
      </c>
      <c r="AA39" s="8">
        <f>SUM($C26:AA26)</f>
        <v>153.70428980830781</v>
      </c>
      <c r="AB39" s="8">
        <f>SUM($C26:AB26)</f>
        <v>157.06299631600874</v>
      </c>
      <c r="AC39" s="8">
        <f>SUM($C26:AC26)</f>
        <v>160.37227119549601</v>
      </c>
      <c r="AD39" s="8">
        <f>SUM($C26:AD26)</f>
        <v>163.6236445039321</v>
      </c>
      <c r="AE39" s="8">
        <f>SUM($C26:AE26)</f>
        <v>166.80864629847946</v>
      </c>
    </row>
    <row r="40" spans="2:31" x14ac:dyDescent="0.25">
      <c r="B40" s="4" t="str">
        <f t="shared" si="2"/>
        <v>Peak_B</v>
      </c>
      <c r="C40" s="8">
        <f>SUM($C27:C27)</f>
        <v>2.4169387822865107</v>
      </c>
      <c r="D40" s="8">
        <f>SUM($C27:D27)</f>
        <v>4.7920952806214183</v>
      </c>
      <c r="E40" s="8">
        <f>SUM($C27:E27)</f>
        <v>7.3052825811986963</v>
      </c>
      <c r="F40" s="8">
        <f>SUM($C27:F27)</f>
        <v>9.8086167492015974</v>
      </c>
      <c r="G40" s="8">
        <f>SUM($C27:G27)</f>
        <v>11.896429605144823</v>
      </c>
      <c r="H40" s="8">
        <f>SUM($C27:H27)</f>
        <v>13.747144557329115</v>
      </c>
      <c r="I40" s="8">
        <f>SUM($C27:I27)</f>
        <v>15.549504728540692</v>
      </c>
      <c r="J40" s="8">
        <f>SUM($C27:J27)</f>
        <v>17.338534808996961</v>
      </c>
      <c r="K40" s="8">
        <f>SUM($C27:K27)</f>
        <v>19.092886737814588</v>
      </c>
      <c r="L40" s="8">
        <f>SUM($C27:L27)</f>
        <v>20.86889277295414</v>
      </c>
      <c r="M40" s="8">
        <f>SUM($C27:M27)</f>
        <v>22.608514173308773</v>
      </c>
      <c r="N40" s="8">
        <f>SUM($C27:N27)</f>
        <v>24.37264289457055</v>
      </c>
      <c r="O40" s="8">
        <f>SUM($C27:O27)</f>
        <v>26.178155198471089</v>
      </c>
      <c r="P40" s="8">
        <f>SUM($C27:P27)</f>
        <v>27.930255869560259</v>
      </c>
      <c r="Q40" s="8">
        <f>SUM($C27:Q27)</f>
        <v>29.61775854761774</v>
      </c>
      <c r="R40" s="8">
        <f>SUM($C27:R27)</f>
        <v>31.268034297767301</v>
      </c>
      <c r="S40" s="8">
        <f>SUM($C27:S27)</f>
        <v>32.785407679011108</v>
      </c>
      <c r="T40" s="8">
        <f>SUM($C27:T27)</f>
        <v>34.351848664837782</v>
      </c>
      <c r="U40" s="8">
        <f>SUM($C27:U27)</f>
        <v>35.777815911202886</v>
      </c>
      <c r="V40" s="8">
        <f>SUM($C27:V27)</f>
        <v>36.771681984051853</v>
      </c>
      <c r="W40" s="8">
        <f>SUM($C27:W27)</f>
        <v>37.681700740336431</v>
      </c>
      <c r="X40" s="8">
        <f>SUM($C27:X27)</f>
        <v>38.661399274006286</v>
      </c>
      <c r="Y40" s="8">
        <f>SUM($C27:Y27)</f>
        <v>39.547234974834943</v>
      </c>
      <c r="Z40" s="8">
        <f>SUM($C27:Z27)</f>
        <v>40.430670378886909</v>
      </c>
      <c r="AA40" s="8">
        <f>SUM($C27:AA27)</f>
        <v>41.309773416414352</v>
      </c>
      <c r="AB40" s="8">
        <f>SUM($C27:AB27)</f>
        <v>42.182612017669442</v>
      </c>
      <c r="AC40" s="8">
        <f>SUM($C27:AC27)</f>
        <v>43.047254112904348</v>
      </c>
      <c r="AD40" s="8">
        <f>SUM($C27:AD27)</f>
        <v>43.901767632371232</v>
      </c>
      <c r="AE40" s="8">
        <f>SUM($C27:AE27)</f>
        <v>44.744220506322264</v>
      </c>
    </row>
    <row r="41" spans="2:31" x14ac:dyDescent="0.25">
      <c r="B41" s="4" t="str">
        <f t="shared" si="2"/>
        <v>Other_B</v>
      </c>
      <c r="C41" s="8">
        <f>SUM($C28:C28)</f>
        <v>1.0280619728242084</v>
      </c>
      <c r="D41" s="8">
        <f>SUM($C28:D28)</f>
        <v>1.7451090555745572</v>
      </c>
      <c r="E41" s="8">
        <f>SUM($C28:E28)</f>
        <v>2.4348398855669138</v>
      </c>
      <c r="F41" s="8">
        <f>SUM($C28:F28)</f>
        <v>3.1394842226014692</v>
      </c>
      <c r="G41" s="8">
        <f>SUM($C28:G28)</f>
        <v>3.5429879883629773</v>
      </c>
      <c r="H41" s="8">
        <f>SUM($C28:H28)</f>
        <v>3.7719684399642661</v>
      </c>
      <c r="I41" s="8">
        <f>SUM($C28:I28)</f>
        <v>3.9277352111318162</v>
      </c>
      <c r="J41" s="8">
        <f>SUM($C28:J28)</f>
        <v>4.0787587673093082</v>
      </c>
      <c r="K41" s="8">
        <f>SUM($C28:K28)</f>
        <v>4.214147506541944</v>
      </c>
      <c r="L41" s="8">
        <f>SUM($C28:L28)</f>
        <v>4.3536208051404905</v>
      </c>
      <c r="M41" s="8">
        <f>SUM($C28:M28)</f>
        <v>4.4680115637419053</v>
      </c>
      <c r="N41" s="8">
        <f>SUM($C28:N28)</f>
        <v>4.5820887804254467</v>
      </c>
      <c r="O41" s="8">
        <f>SUM($C28:O28)</f>
        <v>4.6777303162425889</v>
      </c>
      <c r="P41" s="8">
        <f>SUM($C28:P28)</f>
        <v>4.7672722696848906</v>
      </c>
      <c r="Q41" s="8">
        <f>SUM($C28:Q28)</f>
        <v>4.8548886653252374</v>
      </c>
      <c r="R41" s="8">
        <f>SUM($C28:R28)</f>
        <v>4.9406871129455912</v>
      </c>
      <c r="S41" s="8">
        <f>SUM($C28:S28)</f>
        <v>5.1461076406533541</v>
      </c>
      <c r="T41" s="8">
        <f>SUM($C28:T28)</f>
        <v>5.3502181637933699</v>
      </c>
      <c r="U41" s="8">
        <f>SUM($C28:U28)</f>
        <v>5.5463817440094161</v>
      </c>
      <c r="V41" s="8">
        <f>SUM($C28:V28)</f>
        <v>5.6968253955529864</v>
      </c>
      <c r="W41" s="8">
        <f>SUM($C28:W28)</f>
        <v>5.835525676385469</v>
      </c>
      <c r="X41" s="8">
        <f>SUM($C28:X28)</f>
        <v>5.9638303336065901</v>
      </c>
      <c r="Y41" s="8">
        <f>SUM($C28:Y28)</f>
        <v>5.9959673805679818</v>
      </c>
      <c r="Z41" s="8">
        <f>SUM($C28:Z28)</f>
        <v>6.0280106262563642</v>
      </c>
      <c r="AA41" s="8">
        <f>SUM($C28:AA28)</f>
        <v>6.0599342797667015</v>
      </c>
      <c r="AB41" s="8">
        <f>SUM($C28:AB28)</f>
        <v>6.0917125501939564</v>
      </c>
      <c r="AC41" s="8">
        <f>SUM($C28:AC28)</f>
        <v>6.1233196466330932</v>
      </c>
      <c r="AD41" s="8">
        <f>SUM($C28:AD28)</f>
        <v>6.1547297781790755</v>
      </c>
      <c r="AE41" s="8">
        <f>SUM($C28:AE28)</f>
        <v>6.1859171539268676</v>
      </c>
    </row>
    <row r="42" spans="2:31" x14ac:dyDescent="0.25">
      <c r="B42" s="4" t="str">
        <f t="shared" si="2"/>
        <v>Peak_C</v>
      </c>
      <c r="C42" s="8">
        <f>SUM($C29:C29)</f>
        <v>0.41463397512030492</v>
      </c>
      <c r="D42" s="8">
        <f>SUM($C29:D29)</f>
        <v>0.90787170085369451</v>
      </c>
      <c r="E42" s="8">
        <f>SUM($C29:E29)</f>
        <v>1.5217220490024468</v>
      </c>
      <c r="F42" s="8">
        <f>SUM($C29:F29)</f>
        <v>2.2258047762424304</v>
      </c>
      <c r="G42" s="8">
        <f>SUM($C29:G29)</f>
        <v>3.0032312608645038</v>
      </c>
      <c r="H42" s="8">
        <f>SUM($C29:H29)</f>
        <v>3.8550243342685087</v>
      </c>
      <c r="I42" s="8">
        <f>SUM($C29:I29)</f>
        <v>4.7795801099344217</v>
      </c>
      <c r="J42" s="8">
        <f>SUM($C29:J29)</f>
        <v>5.7730243894002653</v>
      </c>
      <c r="K42" s="8">
        <f>SUM($C29:K29)</f>
        <v>6.7645891564372116</v>
      </c>
      <c r="L42" s="8">
        <f>SUM($C29:L29)</f>
        <v>7.7696008857488321</v>
      </c>
      <c r="M42" s="8">
        <f>SUM($C29:M29)</f>
        <v>8.7879188046979504</v>
      </c>
      <c r="N42" s="8">
        <f>SUM($C29:N29)</f>
        <v>9.8218774398323845</v>
      </c>
      <c r="O42" s="8">
        <f>SUM($C29:O29)</f>
        <v>10.510679890746788</v>
      </c>
      <c r="P42" s="8">
        <f>SUM($C29:P29)</f>
        <v>11.179371682353905</v>
      </c>
      <c r="Q42" s="8">
        <f>SUM($C29:Q29)</f>
        <v>11.837313118009018</v>
      </c>
      <c r="R42" s="8">
        <f>SUM($C29:R29)</f>
        <v>12.484229613494323</v>
      </c>
      <c r="S42" s="8">
        <f>SUM($C29:S29)</f>
        <v>13.122799989751442</v>
      </c>
      <c r="T42" s="8">
        <f>SUM($C29:T29)</f>
        <v>13.810630794447629</v>
      </c>
      <c r="U42" s="8">
        <f>SUM($C29:U29)</f>
        <v>14.470569927720955</v>
      </c>
      <c r="V42" s="8">
        <f>SUM($C29:V29)</f>
        <v>14.976308618758505</v>
      </c>
      <c r="W42" s="8">
        <f>SUM($C29:W29)</f>
        <v>15.446148185339213</v>
      </c>
      <c r="X42" s="8">
        <f>SUM($C29:X29)</f>
        <v>15.890672533698728</v>
      </c>
      <c r="Y42" s="8">
        <f>SUM($C29:Y29)</f>
        <v>16.328005109195921</v>
      </c>
      <c r="Z42" s="8">
        <f>SUM($C29:Z29)</f>
        <v>16.763352822581062</v>
      </c>
      <c r="AA42" s="8">
        <f>SUM($C29:AA29)</f>
        <v>17.196055525258163</v>
      </c>
      <c r="AB42" s="8">
        <f>SUM($C29:AB29)</f>
        <v>17.625453068631238</v>
      </c>
      <c r="AC42" s="8">
        <f>SUM($C29:AC29)</f>
        <v>18.050885304104298</v>
      </c>
      <c r="AD42" s="8">
        <f>SUM($C29:AD29)</f>
        <v>18.471692083081358</v>
      </c>
      <c r="AE42" s="8">
        <f>SUM($C29:AE29)</f>
        <v>18.887213256966426</v>
      </c>
    </row>
    <row r="43" spans="2:31" x14ac:dyDescent="0.25">
      <c r="B43" s="4" t="str">
        <f t="shared" si="2"/>
        <v>Other_C</v>
      </c>
      <c r="C43" s="8">
        <f>SUM($C30:C30)</f>
        <v>0.11093014254386833</v>
      </c>
      <c r="D43" s="8">
        <f>SUM($C30:D30)</f>
        <v>0.23551822889806479</v>
      </c>
      <c r="E43" s="8">
        <f>SUM($C30:E30)</f>
        <v>0.37068225740393512</v>
      </c>
      <c r="F43" s="8">
        <f>SUM($C30:F30)</f>
        <v>0.5156898443578114</v>
      </c>
      <c r="G43" s="8">
        <f>SUM($C30:G30)</f>
        <v>0.67057463666947226</v>
      </c>
      <c r="H43" s="8">
        <f>SUM($C30:H30)</f>
        <v>0.83393738893830782</v>
      </c>
      <c r="I43" s="8">
        <f>SUM($C30:I30)</f>
        <v>1.0062966778104776</v>
      </c>
      <c r="J43" s="8">
        <f>SUM($C30:J30)</f>
        <v>1.1870008170976065</v>
      </c>
      <c r="K43" s="8">
        <f>SUM($C30:K30)</f>
        <v>1.3783585108898331</v>
      </c>
      <c r="L43" s="8">
        <f>SUM($C30:L30)</f>
        <v>1.5817298303402918</v>
      </c>
      <c r="M43" s="8">
        <f>SUM($C30:M30)</f>
        <v>1.7709817828308894</v>
      </c>
      <c r="N43" s="8">
        <f>SUM($C30:N30)</f>
        <v>1.9645291574264927</v>
      </c>
      <c r="O43" s="8">
        <f>SUM($C30:O30)</f>
        <v>2.1624320446787628</v>
      </c>
      <c r="P43" s="8">
        <f>SUM($C30:P30)</f>
        <v>2.381938752642454</v>
      </c>
      <c r="Q43" s="8">
        <f>SUM($C30:Q30)</f>
        <v>2.5920413712904469</v>
      </c>
      <c r="R43" s="8">
        <f>SUM($C30:R30)</f>
        <v>2.7925454775985066</v>
      </c>
      <c r="S43" s="8">
        <f>SUM($C30:S30)</f>
        <v>2.9773367371858361</v>
      </c>
      <c r="T43" s="8">
        <f>SUM($C30:T30)</f>
        <v>3.15365581879073</v>
      </c>
      <c r="U43" s="8">
        <f>SUM($C30:U30)</f>
        <v>3.312857323534117</v>
      </c>
      <c r="V43" s="8">
        <f>SUM($C30:V30)</f>
        <v>3.4557668514900075</v>
      </c>
      <c r="W43" s="8">
        <f>SUM($C30:W30)</f>
        <v>3.5844078579987002</v>
      </c>
      <c r="X43" s="8">
        <f>SUM($C30:X30)</f>
        <v>3.700754019438512</v>
      </c>
      <c r="Y43" s="8">
        <f>SUM($C30:Y30)</f>
        <v>3.8012568064601266</v>
      </c>
      <c r="Z43" s="8">
        <f>SUM($C30:Z30)</f>
        <v>3.900980897176046</v>
      </c>
      <c r="AA43" s="8">
        <f>SUM($C30:AA30)</f>
        <v>3.9996875963221061</v>
      </c>
      <c r="AB43" s="8">
        <f>SUM($C30:AB30)</f>
        <v>4.0971382086341439</v>
      </c>
      <c r="AC43" s="8">
        <f>SUM($C30:AC30)</f>
        <v>4.1930940388479945</v>
      </c>
      <c r="AD43" s="8">
        <f>SUM($C30:AD30)</f>
        <v>4.2873163916994947</v>
      </c>
      <c r="AE43" s="8">
        <f>SUM($C30:AE30)</f>
        <v>4.3795665719244807</v>
      </c>
    </row>
    <row r="44" spans="2:31" x14ac:dyDescent="0.25">
      <c r="B44" s="4" t="str">
        <f t="shared" si="2"/>
        <v>Peak_D</v>
      </c>
      <c r="C44" s="8">
        <f>SUM($C31:C31)</f>
        <v>2.1378478275722941</v>
      </c>
      <c r="D44" s="8">
        <f>SUM($C31:D31)</f>
        <v>4.6677376167088074</v>
      </c>
      <c r="E44" s="8">
        <f>SUM($C31:E31)</f>
        <v>7.7674185875641442</v>
      </c>
      <c r="F44" s="8">
        <f>SUM($C31:F31)</f>
        <v>11.259224271357839</v>
      </c>
      <c r="G44" s="8">
        <f>SUM($C31:G31)</f>
        <v>15.112055519149239</v>
      </c>
      <c r="H44" s="8">
        <f>SUM($C31:H31)</f>
        <v>19.365810497992658</v>
      </c>
      <c r="I44" s="8">
        <f>SUM($C31:I31)</f>
        <v>23.896523507009626</v>
      </c>
      <c r="J44" s="8">
        <f>SUM($C31:J31)</f>
        <v>28.712750011759891</v>
      </c>
      <c r="K44" s="8">
        <f>SUM($C31:K31)</f>
        <v>33.462132464181792</v>
      </c>
      <c r="L44" s="8">
        <f>SUM($C31:L31)</f>
        <v>38.146433697957306</v>
      </c>
      <c r="M44" s="8">
        <f>SUM($C31:M31)</f>
        <v>42.782105588343271</v>
      </c>
      <c r="N44" s="8">
        <f>SUM($C31:N31)</f>
        <v>47.311614235764935</v>
      </c>
      <c r="O44" s="8">
        <f>SUM($C31:O31)</f>
        <v>49.748404475988622</v>
      </c>
      <c r="P44" s="8">
        <f>SUM($C31:P31)</f>
        <v>52.00770779041153</v>
      </c>
      <c r="Q44" s="8">
        <f>SUM($C31:Q31)</f>
        <v>54.178113189261431</v>
      </c>
      <c r="R44" s="8">
        <f>SUM($C31:R31)</f>
        <v>56.270351515859957</v>
      </c>
      <c r="S44" s="8">
        <f>SUM($C31:S31)</f>
        <v>58.3189882447587</v>
      </c>
      <c r="T44" s="8">
        <f>SUM($C31:T31)</f>
        <v>60.53948350100255</v>
      </c>
      <c r="U44" s="8">
        <f>SUM($C31:U31)</f>
        <v>62.649159997188079</v>
      </c>
      <c r="V44" s="8">
        <f>SUM($C31:V31)</f>
        <v>64.311971627596748</v>
      </c>
      <c r="W44" s="8">
        <f>SUM($C31:W31)</f>
        <v>65.831379638321039</v>
      </c>
      <c r="X44" s="8">
        <f>SUM($C31:X31)</f>
        <v>67.284191163949032</v>
      </c>
      <c r="Y44" s="8">
        <f>SUM($C31:Y31)</f>
        <v>68.722057910893881</v>
      </c>
      <c r="Z44" s="8">
        <f>SUM($C31:Z31)</f>
        <v>70.154489846630682</v>
      </c>
      <c r="AA44" s="8">
        <f>SUM($C31:AA31)</f>
        <v>71.579448929087249</v>
      </c>
      <c r="AB44" s="8">
        <f>SUM($C31:AB31)</f>
        <v>72.994897116191396</v>
      </c>
      <c r="AC44" s="8">
        <f>SUM($C31:AC31)</f>
        <v>74.398796365870936</v>
      </c>
      <c r="AD44" s="8">
        <f>SUM($C31:AD31)</f>
        <v>75.789108636053683</v>
      </c>
      <c r="AE44" s="8">
        <f>SUM($C31:AE31)</f>
        <v>77.163795884667451</v>
      </c>
    </row>
    <row r="45" spans="2:31" x14ac:dyDescent="0.25">
      <c r="B45" s="4" t="str">
        <f t="shared" si="2"/>
        <v>Other_D</v>
      </c>
      <c r="C45" s="8">
        <f>SUM($C32:C32)</f>
        <v>0.70582261747304564</v>
      </c>
      <c r="D45" s="8">
        <f>SUM($C32:D32)</f>
        <v>1.4733526395389844</v>
      </c>
      <c r="E45" s="8">
        <f>SUM($C32:E32)</f>
        <v>2.2968223251883209</v>
      </c>
      <c r="F45" s="8">
        <f>SUM($C32:F32)</f>
        <v>3.1642989846610652</v>
      </c>
      <c r="G45" s="8">
        <f>SUM($C32:G32)</f>
        <v>4.0735741525407745</v>
      </c>
      <c r="H45" s="8">
        <f>SUM($C32:H32)</f>
        <v>4.9814692223923043</v>
      </c>
      <c r="I45" s="8">
        <f>SUM($C32:I32)</f>
        <v>5.924796781179726</v>
      </c>
      <c r="J45" s="8">
        <f>SUM($C32:J32)</f>
        <v>6.9031093339807059</v>
      </c>
      <c r="K45" s="8">
        <f>SUM($C32:K32)</f>
        <v>7.895057879460035</v>
      </c>
      <c r="L45" s="8">
        <f>SUM($C32:L32)</f>
        <v>8.9051491083226715</v>
      </c>
      <c r="M45" s="8">
        <f>SUM($C32:M32)</f>
        <v>9.9276998901013194</v>
      </c>
      <c r="N45" s="8">
        <f>SUM($C32:N32)</f>
        <v>10.957520652047826</v>
      </c>
      <c r="O45" s="8">
        <f>SUM($C32:O32)</f>
        <v>11.892180814626936</v>
      </c>
      <c r="P45" s="8">
        <f>SUM($C32:P32)</f>
        <v>12.816602929108798</v>
      </c>
      <c r="Q45" s="8">
        <f>SUM($C32:Q32)</f>
        <v>13.748527026113427</v>
      </c>
      <c r="R45" s="8">
        <f>SUM($C32:R32)</f>
        <v>14.688531263062639</v>
      </c>
      <c r="S45" s="8">
        <f>SUM($C32:S32)</f>
        <v>15.608983130883153</v>
      </c>
      <c r="T45" s="8">
        <f>SUM($C32:T32)</f>
        <v>16.536163437547415</v>
      </c>
      <c r="U45" s="8">
        <f>SUM($C32:U32)</f>
        <v>17.391744457202737</v>
      </c>
      <c r="V45" s="8">
        <f>SUM($C32:V32)</f>
        <v>18.116248480029839</v>
      </c>
      <c r="W45" s="8">
        <f>SUM($C32:W32)</f>
        <v>18.800742814271459</v>
      </c>
      <c r="X45" s="8">
        <f>SUM($C32:X32)</f>
        <v>19.458636704559151</v>
      </c>
      <c r="Y45" s="8">
        <f>SUM($C32:Y32)</f>
        <v>19.978451465627252</v>
      </c>
      <c r="Z45" s="8">
        <f>SUM($C32:Z32)</f>
        <v>20.495589337694362</v>
      </c>
      <c r="AA45" s="8">
        <f>SUM($C32:AA32)</f>
        <v>21.00903681349196</v>
      </c>
      <c r="AB45" s="8">
        <f>SUM($C32:AB32)</f>
        <v>21.517780385751529</v>
      </c>
      <c r="AC45" s="8">
        <f>SUM($C32:AC32)</f>
        <v>22.020806547204554</v>
      </c>
      <c r="AD45" s="8">
        <f>SUM($C32:AD32)</f>
        <v>22.517101790582512</v>
      </c>
      <c r="AE45" s="8">
        <f>SUM($C32:AE32)</f>
        <v>23.005652608616888</v>
      </c>
    </row>
    <row r="46" spans="2:31" x14ac:dyDescent="0.25">
      <c r="B46" s="6" t="str">
        <f t="shared" si="2"/>
        <v>Total</v>
      </c>
      <c r="C46" s="9">
        <f t="shared" ref="C46:AE46" si="4">SUM(C38:C45)</f>
        <v>18.76872238345252</v>
      </c>
      <c r="D46" s="9">
        <f t="shared" si="4"/>
        <v>39.45209843302208</v>
      </c>
      <c r="E46" s="9">
        <f t="shared" si="4"/>
        <v>62.809535049134844</v>
      </c>
      <c r="F46" s="9">
        <f t="shared" si="4"/>
        <v>88.29661037900641</v>
      </c>
      <c r="G46" s="9">
        <f t="shared" si="4"/>
        <v>114.64735208278924</v>
      </c>
      <c r="H46" s="9">
        <f t="shared" si="4"/>
        <v>140.40271769415901</v>
      </c>
      <c r="I46" s="9">
        <f t="shared" si="4"/>
        <v>167.50001608606962</v>
      </c>
      <c r="J46" s="9">
        <f t="shared" si="4"/>
        <v>195.89285381583815</v>
      </c>
      <c r="K46" s="9">
        <f t="shared" si="4"/>
        <v>224.48536072513619</v>
      </c>
      <c r="L46" s="9">
        <f t="shared" si="4"/>
        <v>253.60173610111846</v>
      </c>
      <c r="M46" s="9">
        <f t="shared" si="4"/>
        <v>281.63159520220904</v>
      </c>
      <c r="N46" s="9">
        <f t="shared" si="4"/>
        <v>309.54975810710926</v>
      </c>
      <c r="O46" s="9">
        <f t="shared" si="4"/>
        <v>332.19337420618172</v>
      </c>
      <c r="P46" s="9">
        <f t="shared" si="4"/>
        <v>352.8113437630459</v>
      </c>
      <c r="Q46" s="9">
        <f t="shared" si="4"/>
        <v>372.99260771890636</v>
      </c>
      <c r="R46" s="9">
        <f t="shared" si="4"/>
        <v>391.29386812688972</v>
      </c>
      <c r="S46" s="9">
        <f t="shared" si="4"/>
        <v>409.19858970359741</v>
      </c>
      <c r="T46" s="9">
        <f t="shared" si="4"/>
        <v>428.03037677245948</v>
      </c>
      <c r="U46" s="9">
        <f t="shared" si="4"/>
        <v>446.27890968725183</v>
      </c>
      <c r="V46" s="9">
        <f t="shared" si="4"/>
        <v>461.86215389350787</v>
      </c>
      <c r="W46" s="9">
        <f t="shared" si="4"/>
        <v>475.75703119677922</v>
      </c>
      <c r="X46" s="9">
        <f t="shared" si="4"/>
        <v>489.00093914754768</v>
      </c>
      <c r="Y46" s="9">
        <f t="shared" si="4"/>
        <v>500.66858862290348</v>
      </c>
      <c r="Z46" s="9">
        <f t="shared" si="4"/>
        <v>512.27157629505234</v>
      </c>
      <c r="AA46" s="9">
        <f t="shared" si="4"/>
        <v>523.78500664413184</v>
      </c>
      <c r="AB46" s="9">
        <f t="shared" si="4"/>
        <v>535.18398415027957</v>
      </c>
      <c r="AC46" s="9">
        <f t="shared" si="4"/>
        <v>546.44361329363335</v>
      </c>
      <c r="AD46" s="9">
        <f t="shared" si="4"/>
        <v>557.53899855433099</v>
      </c>
      <c r="AE46" s="9">
        <f t="shared" si="4"/>
        <v>568.44524441250985</v>
      </c>
    </row>
    <row r="49" spans="2:31" x14ac:dyDescent="0.25">
      <c r="B49" s="1" t="s">
        <v>42</v>
      </c>
    </row>
    <row r="50" spans="2:31" x14ac:dyDescent="0.25">
      <c r="B50" s="2" t="str">
        <f t="shared" ref="B50:B59" si="5">B24</f>
        <v>Bundle</v>
      </c>
      <c r="C50" s="3">
        <v>2022</v>
      </c>
      <c r="D50" s="3">
        <f>C50+1</f>
        <v>2023</v>
      </c>
      <c r="E50" s="3">
        <f t="shared" ref="E50" si="6">D50+1</f>
        <v>2024</v>
      </c>
      <c r="F50" s="3">
        <f t="shared" ref="F50" si="7">E50+1</f>
        <v>2025</v>
      </c>
      <c r="G50" s="3">
        <f t="shared" ref="G50" si="8">F50+1</f>
        <v>2026</v>
      </c>
      <c r="H50" s="3">
        <f t="shared" ref="H50" si="9">G50+1</f>
        <v>2027</v>
      </c>
      <c r="I50" s="3">
        <f t="shared" ref="I50" si="10">H50+1</f>
        <v>2028</v>
      </c>
      <c r="J50" s="3">
        <f t="shared" ref="J50" si="11">I50+1</f>
        <v>2029</v>
      </c>
      <c r="K50" s="3">
        <f t="shared" ref="K50" si="12">J50+1</f>
        <v>2030</v>
      </c>
      <c r="L50" s="3">
        <f t="shared" ref="L50" si="13">K50+1</f>
        <v>2031</v>
      </c>
      <c r="M50" s="3">
        <f t="shared" ref="M50" si="14">L50+1</f>
        <v>2032</v>
      </c>
      <c r="N50" s="3">
        <f t="shared" ref="N50" si="15">M50+1</f>
        <v>2033</v>
      </c>
      <c r="O50" s="3">
        <f t="shared" ref="O50" si="16">N50+1</f>
        <v>2034</v>
      </c>
      <c r="P50" s="3">
        <f t="shared" ref="P50" si="17">O50+1</f>
        <v>2035</v>
      </c>
      <c r="Q50" s="3">
        <f t="shared" ref="Q50" si="18">P50+1</f>
        <v>2036</v>
      </c>
      <c r="R50" s="3">
        <f t="shared" ref="R50" si="19">Q50+1</f>
        <v>2037</v>
      </c>
      <c r="S50" s="3">
        <f t="shared" ref="S50" si="20">R50+1</f>
        <v>2038</v>
      </c>
      <c r="T50" s="3">
        <f t="shared" ref="T50" si="21">S50+1</f>
        <v>2039</v>
      </c>
      <c r="U50" s="3">
        <f t="shared" ref="U50" si="22">T50+1</f>
        <v>2040</v>
      </c>
      <c r="V50" s="3">
        <f t="shared" ref="V50" si="23">U50+1</f>
        <v>2041</v>
      </c>
      <c r="W50" s="3">
        <f t="shared" ref="W50" si="24">V50+1</f>
        <v>2042</v>
      </c>
      <c r="X50" s="3">
        <f t="shared" ref="X50" si="25">W50+1</f>
        <v>2043</v>
      </c>
      <c r="Y50" s="3">
        <f t="shared" ref="Y50" si="26">X50+1</f>
        <v>2044</v>
      </c>
      <c r="Z50" s="3">
        <f t="shared" ref="Z50" si="27">Y50+1</f>
        <v>2045</v>
      </c>
      <c r="AA50" s="3">
        <f t="shared" ref="AA50" si="28">Z50+1</f>
        <v>2046</v>
      </c>
      <c r="AB50" s="3">
        <f t="shared" ref="AB50" si="29">AA50+1</f>
        <v>2047</v>
      </c>
      <c r="AC50" s="3">
        <f t="shared" ref="AC50" si="30">AB50+1</f>
        <v>2048</v>
      </c>
      <c r="AD50" s="3">
        <f t="shared" ref="AD50" si="31">AC50+1</f>
        <v>2049</v>
      </c>
      <c r="AE50" s="3">
        <f t="shared" ref="AE50" si="32">AD50+1</f>
        <v>2050</v>
      </c>
    </row>
    <row r="51" spans="2:31" x14ac:dyDescent="0.25">
      <c r="B51" s="4" t="str">
        <f t="shared" si="5"/>
        <v>Peak_A</v>
      </c>
      <c r="C51" s="5">
        <v>1.2023132332166455</v>
      </c>
      <c r="D51" s="5">
        <v>1.4203984874218938</v>
      </c>
      <c r="E51" s="5">
        <v>1.6408714886124456</v>
      </c>
      <c r="F51" s="5">
        <v>1.871371363979897</v>
      </c>
      <c r="G51" s="5">
        <v>2.0814661117233304</v>
      </c>
      <c r="H51" s="5">
        <v>2.2822406898081522</v>
      </c>
      <c r="I51" s="5">
        <v>2.488436001989506</v>
      </c>
      <c r="J51" s="5">
        <v>2.620607512929062</v>
      </c>
      <c r="K51" s="5">
        <v>2.6617061264343582</v>
      </c>
      <c r="L51" s="5">
        <v>2.7552952409025773</v>
      </c>
      <c r="M51" s="5">
        <v>2.6258075114986421</v>
      </c>
      <c r="N51" s="5">
        <v>2.6152288221294939</v>
      </c>
      <c r="O51" s="5">
        <v>2.0362609908574401</v>
      </c>
      <c r="P51" s="5">
        <v>1.8537893838033335</v>
      </c>
      <c r="Q51" s="5">
        <v>1.7715416032074502</v>
      </c>
      <c r="R51" s="5">
        <v>1.7166847259963025</v>
      </c>
      <c r="S51" s="5">
        <v>1.6932561309248706</v>
      </c>
      <c r="T51" s="5">
        <v>1.8149869100515794</v>
      </c>
      <c r="U51" s="5">
        <v>1.7089852253319993</v>
      </c>
      <c r="V51" s="5">
        <v>1.4345916697286278</v>
      </c>
      <c r="W51" s="5">
        <v>1.2506962794135985</v>
      </c>
      <c r="X51" s="5">
        <v>1.1924687584529559</v>
      </c>
      <c r="Y51" s="5">
        <v>1.051699602371519</v>
      </c>
      <c r="Z51" s="5">
        <v>1.0482330761533476</v>
      </c>
      <c r="AA51" s="5">
        <v>1.0399301985940508</v>
      </c>
      <c r="AB51" s="5">
        <v>1.029316425621746</v>
      </c>
      <c r="AC51" s="5">
        <v>1.0139569331271088</v>
      </c>
      <c r="AD51" s="5">
        <v>1.0011561934381144</v>
      </c>
      <c r="AE51" s="5">
        <v>0.98360973422678721</v>
      </c>
    </row>
    <row r="52" spans="2:31" x14ac:dyDescent="0.25">
      <c r="B52" s="4" t="str">
        <f t="shared" si="5"/>
        <v>Other_A</v>
      </c>
      <c r="C52" s="5">
        <v>1.033295943602212</v>
      </c>
      <c r="D52" s="5">
        <v>1.1494791955631631</v>
      </c>
      <c r="E52" s="5">
        <v>1.2711532337720526</v>
      </c>
      <c r="F52" s="5">
        <v>1.3634432194098804</v>
      </c>
      <c r="G52" s="5">
        <v>1.3854562913161688</v>
      </c>
      <c r="H52" s="5">
        <v>1.1336240131418982</v>
      </c>
      <c r="I52" s="5">
        <v>1.1470300881721163</v>
      </c>
      <c r="J52" s="5">
        <v>1.2045972258477271</v>
      </c>
      <c r="K52" s="5">
        <v>1.2217114535534526</v>
      </c>
      <c r="L52" s="5">
        <v>1.2366415219398679</v>
      </c>
      <c r="M52" s="5">
        <v>1.1653321257338956</v>
      </c>
      <c r="N52" s="5">
        <v>1.1716824468918983</v>
      </c>
      <c r="O52" s="5">
        <v>1.1503515198067531</v>
      </c>
      <c r="P52" s="5">
        <v>0.99901355199208808</v>
      </c>
      <c r="Q52" s="5">
        <v>1.0100213442504953</v>
      </c>
      <c r="R52" s="5">
        <v>0.77667219524376285</v>
      </c>
      <c r="S52" s="5">
        <v>0.74647959722402724</v>
      </c>
      <c r="T52" s="5">
        <v>0.76336178057631299</v>
      </c>
      <c r="U52" s="5">
        <v>0.8020368569205546</v>
      </c>
      <c r="V52" s="5">
        <v>0.7768804551686519</v>
      </c>
      <c r="W52" s="5">
        <v>0.69363498915828292</v>
      </c>
      <c r="X52" s="5">
        <v>0.64351388046330504</v>
      </c>
      <c r="Y52" s="5">
        <v>0.5494072044781545</v>
      </c>
      <c r="Z52" s="5">
        <v>0.54707592153451612</v>
      </c>
      <c r="AA52" s="5">
        <v>0.54189683596595017</v>
      </c>
      <c r="AB52" s="5">
        <v>0.53536766710577921</v>
      </c>
      <c r="AC52" s="5">
        <v>0.52605435698313785</v>
      </c>
      <c r="AD52" s="5">
        <v>0.51825907951062289</v>
      </c>
      <c r="AE52" s="5">
        <v>0.50767966077563764</v>
      </c>
    </row>
    <row r="53" spans="2:31" x14ac:dyDescent="0.25">
      <c r="B53" s="4" t="str">
        <f t="shared" si="5"/>
        <v>Peak_B</v>
      </c>
      <c r="C53" s="5">
        <v>0.8059043260693427</v>
      </c>
      <c r="D53" s="5">
        <v>0.79197243683969532</v>
      </c>
      <c r="E53" s="5">
        <v>0.83582830122267449</v>
      </c>
      <c r="F53" s="5">
        <v>0.83471201272303597</v>
      </c>
      <c r="G53" s="5">
        <v>0.69616054198776844</v>
      </c>
      <c r="H53" s="5">
        <v>0.61710259159957959</v>
      </c>
      <c r="I53" s="5">
        <v>0.59942354465548475</v>
      </c>
      <c r="J53" s="5">
        <v>0.5965343813730809</v>
      </c>
      <c r="K53" s="5">
        <v>0.58497129478169008</v>
      </c>
      <c r="L53" s="5">
        <v>0.59219164230968835</v>
      </c>
      <c r="M53" s="5">
        <v>0.57855807225153211</v>
      </c>
      <c r="N53" s="5">
        <v>0.58823126949994442</v>
      </c>
      <c r="O53" s="5">
        <v>0.60203021572119542</v>
      </c>
      <c r="P53" s="5">
        <v>0.58422063516392997</v>
      </c>
      <c r="Q53" s="5">
        <v>0.56122458377277118</v>
      </c>
      <c r="R53" s="5">
        <v>0.55026812263514036</v>
      </c>
      <c r="S53" s="5">
        <v>0.50595314253263035</v>
      </c>
      <c r="T53" s="5">
        <v>0.52231424985276753</v>
      </c>
      <c r="U53" s="5">
        <v>0.47424391363697876</v>
      </c>
      <c r="V53" s="5">
        <v>0.33139480962972173</v>
      </c>
      <c r="W53" s="5">
        <v>0.30343675142660231</v>
      </c>
      <c r="X53" s="5">
        <v>0.32667078385055015</v>
      </c>
      <c r="Y53" s="5">
        <v>0.29460858282068453</v>
      </c>
      <c r="Z53" s="5">
        <v>0.29457279561493666</v>
      </c>
      <c r="AA53" s="5">
        <v>0.29312821085763147</v>
      </c>
      <c r="AB53" s="5">
        <v>0.29103939655696459</v>
      </c>
      <c r="AC53" s="5">
        <v>0.28756007698264302</v>
      </c>
      <c r="AD53" s="5">
        <v>0.28492907932554584</v>
      </c>
      <c r="AE53" s="5">
        <v>0.28090757639479363</v>
      </c>
    </row>
    <row r="54" spans="2:31" x14ac:dyDescent="0.25">
      <c r="B54" s="4" t="str">
        <f t="shared" si="5"/>
        <v>Other_B</v>
      </c>
      <c r="C54" s="5">
        <v>0.17207038682590201</v>
      </c>
      <c r="D54" s="5">
        <v>0.12001471911492891</v>
      </c>
      <c r="E54" s="5">
        <v>0.11514287977710039</v>
      </c>
      <c r="F54" s="5">
        <v>0.11793882747664851</v>
      </c>
      <c r="G54" s="5">
        <v>6.7535859603439538E-2</v>
      </c>
      <c r="H54" s="5">
        <v>3.8325272137403298E-2</v>
      </c>
      <c r="I54" s="5">
        <v>2.6003527500736902E-2</v>
      </c>
      <c r="J54" s="5">
        <v>2.5277349438279334E-2</v>
      </c>
      <c r="K54" s="5">
        <v>2.2660494549402353E-2</v>
      </c>
      <c r="L54" s="5">
        <v>2.3344141769788097E-2</v>
      </c>
      <c r="M54" s="5">
        <v>1.9096263052936154E-2</v>
      </c>
      <c r="N54" s="5">
        <v>1.909350926465567E-2</v>
      </c>
      <c r="O54" s="5">
        <v>1.6007863825046948E-2</v>
      </c>
      <c r="P54" s="5">
        <v>1.498695504088873E-2</v>
      </c>
      <c r="Q54" s="5">
        <v>1.4626581372085638E-2</v>
      </c>
      <c r="R54" s="5">
        <v>1.4360391164493086E-2</v>
      </c>
      <c r="S54" s="5">
        <v>3.438196392728534E-2</v>
      </c>
      <c r="T54" s="5">
        <v>3.4162703806130561E-2</v>
      </c>
      <c r="U54" s="5">
        <v>3.2747324827733258E-2</v>
      </c>
      <c r="V54" s="5">
        <v>2.5180288738322804E-2</v>
      </c>
      <c r="W54" s="5">
        <v>2.3214759038449013E-2</v>
      </c>
      <c r="X54" s="5">
        <v>2.1474806561469977E-2</v>
      </c>
      <c r="Y54" s="5">
        <v>5.3649220446004408E-3</v>
      </c>
      <c r="Z54" s="5">
        <v>5.3631919344420773E-3</v>
      </c>
      <c r="AA54" s="5">
        <v>5.3431753664903376E-3</v>
      </c>
      <c r="AB54" s="5">
        <v>5.3188420830841774E-3</v>
      </c>
      <c r="AC54" s="5">
        <v>5.2764527075513171E-3</v>
      </c>
      <c r="AD54" s="5">
        <v>5.2572253699085872E-3</v>
      </c>
      <c r="AE54" s="5">
        <v>5.2199419401391597E-3</v>
      </c>
    </row>
    <row r="55" spans="2:31" x14ac:dyDescent="0.25">
      <c r="B55" s="4" t="str">
        <f t="shared" si="5"/>
        <v>Peak_C</v>
      </c>
      <c r="C55" s="5">
        <v>7.3024702122035878E-2</v>
      </c>
      <c r="D55" s="5">
        <v>8.6868274570554752E-2</v>
      </c>
      <c r="E55" s="5">
        <v>0.10783814924694037</v>
      </c>
      <c r="F55" s="5">
        <v>0.12400197405688329</v>
      </c>
      <c r="G55" s="5">
        <v>0.13691916453502484</v>
      </c>
      <c r="H55" s="5">
        <v>0.15001649451638199</v>
      </c>
      <c r="I55" s="5">
        <v>0.16242131982829955</v>
      </c>
      <c r="J55" s="5">
        <v>0.17496388847967601</v>
      </c>
      <c r="K55" s="5">
        <v>0.17463287162266361</v>
      </c>
      <c r="L55" s="5">
        <v>0.17700113007102025</v>
      </c>
      <c r="M55" s="5">
        <v>0.1788929827206974</v>
      </c>
      <c r="N55" s="5">
        <v>0.1820992148925841</v>
      </c>
      <c r="O55" s="5">
        <v>0.12131083513925331</v>
      </c>
      <c r="P55" s="5">
        <v>0.11776897655189004</v>
      </c>
      <c r="Q55" s="5">
        <v>0.11558385027864972</v>
      </c>
      <c r="R55" s="5">
        <v>0.11393394467238001</v>
      </c>
      <c r="S55" s="5">
        <v>0.11246403890709294</v>
      </c>
      <c r="T55" s="5">
        <v>0.12113971029201255</v>
      </c>
      <c r="U55" s="5">
        <v>0.11593479577302428</v>
      </c>
      <c r="V55" s="5">
        <v>8.9069925477982897E-2</v>
      </c>
      <c r="W55" s="5">
        <v>8.2747426533842955E-2</v>
      </c>
      <c r="X55" s="5">
        <v>7.8288948983322351E-2</v>
      </c>
      <c r="Y55" s="5">
        <v>7.6828392602925955E-2</v>
      </c>
      <c r="Z55" s="5">
        <v>7.6672774053875528E-2</v>
      </c>
      <c r="AA55" s="5">
        <v>7.620693880965046E-2</v>
      </c>
      <c r="AB55" s="5">
        <v>7.5624839203431701E-2</v>
      </c>
      <c r="AC55" s="5">
        <v>7.4737800575924648E-2</v>
      </c>
      <c r="AD55" s="5">
        <v>7.4111846905013157E-2</v>
      </c>
      <c r="AE55" s="5">
        <v>7.3180954212813357E-2</v>
      </c>
    </row>
    <row r="56" spans="2:31" x14ac:dyDescent="0.25">
      <c r="B56" s="4" t="str">
        <f t="shared" si="5"/>
        <v>Other_C</v>
      </c>
      <c r="C56" s="5">
        <v>1.9088957677522573E-2</v>
      </c>
      <c r="D56" s="5">
        <v>2.1439228806528224E-2</v>
      </c>
      <c r="E56" s="5">
        <v>2.3198050709435421E-2</v>
      </c>
      <c r="F56" s="5">
        <v>2.4953034646895647E-2</v>
      </c>
      <c r="G56" s="5">
        <v>2.6652712937423287E-2</v>
      </c>
      <c r="H56" s="5">
        <v>2.8111607833823868E-2</v>
      </c>
      <c r="I56" s="5">
        <v>2.958183155457789E-2</v>
      </c>
      <c r="J56" s="5">
        <v>3.1095729149009526E-2</v>
      </c>
      <c r="K56" s="5">
        <v>3.2929002291902723E-2</v>
      </c>
      <c r="L56" s="5">
        <v>3.4996317689545031E-2</v>
      </c>
      <c r="M56" s="5">
        <v>3.2481100476713529E-2</v>
      </c>
      <c r="N56" s="5">
        <v>3.3305804513773248E-2</v>
      </c>
      <c r="O56" s="5">
        <v>3.4055305008953367E-2</v>
      </c>
      <c r="P56" s="5">
        <v>3.7772909708415604E-2</v>
      </c>
      <c r="Q56" s="5">
        <v>3.605967693815542E-2</v>
      </c>
      <c r="R56" s="5">
        <v>3.4502925099645067E-2</v>
      </c>
      <c r="S56" s="5">
        <v>3.1799044448569541E-2</v>
      </c>
      <c r="T56" s="5">
        <v>3.0341144519529052E-2</v>
      </c>
      <c r="U56" s="5">
        <v>2.7323575812888082E-2</v>
      </c>
      <c r="V56" s="5">
        <v>2.4591998786857357E-2</v>
      </c>
      <c r="W56" s="5">
        <v>2.2136658914570857E-2</v>
      </c>
      <c r="X56" s="5">
        <v>2.0020951030406246E-2</v>
      </c>
      <c r="Y56" s="5">
        <v>1.7249180684680079E-2</v>
      </c>
      <c r="Z56" s="5">
        <v>1.7160610303487173E-2</v>
      </c>
      <c r="AA56" s="5">
        <v>1.6985536656477042E-2</v>
      </c>
      <c r="AB56" s="5">
        <v>1.6769388115926185E-2</v>
      </c>
      <c r="AC56" s="5">
        <v>1.6468791584368977E-2</v>
      </c>
      <c r="AD56" s="5">
        <v>1.6213866354202265E-2</v>
      </c>
      <c r="AE56" s="5">
        <v>1.5874493133029206E-2</v>
      </c>
    </row>
    <row r="57" spans="2:31" x14ac:dyDescent="0.25">
      <c r="B57" s="4" t="str">
        <f t="shared" si="5"/>
        <v>Peak_D</v>
      </c>
      <c r="C57" s="5">
        <v>0.44718701943896522</v>
      </c>
      <c r="D57" s="5">
        <v>0.52919289189902452</v>
      </c>
      <c r="E57" s="5">
        <v>0.64687738766331049</v>
      </c>
      <c r="F57" s="5">
        <v>0.73040286406584121</v>
      </c>
      <c r="G57" s="5">
        <v>0.80592084239114636</v>
      </c>
      <c r="H57" s="5">
        <v>0.88978457020151069</v>
      </c>
      <c r="I57" s="5">
        <v>0.94552175629749824</v>
      </c>
      <c r="J57" s="5">
        <v>1.0074402620358556</v>
      </c>
      <c r="K57" s="5">
        <v>0.9934580729658834</v>
      </c>
      <c r="L57" s="5">
        <v>0.97984462685780316</v>
      </c>
      <c r="M57" s="5">
        <v>0.96742579340016421</v>
      </c>
      <c r="N57" s="5">
        <v>0.94746569210385867</v>
      </c>
      <c r="O57" s="5">
        <v>0.50971867617024769</v>
      </c>
      <c r="P57" s="5">
        <v>0.47259262429949006</v>
      </c>
      <c r="Q57" s="5">
        <v>0.45294537979208477</v>
      </c>
      <c r="R57" s="5">
        <v>0.43764659446787613</v>
      </c>
      <c r="S57" s="5">
        <v>0.42852617520011049</v>
      </c>
      <c r="T57" s="5">
        <v>0.46447489971522282</v>
      </c>
      <c r="U57" s="5">
        <v>0.4402717678040915</v>
      </c>
      <c r="V57" s="5">
        <v>0.34782072292549826</v>
      </c>
      <c r="W57" s="5">
        <v>0.31782408965892972</v>
      </c>
      <c r="X57" s="5">
        <v>0.303893685777403</v>
      </c>
      <c r="Y57" s="5">
        <v>0.30007071495972765</v>
      </c>
      <c r="Z57" s="5">
        <v>0.29963075932244454</v>
      </c>
      <c r="AA57" s="5">
        <v>0.29806761579932151</v>
      </c>
      <c r="AB57" s="5">
        <v>0.29607816225169814</v>
      </c>
      <c r="AC57" s="5">
        <v>0.29298198353767524</v>
      </c>
      <c r="AD57" s="5">
        <v>0.29082032508294642</v>
      </c>
      <c r="AE57" s="5">
        <v>0.28755194146181895</v>
      </c>
    </row>
    <row r="58" spans="2:31" x14ac:dyDescent="0.25">
      <c r="B58" s="4" t="str">
        <f t="shared" si="5"/>
        <v>Other_D</v>
      </c>
      <c r="C58" s="5">
        <v>0.11792945893297406</v>
      </c>
      <c r="D58" s="5">
        <v>0.12823958594739479</v>
      </c>
      <c r="E58" s="5">
        <v>0.13721593720693037</v>
      </c>
      <c r="F58" s="5">
        <v>0.14493875735359429</v>
      </c>
      <c r="G58" s="5">
        <v>0.15192248861781232</v>
      </c>
      <c r="H58" s="5">
        <v>0.15169190063478569</v>
      </c>
      <c r="I58" s="5">
        <v>0.15718802686716252</v>
      </c>
      <c r="J58" s="5">
        <v>0.16345731514272713</v>
      </c>
      <c r="K58" s="5">
        <v>0.16573562870021688</v>
      </c>
      <c r="L58" s="5">
        <v>0.16876692407389834</v>
      </c>
      <c r="M58" s="5">
        <v>0.17038910637347462</v>
      </c>
      <c r="N58" s="5">
        <v>0.17206335168047029</v>
      </c>
      <c r="O58" s="5">
        <v>0.1561638356869022</v>
      </c>
      <c r="P58" s="5">
        <v>0.1544532536755738</v>
      </c>
      <c r="Q58" s="5">
        <v>0.15528785164128833</v>
      </c>
      <c r="R58" s="5">
        <v>0.15705672829669165</v>
      </c>
      <c r="S58" s="5">
        <v>0.15378990139836929</v>
      </c>
      <c r="T58" s="5">
        <v>0.15491409483261731</v>
      </c>
      <c r="U58" s="5">
        <v>0.14256669494262228</v>
      </c>
      <c r="V58" s="5">
        <v>0.12105076444369683</v>
      </c>
      <c r="W58" s="5">
        <v>0.11436591075644206</v>
      </c>
      <c r="X58" s="5">
        <v>0.10992148536512392</v>
      </c>
      <c r="Y58" s="5">
        <v>8.661748071237392E-2</v>
      </c>
      <c r="Z58" s="5">
        <v>8.6403846996235906E-2</v>
      </c>
      <c r="AA58" s="5">
        <v>8.5787252366738523E-2</v>
      </c>
      <c r="AB58" s="5">
        <v>8.5001320058280275E-2</v>
      </c>
      <c r="AC58" s="5">
        <v>8.3819972230008657E-2</v>
      </c>
      <c r="AD58" s="5">
        <v>8.292144240448128E-2</v>
      </c>
      <c r="AE58" s="5">
        <v>8.16274970591402E-2</v>
      </c>
    </row>
    <row r="59" spans="2:31" x14ac:dyDescent="0.25">
      <c r="B59" s="6" t="str">
        <f t="shared" si="5"/>
        <v>Total</v>
      </c>
      <c r="C59" s="7">
        <v>3.8708140278855998</v>
      </c>
      <c r="D59" s="7">
        <v>4.2476048201631826</v>
      </c>
      <c r="E59" s="7">
        <v>4.77812542821089</v>
      </c>
      <c r="F59" s="7">
        <v>5.2117620537126754</v>
      </c>
      <c r="G59" s="7">
        <v>5.3520340131121138</v>
      </c>
      <c r="H59" s="7">
        <v>5.290897139873536</v>
      </c>
      <c r="I59" s="7">
        <v>5.5556060968653806</v>
      </c>
      <c r="J59" s="7">
        <v>5.8239736643954174</v>
      </c>
      <c r="K59" s="7">
        <v>5.8578049448995699</v>
      </c>
      <c r="L59" s="7">
        <v>5.9680815456141882</v>
      </c>
      <c r="M59" s="7">
        <v>5.7379829555080564</v>
      </c>
      <c r="N59" s="7">
        <v>5.7291701109766784</v>
      </c>
      <c r="O59" s="7">
        <v>4.6258992422157919</v>
      </c>
      <c r="P59" s="7">
        <v>4.2345982902356099</v>
      </c>
      <c r="Q59" s="7">
        <v>4.1172908712529805</v>
      </c>
      <c r="R59" s="7">
        <v>3.8011256275762921</v>
      </c>
      <c r="S59" s="7">
        <v>3.7066499945629561</v>
      </c>
      <c r="T59" s="7">
        <v>3.9056954936461725</v>
      </c>
      <c r="U59" s="7">
        <v>3.7441101550498916</v>
      </c>
      <c r="V59" s="7">
        <v>3.1505806348993595</v>
      </c>
      <c r="W59" s="7">
        <v>2.8080568649007178</v>
      </c>
      <c r="X59" s="7">
        <v>2.6962533004845364</v>
      </c>
      <c r="Y59" s="7">
        <v>2.381846080674666</v>
      </c>
      <c r="Z59" s="7">
        <v>2.3751129759132854</v>
      </c>
      <c r="AA59" s="7">
        <v>2.3573457644163103</v>
      </c>
      <c r="AB59" s="7">
        <v>2.3345160409969106</v>
      </c>
      <c r="AC59" s="7">
        <v>2.3008563677284184</v>
      </c>
      <c r="AD59" s="7">
        <v>2.2736690583908348</v>
      </c>
      <c r="AE59" s="7">
        <v>2.2356517992041596</v>
      </c>
    </row>
    <row r="62" spans="2:31" x14ac:dyDescent="0.25">
      <c r="B62" s="1" t="s">
        <v>43</v>
      </c>
    </row>
    <row r="63" spans="2:31" x14ac:dyDescent="0.25">
      <c r="B63" s="2" t="str">
        <f t="shared" ref="B63:B72" si="33">B24</f>
        <v>Bundle</v>
      </c>
      <c r="C63" s="3">
        <f t="shared" ref="C63:AE63" si="34">C$24</f>
        <v>2022</v>
      </c>
      <c r="D63" s="3">
        <f t="shared" si="34"/>
        <v>2023</v>
      </c>
      <c r="E63" s="3">
        <f t="shared" si="34"/>
        <v>2024</v>
      </c>
      <c r="F63" s="3">
        <f t="shared" si="34"/>
        <v>2025</v>
      </c>
      <c r="G63" s="3">
        <f t="shared" si="34"/>
        <v>2026</v>
      </c>
      <c r="H63" s="3">
        <f t="shared" si="34"/>
        <v>2027</v>
      </c>
      <c r="I63" s="3">
        <f t="shared" si="34"/>
        <v>2028</v>
      </c>
      <c r="J63" s="3">
        <f t="shared" si="34"/>
        <v>2029</v>
      </c>
      <c r="K63" s="3">
        <f t="shared" si="34"/>
        <v>2030</v>
      </c>
      <c r="L63" s="3">
        <f t="shared" si="34"/>
        <v>2031</v>
      </c>
      <c r="M63" s="3">
        <f t="shared" si="34"/>
        <v>2032</v>
      </c>
      <c r="N63" s="3">
        <f t="shared" si="34"/>
        <v>2033</v>
      </c>
      <c r="O63" s="3">
        <f t="shared" si="34"/>
        <v>2034</v>
      </c>
      <c r="P63" s="3">
        <f t="shared" si="34"/>
        <v>2035</v>
      </c>
      <c r="Q63" s="3">
        <f t="shared" si="34"/>
        <v>2036</v>
      </c>
      <c r="R63" s="3">
        <f t="shared" si="34"/>
        <v>2037</v>
      </c>
      <c r="S63" s="3">
        <f t="shared" si="34"/>
        <v>2038</v>
      </c>
      <c r="T63" s="3">
        <f t="shared" si="34"/>
        <v>2039</v>
      </c>
      <c r="U63" s="3">
        <f t="shared" si="34"/>
        <v>2040</v>
      </c>
      <c r="V63" s="3">
        <f t="shared" si="34"/>
        <v>2041</v>
      </c>
      <c r="W63" s="3">
        <f t="shared" si="34"/>
        <v>2042</v>
      </c>
      <c r="X63" s="3">
        <f t="shared" si="34"/>
        <v>2043</v>
      </c>
      <c r="Y63" s="3">
        <f t="shared" si="34"/>
        <v>2044</v>
      </c>
      <c r="Z63" s="3">
        <f t="shared" si="34"/>
        <v>2045</v>
      </c>
      <c r="AA63" s="3">
        <f t="shared" si="34"/>
        <v>2046</v>
      </c>
      <c r="AB63" s="3">
        <f t="shared" si="34"/>
        <v>2047</v>
      </c>
      <c r="AC63" s="3">
        <f t="shared" si="34"/>
        <v>2048</v>
      </c>
      <c r="AD63" s="3">
        <f t="shared" si="34"/>
        <v>2049</v>
      </c>
      <c r="AE63" s="3">
        <f t="shared" si="34"/>
        <v>2050</v>
      </c>
    </row>
    <row r="64" spans="2:31" x14ac:dyDescent="0.25">
      <c r="B64" s="4" t="str">
        <f t="shared" si="33"/>
        <v>Peak_A</v>
      </c>
      <c r="C64" s="8">
        <f>SUM($C51:C51)</f>
        <v>1.2023132332166455</v>
      </c>
      <c r="D64" s="8">
        <f>SUM($C51:D51)</f>
        <v>2.6227117206385393</v>
      </c>
      <c r="E64" s="8">
        <f>SUM($C51:E51)</f>
        <v>4.2635832092509851</v>
      </c>
      <c r="F64" s="8">
        <f>SUM($C51:F51)</f>
        <v>6.1349545732308819</v>
      </c>
      <c r="G64" s="8">
        <f>SUM($C51:G51)</f>
        <v>8.2164206849542119</v>
      </c>
      <c r="H64" s="8">
        <f>SUM($C51:H51)</f>
        <v>10.498661374762364</v>
      </c>
      <c r="I64" s="8">
        <f>SUM($C51:I51)</f>
        <v>12.987097376751869</v>
      </c>
      <c r="J64" s="8">
        <f>SUM($C51:J51)</f>
        <v>15.607704889680932</v>
      </c>
      <c r="K64" s="8">
        <f>SUM($C51:K51)</f>
        <v>18.269411016115289</v>
      </c>
      <c r="L64" s="8">
        <f>SUM($C51:L51)</f>
        <v>21.024706257017865</v>
      </c>
      <c r="M64" s="8">
        <f>SUM($C51:M51)</f>
        <v>23.650513768516507</v>
      </c>
      <c r="N64" s="8">
        <f>SUM($C51:N51)</f>
        <v>26.265742590646003</v>
      </c>
      <c r="O64" s="8">
        <f>SUM($C51:O51)</f>
        <v>28.302003581503442</v>
      </c>
      <c r="P64" s="8">
        <f>SUM($C51:P51)</f>
        <v>30.155792965306777</v>
      </c>
      <c r="Q64" s="8">
        <f>SUM($C51:Q51)</f>
        <v>31.927334568514226</v>
      </c>
      <c r="R64" s="8">
        <f>SUM($C51:R51)</f>
        <v>33.644019294510528</v>
      </c>
      <c r="S64" s="8">
        <f>SUM($C51:S51)</f>
        <v>35.337275425435401</v>
      </c>
      <c r="T64" s="8">
        <f>SUM($C51:T51)</f>
        <v>37.152262335486981</v>
      </c>
      <c r="U64" s="8">
        <f>SUM($C51:U51)</f>
        <v>38.861247560818981</v>
      </c>
      <c r="V64" s="8">
        <f>SUM($C51:V51)</f>
        <v>40.295839230547607</v>
      </c>
      <c r="W64" s="8">
        <f>SUM($C51:W51)</f>
        <v>41.546535509961203</v>
      </c>
      <c r="X64" s="8">
        <f>SUM($C51:X51)</f>
        <v>42.739004268414156</v>
      </c>
      <c r="Y64" s="8">
        <f>SUM($C51:Y51)</f>
        <v>43.790703870785677</v>
      </c>
      <c r="Z64" s="8">
        <f>SUM($C51:Z51)</f>
        <v>44.838936946939022</v>
      </c>
      <c r="AA64" s="8">
        <f>SUM($C51:AA51)</f>
        <v>45.878867145533071</v>
      </c>
      <c r="AB64" s="8">
        <f>SUM($C51:AB51)</f>
        <v>46.908183571154815</v>
      </c>
      <c r="AC64" s="8">
        <f>SUM($C51:AC51)</f>
        <v>47.922140504281927</v>
      </c>
      <c r="AD64" s="8">
        <f>SUM($C51:AD51)</f>
        <v>48.923296697720041</v>
      </c>
      <c r="AE64" s="8">
        <f>SUM($C51:AE51)</f>
        <v>49.90690643194683</v>
      </c>
    </row>
    <row r="65" spans="2:31" x14ac:dyDescent="0.25">
      <c r="B65" s="4" t="str">
        <f t="shared" si="33"/>
        <v>Other_A</v>
      </c>
      <c r="C65" s="8">
        <f>SUM($C52:C52)</f>
        <v>1.033295943602212</v>
      </c>
      <c r="D65" s="8">
        <f>SUM($C52:D52)</f>
        <v>2.1827751391653751</v>
      </c>
      <c r="E65" s="8">
        <f>SUM($C52:E52)</f>
        <v>3.4539283729374279</v>
      </c>
      <c r="F65" s="8">
        <f>SUM($C52:F52)</f>
        <v>4.8173715923473086</v>
      </c>
      <c r="G65" s="8">
        <f>SUM($C52:G52)</f>
        <v>6.2028278836634776</v>
      </c>
      <c r="H65" s="8">
        <f>SUM($C52:H52)</f>
        <v>7.336451896805376</v>
      </c>
      <c r="I65" s="8">
        <f>SUM($C52:I52)</f>
        <v>8.4834819849774927</v>
      </c>
      <c r="J65" s="8">
        <f>SUM($C52:J52)</f>
        <v>9.6880792108252205</v>
      </c>
      <c r="K65" s="8">
        <f>SUM($C52:K52)</f>
        <v>10.909790664378672</v>
      </c>
      <c r="L65" s="8">
        <f>SUM($C52:L52)</f>
        <v>12.14643218631854</v>
      </c>
      <c r="M65" s="8">
        <f>SUM($C52:M52)</f>
        <v>13.311764312052436</v>
      </c>
      <c r="N65" s="8">
        <f>SUM($C52:N52)</f>
        <v>14.483446758944334</v>
      </c>
      <c r="O65" s="8">
        <f>SUM($C52:O52)</f>
        <v>15.633798278751087</v>
      </c>
      <c r="P65" s="8">
        <f>SUM($C52:P52)</f>
        <v>16.632811830743176</v>
      </c>
      <c r="Q65" s="8">
        <f>SUM($C52:Q52)</f>
        <v>17.642833174993672</v>
      </c>
      <c r="R65" s="8">
        <f>SUM($C52:R52)</f>
        <v>18.419505370237435</v>
      </c>
      <c r="S65" s="8">
        <f>SUM($C52:S52)</f>
        <v>19.165984967461462</v>
      </c>
      <c r="T65" s="8">
        <f>SUM($C52:T52)</f>
        <v>19.929346748037776</v>
      </c>
      <c r="U65" s="8">
        <f>SUM($C52:U52)</f>
        <v>20.731383604958332</v>
      </c>
      <c r="V65" s="8">
        <f>SUM($C52:V52)</f>
        <v>21.508264060126983</v>
      </c>
      <c r="W65" s="8">
        <f>SUM($C52:W52)</f>
        <v>22.201899049285267</v>
      </c>
      <c r="X65" s="8">
        <f>SUM($C52:X52)</f>
        <v>22.845412929748573</v>
      </c>
      <c r="Y65" s="8">
        <f>SUM($C52:Y52)</f>
        <v>23.394820134226727</v>
      </c>
      <c r="Z65" s="8">
        <f>SUM($C52:Z52)</f>
        <v>23.941896055761244</v>
      </c>
      <c r="AA65" s="8">
        <f>SUM($C52:AA52)</f>
        <v>24.483792891727195</v>
      </c>
      <c r="AB65" s="8">
        <f>SUM($C52:AB52)</f>
        <v>25.019160558832972</v>
      </c>
      <c r="AC65" s="8">
        <f>SUM($C52:AC52)</f>
        <v>25.545214915816111</v>
      </c>
      <c r="AD65" s="8">
        <f>SUM($C52:AD52)</f>
        <v>26.063473995326735</v>
      </c>
      <c r="AE65" s="8">
        <f>SUM($C52:AE52)</f>
        <v>26.571153656102371</v>
      </c>
    </row>
    <row r="66" spans="2:31" x14ac:dyDescent="0.25">
      <c r="B66" s="4" t="str">
        <f t="shared" si="33"/>
        <v>Peak_B</v>
      </c>
      <c r="C66" s="8">
        <f>SUM($C53:C53)</f>
        <v>0.8059043260693427</v>
      </c>
      <c r="D66" s="8">
        <f>SUM($C53:D53)</f>
        <v>1.597876762909038</v>
      </c>
      <c r="E66" s="8">
        <f>SUM($C53:E53)</f>
        <v>2.4337050641317126</v>
      </c>
      <c r="F66" s="8">
        <f>SUM($C53:F53)</f>
        <v>3.2684170768547487</v>
      </c>
      <c r="G66" s="8">
        <f>SUM($C53:G53)</f>
        <v>3.964577618842517</v>
      </c>
      <c r="H66" s="8">
        <f>SUM($C53:H53)</f>
        <v>4.5816802104420962</v>
      </c>
      <c r="I66" s="8">
        <f>SUM($C53:I53)</f>
        <v>5.1811037550975811</v>
      </c>
      <c r="J66" s="8">
        <f>SUM($C53:J53)</f>
        <v>5.7776381364706619</v>
      </c>
      <c r="K66" s="8">
        <f>SUM($C53:K53)</f>
        <v>6.362609431252352</v>
      </c>
      <c r="L66" s="8">
        <f>SUM($C53:L53)</f>
        <v>6.9548010735620407</v>
      </c>
      <c r="M66" s="8">
        <f>SUM($C53:M53)</f>
        <v>7.5333591458135727</v>
      </c>
      <c r="N66" s="8">
        <f>SUM($C53:N53)</f>
        <v>8.1215904153135163</v>
      </c>
      <c r="O66" s="8">
        <f>SUM($C53:O53)</f>
        <v>8.7236206310347111</v>
      </c>
      <c r="P66" s="8">
        <f>SUM($C53:P53)</f>
        <v>9.3078412661986416</v>
      </c>
      <c r="Q66" s="8">
        <f>SUM($C53:Q53)</f>
        <v>9.8690658499714132</v>
      </c>
      <c r="R66" s="8">
        <f>SUM($C53:R53)</f>
        <v>10.419333972606553</v>
      </c>
      <c r="S66" s="8">
        <f>SUM($C53:S53)</f>
        <v>10.925287115139184</v>
      </c>
      <c r="T66" s="8">
        <f>SUM($C53:T53)</f>
        <v>11.447601364991952</v>
      </c>
      <c r="U66" s="8">
        <f>SUM($C53:U53)</f>
        <v>11.921845278628931</v>
      </c>
      <c r="V66" s="8">
        <f>SUM($C53:V53)</f>
        <v>12.253240088258652</v>
      </c>
      <c r="W66" s="8">
        <f>SUM($C53:W53)</f>
        <v>12.556676839685254</v>
      </c>
      <c r="X66" s="8">
        <f>SUM($C53:X53)</f>
        <v>12.883347623535805</v>
      </c>
      <c r="Y66" s="8">
        <f>SUM($C53:Y53)</f>
        <v>13.177956206356489</v>
      </c>
      <c r="Z66" s="8">
        <f>SUM($C53:Z53)</f>
        <v>13.472529001971425</v>
      </c>
      <c r="AA66" s="8">
        <f>SUM($C53:AA53)</f>
        <v>13.765657212829057</v>
      </c>
      <c r="AB66" s="8">
        <f>SUM($C53:AB53)</f>
        <v>14.056696609386021</v>
      </c>
      <c r="AC66" s="8">
        <f>SUM($C53:AC53)</f>
        <v>14.344256686368665</v>
      </c>
      <c r="AD66" s="8">
        <f>SUM($C53:AD53)</f>
        <v>14.62918576569421</v>
      </c>
      <c r="AE66" s="8">
        <f>SUM($C53:AE53)</f>
        <v>14.910093342089004</v>
      </c>
    </row>
    <row r="67" spans="2:31" x14ac:dyDescent="0.25">
      <c r="B67" s="4" t="str">
        <f t="shared" si="33"/>
        <v>Other_B</v>
      </c>
      <c r="C67" s="8">
        <f>SUM($C54:C54)</f>
        <v>0.17207038682590201</v>
      </c>
      <c r="D67" s="8">
        <f>SUM($C54:D54)</f>
        <v>0.29208510594083092</v>
      </c>
      <c r="E67" s="8">
        <f>SUM($C54:E54)</f>
        <v>0.40722798571793128</v>
      </c>
      <c r="F67" s="8">
        <f>SUM($C54:F54)</f>
        <v>0.52516681319457981</v>
      </c>
      <c r="G67" s="8">
        <f>SUM($C54:G54)</f>
        <v>0.59270267279801936</v>
      </c>
      <c r="H67" s="8">
        <f>SUM($C54:H54)</f>
        <v>0.63102794493542269</v>
      </c>
      <c r="I67" s="8">
        <f>SUM($C54:I54)</f>
        <v>0.65703147243615956</v>
      </c>
      <c r="J67" s="8">
        <f>SUM($C54:J54)</f>
        <v>0.68230882187443886</v>
      </c>
      <c r="K67" s="8">
        <f>SUM($C54:K54)</f>
        <v>0.7049693164238412</v>
      </c>
      <c r="L67" s="8">
        <f>SUM($C54:L54)</f>
        <v>0.72831345819362925</v>
      </c>
      <c r="M67" s="8">
        <f>SUM($C54:M54)</f>
        <v>0.74740972124656535</v>
      </c>
      <c r="N67" s="8">
        <f>SUM($C54:N54)</f>
        <v>0.76650323051122105</v>
      </c>
      <c r="O67" s="8">
        <f>SUM($C54:O54)</f>
        <v>0.78251109433626798</v>
      </c>
      <c r="P67" s="8">
        <f>SUM($C54:P54)</f>
        <v>0.79749804937715674</v>
      </c>
      <c r="Q67" s="8">
        <f>SUM($C54:Q54)</f>
        <v>0.81212463074924235</v>
      </c>
      <c r="R67" s="8">
        <f>SUM($C54:R54)</f>
        <v>0.82648502191373541</v>
      </c>
      <c r="S67" s="8">
        <f>SUM($C54:S54)</f>
        <v>0.86086698584102073</v>
      </c>
      <c r="T67" s="8">
        <f>SUM($C54:T54)</f>
        <v>0.89502968964715124</v>
      </c>
      <c r="U67" s="8">
        <f>SUM($C54:U54)</f>
        <v>0.92777701447488448</v>
      </c>
      <c r="V67" s="8">
        <f>SUM($C54:V54)</f>
        <v>0.95295730321320726</v>
      </c>
      <c r="W67" s="8">
        <f>SUM($C54:W54)</f>
        <v>0.97617206225165631</v>
      </c>
      <c r="X67" s="8">
        <f>SUM($C54:X54)</f>
        <v>0.99764686881312625</v>
      </c>
      <c r="Y67" s="8">
        <f>SUM($C54:Y54)</f>
        <v>1.0030117908577267</v>
      </c>
      <c r="Z67" s="8">
        <f>SUM($C54:Z54)</f>
        <v>1.0083749827921689</v>
      </c>
      <c r="AA67" s="8">
        <f>SUM($C54:AA54)</f>
        <v>1.0137181581586592</v>
      </c>
      <c r="AB67" s="8">
        <f>SUM($C54:AB54)</f>
        <v>1.0190370002417433</v>
      </c>
      <c r="AC67" s="8">
        <f>SUM($C54:AC54)</f>
        <v>1.0243134529492945</v>
      </c>
      <c r="AD67" s="8">
        <f>SUM($C54:AD54)</f>
        <v>1.0295706783192031</v>
      </c>
      <c r="AE67" s="8">
        <f>SUM($C54:AE54)</f>
        <v>1.0347906202593422</v>
      </c>
    </row>
    <row r="68" spans="2:31" x14ac:dyDescent="0.25">
      <c r="B68" s="4" t="str">
        <f t="shared" si="33"/>
        <v>Peak_C</v>
      </c>
      <c r="C68" s="8">
        <f>SUM($C55:C55)</f>
        <v>7.3024702122035878E-2</v>
      </c>
      <c r="D68" s="8">
        <f>SUM($C55:D55)</f>
        <v>0.15989297669259062</v>
      </c>
      <c r="E68" s="8">
        <f>SUM($C55:E55)</f>
        <v>0.26773112593953097</v>
      </c>
      <c r="F68" s="8">
        <f>SUM($C55:F55)</f>
        <v>0.39173309999641426</v>
      </c>
      <c r="G68" s="8">
        <f>SUM($C55:G55)</f>
        <v>0.5286522645314391</v>
      </c>
      <c r="H68" s="8">
        <f>SUM($C55:H55)</f>
        <v>0.67866875904782109</v>
      </c>
      <c r="I68" s="8">
        <f>SUM($C55:I55)</f>
        <v>0.84109007887612064</v>
      </c>
      <c r="J68" s="8">
        <f>SUM($C55:J55)</f>
        <v>1.0160539673557967</v>
      </c>
      <c r="K68" s="8">
        <f>SUM($C55:K55)</f>
        <v>1.1906868389784604</v>
      </c>
      <c r="L68" s="8">
        <f>SUM($C55:L55)</f>
        <v>1.3676879690494808</v>
      </c>
      <c r="M68" s="8">
        <f>SUM($C55:M55)</f>
        <v>1.5465809517701781</v>
      </c>
      <c r="N68" s="8">
        <f>SUM($C55:N55)</f>
        <v>1.7286801666627623</v>
      </c>
      <c r="O68" s="8">
        <f>SUM($C55:O55)</f>
        <v>1.8499910018020156</v>
      </c>
      <c r="P68" s="8">
        <f>SUM($C55:P55)</f>
        <v>1.9677599783539057</v>
      </c>
      <c r="Q68" s="8">
        <f>SUM($C55:Q55)</f>
        <v>2.0833438286325556</v>
      </c>
      <c r="R68" s="8">
        <f>SUM($C55:R55)</f>
        <v>2.1972777733049358</v>
      </c>
      <c r="S68" s="8">
        <f>SUM($C55:S55)</f>
        <v>2.3097418122120286</v>
      </c>
      <c r="T68" s="8">
        <f>SUM($C55:T55)</f>
        <v>2.4308815225040412</v>
      </c>
      <c r="U68" s="8">
        <f>SUM($C55:U55)</f>
        <v>2.5468163182770653</v>
      </c>
      <c r="V68" s="8">
        <f>SUM($C55:V55)</f>
        <v>2.6358862437550483</v>
      </c>
      <c r="W68" s="8">
        <f>SUM($C55:W55)</f>
        <v>2.7186336702888911</v>
      </c>
      <c r="X68" s="8">
        <f>SUM($C55:X55)</f>
        <v>2.7969226192722134</v>
      </c>
      <c r="Y68" s="8">
        <f>SUM($C55:Y55)</f>
        <v>2.8737510118751395</v>
      </c>
      <c r="Z68" s="8">
        <f>SUM($C55:Z55)</f>
        <v>2.950423785929015</v>
      </c>
      <c r="AA68" s="8">
        <f>SUM($C55:AA55)</f>
        <v>3.0266307247386655</v>
      </c>
      <c r="AB68" s="8">
        <f>SUM($C55:AB55)</f>
        <v>3.102255563942097</v>
      </c>
      <c r="AC68" s="8">
        <f>SUM($C55:AC55)</f>
        <v>3.1769933645180215</v>
      </c>
      <c r="AD68" s="8">
        <f>SUM($C55:AD55)</f>
        <v>3.2511052114230345</v>
      </c>
      <c r="AE68" s="8">
        <f>SUM($C55:AE55)</f>
        <v>3.324286165635848</v>
      </c>
    </row>
    <row r="69" spans="2:31" x14ac:dyDescent="0.25">
      <c r="B69" s="4" t="str">
        <f t="shared" si="33"/>
        <v>Other_C</v>
      </c>
      <c r="C69" s="8">
        <f>SUM($C56:C56)</f>
        <v>1.9088957677522573E-2</v>
      </c>
      <c r="D69" s="8">
        <f>SUM($C56:D56)</f>
        <v>4.0528186484050793E-2</v>
      </c>
      <c r="E69" s="8">
        <f>SUM($C56:E56)</f>
        <v>6.3726237193486218E-2</v>
      </c>
      <c r="F69" s="8">
        <f>SUM($C56:F56)</f>
        <v>8.8679271840381865E-2</v>
      </c>
      <c r="G69" s="8">
        <f>SUM($C56:G56)</f>
        <v>0.11533198477780515</v>
      </c>
      <c r="H69" s="8">
        <f>SUM($C56:H56)</f>
        <v>0.14344359261162903</v>
      </c>
      <c r="I69" s="8">
        <f>SUM($C56:I56)</f>
        <v>0.17302542416620692</v>
      </c>
      <c r="J69" s="8">
        <f>SUM($C56:J56)</f>
        <v>0.20412115331521644</v>
      </c>
      <c r="K69" s="8">
        <f>SUM($C56:K56)</f>
        <v>0.23705015560711917</v>
      </c>
      <c r="L69" s="8">
        <f>SUM($C56:L56)</f>
        <v>0.2720464732966642</v>
      </c>
      <c r="M69" s="8">
        <f>SUM($C56:M56)</f>
        <v>0.30452757377337775</v>
      </c>
      <c r="N69" s="8">
        <f>SUM($C56:N56)</f>
        <v>0.33783337828715099</v>
      </c>
      <c r="O69" s="8">
        <f>SUM($C56:O56)</f>
        <v>0.37188868329610436</v>
      </c>
      <c r="P69" s="8">
        <f>SUM($C56:P56)</f>
        <v>0.40966159300451999</v>
      </c>
      <c r="Q69" s="8">
        <f>SUM($C56:Q56)</f>
        <v>0.44572126994267541</v>
      </c>
      <c r="R69" s="8">
        <f>SUM($C56:R56)</f>
        <v>0.4802241950423205</v>
      </c>
      <c r="S69" s="8">
        <f>SUM($C56:S56)</f>
        <v>0.51202323949089001</v>
      </c>
      <c r="T69" s="8">
        <f>SUM($C56:T56)</f>
        <v>0.54236438401041909</v>
      </c>
      <c r="U69" s="8">
        <f>SUM($C56:U56)</f>
        <v>0.56968795982330722</v>
      </c>
      <c r="V69" s="8">
        <f>SUM($C56:V56)</f>
        <v>0.59427995861016458</v>
      </c>
      <c r="W69" s="8">
        <f>SUM($C56:W56)</f>
        <v>0.61641661752473542</v>
      </c>
      <c r="X69" s="8">
        <f>SUM($C56:X56)</f>
        <v>0.63643756855514166</v>
      </c>
      <c r="Y69" s="8">
        <f>SUM($C56:Y56)</f>
        <v>0.65368674923982173</v>
      </c>
      <c r="Z69" s="8">
        <f>SUM($C56:Z56)</f>
        <v>0.67084735954330887</v>
      </c>
      <c r="AA69" s="8">
        <f>SUM($C56:AA56)</f>
        <v>0.68783289619978594</v>
      </c>
      <c r="AB69" s="8">
        <f>SUM($C56:AB56)</f>
        <v>0.70460228431571215</v>
      </c>
      <c r="AC69" s="8">
        <f>SUM($C56:AC56)</f>
        <v>0.72107107590008113</v>
      </c>
      <c r="AD69" s="8">
        <f>SUM($C56:AD56)</f>
        <v>0.73728494225428343</v>
      </c>
      <c r="AE69" s="8">
        <f>SUM($C56:AE56)</f>
        <v>0.75315943538731267</v>
      </c>
    </row>
    <row r="70" spans="2:31" x14ac:dyDescent="0.25">
      <c r="B70" s="4" t="str">
        <f t="shared" si="33"/>
        <v>Peak_D</v>
      </c>
      <c r="C70" s="8">
        <f>SUM($C57:C57)</f>
        <v>0.44718701943896522</v>
      </c>
      <c r="D70" s="8">
        <f>SUM($C57:D57)</f>
        <v>0.97637991133798974</v>
      </c>
      <c r="E70" s="8">
        <f>SUM($C57:E57)</f>
        <v>1.6232572990013003</v>
      </c>
      <c r="F70" s="8">
        <f>SUM($C57:F57)</f>
        <v>2.3536601630671417</v>
      </c>
      <c r="G70" s="8">
        <f>SUM($C57:G57)</f>
        <v>3.1595810054582882</v>
      </c>
      <c r="H70" s="8">
        <f>SUM($C57:H57)</f>
        <v>4.0493655756597988</v>
      </c>
      <c r="I70" s="8">
        <f>SUM($C57:I57)</f>
        <v>4.9948873319572975</v>
      </c>
      <c r="J70" s="8">
        <f>SUM($C57:J57)</f>
        <v>6.0023275939931526</v>
      </c>
      <c r="K70" s="8">
        <f>SUM($C57:K57)</f>
        <v>6.9957856669590361</v>
      </c>
      <c r="L70" s="8">
        <f>SUM($C57:L57)</f>
        <v>7.9756302938168391</v>
      </c>
      <c r="M70" s="8">
        <f>SUM($C57:M57)</f>
        <v>8.9430560872170037</v>
      </c>
      <c r="N70" s="8">
        <f>SUM($C57:N57)</f>
        <v>9.8905217793208617</v>
      </c>
      <c r="O70" s="8">
        <f>SUM($C57:O57)</f>
        <v>10.40024045549111</v>
      </c>
      <c r="P70" s="8">
        <f>SUM($C57:P57)</f>
        <v>10.872833079790601</v>
      </c>
      <c r="Q70" s="8">
        <f>SUM($C57:Q57)</f>
        <v>11.325778459582686</v>
      </c>
      <c r="R70" s="8">
        <f>SUM($C57:R57)</f>
        <v>11.763425054050563</v>
      </c>
      <c r="S70" s="8">
        <f>SUM($C57:S57)</f>
        <v>12.191951229250673</v>
      </c>
      <c r="T70" s="8">
        <f>SUM($C57:T57)</f>
        <v>12.656426128965895</v>
      </c>
      <c r="U70" s="8">
        <f>SUM($C57:U57)</f>
        <v>13.096697896769987</v>
      </c>
      <c r="V70" s="8">
        <f>SUM($C57:V57)</f>
        <v>13.444518619695485</v>
      </c>
      <c r="W70" s="8">
        <f>SUM($C57:W57)</f>
        <v>13.762342709354414</v>
      </c>
      <c r="X70" s="8">
        <f>SUM($C57:X57)</f>
        <v>14.066236395131817</v>
      </c>
      <c r="Y70" s="8">
        <f>SUM($C57:Y57)</f>
        <v>14.366307110091544</v>
      </c>
      <c r="Z70" s="8">
        <f>SUM($C57:Z57)</f>
        <v>14.665937869413987</v>
      </c>
      <c r="AA70" s="8">
        <f>SUM($C57:AA57)</f>
        <v>14.96400548521331</v>
      </c>
      <c r="AB70" s="8">
        <f>SUM($C57:AB57)</f>
        <v>15.260083647465008</v>
      </c>
      <c r="AC70" s="8">
        <f>SUM($C57:AC57)</f>
        <v>15.553065631002683</v>
      </c>
      <c r="AD70" s="8">
        <f>SUM($C57:AD57)</f>
        <v>15.843885956085629</v>
      </c>
      <c r="AE70" s="8">
        <f>SUM($C57:AE57)</f>
        <v>16.131437897547446</v>
      </c>
    </row>
    <row r="71" spans="2:31" x14ac:dyDescent="0.25">
      <c r="B71" s="4" t="str">
        <f t="shared" si="33"/>
        <v>Other_D</v>
      </c>
      <c r="C71" s="8">
        <f>SUM($C58:C58)</f>
        <v>0.11792945893297406</v>
      </c>
      <c r="D71" s="8">
        <f>SUM($C58:D58)</f>
        <v>0.24616904488036884</v>
      </c>
      <c r="E71" s="8">
        <f>SUM($C58:E58)</f>
        <v>0.38338498208729921</v>
      </c>
      <c r="F71" s="8">
        <f>SUM($C58:F58)</f>
        <v>0.5283237394408935</v>
      </c>
      <c r="G71" s="8">
        <f>SUM($C58:G58)</f>
        <v>0.68024622805870583</v>
      </c>
      <c r="H71" s="8">
        <f>SUM($C58:H58)</f>
        <v>0.83193812869349149</v>
      </c>
      <c r="I71" s="8">
        <f>SUM($C58:I58)</f>
        <v>0.98912615556065397</v>
      </c>
      <c r="J71" s="8">
        <f>SUM($C58:J58)</f>
        <v>1.1525834707033811</v>
      </c>
      <c r="K71" s="8">
        <f>SUM($C58:K58)</f>
        <v>1.318319099403598</v>
      </c>
      <c r="L71" s="8">
        <f>SUM($C58:L58)</f>
        <v>1.4870860234774963</v>
      </c>
      <c r="M71" s="8">
        <f>SUM($C58:M58)</f>
        <v>1.6574751298509709</v>
      </c>
      <c r="N71" s="8">
        <f>SUM($C58:N58)</f>
        <v>1.8295384815314413</v>
      </c>
      <c r="O71" s="8">
        <f>SUM($C58:O58)</f>
        <v>1.9857023172183434</v>
      </c>
      <c r="P71" s="8">
        <f>SUM($C58:P58)</f>
        <v>2.1401555708939171</v>
      </c>
      <c r="Q71" s="8">
        <f>SUM($C58:Q58)</f>
        <v>2.2954434225352056</v>
      </c>
      <c r="R71" s="8">
        <f>SUM($C58:R58)</f>
        <v>2.4525001508318973</v>
      </c>
      <c r="S71" s="8">
        <f>SUM($C58:S58)</f>
        <v>2.6062900522302668</v>
      </c>
      <c r="T71" s="8">
        <f>SUM($C58:T58)</f>
        <v>2.7612041470628839</v>
      </c>
      <c r="U71" s="8">
        <f>SUM($C58:U58)</f>
        <v>2.9037708420055059</v>
      </c>
      <c r="V71" s="8">
        <f>SUM($C58:V58)</f>
        <v>3.0248216064492026</v>
      </c>
      <c r="W71" s="8">
        <f>SUM($C58:W58)</f>
        <v>3.1391875172056447</v>
      </c>
      <c r="X71" s="8">
        <f>SUM($C58:X58)</f>
        <v>3.2491090025707687</v>
      </c>
      <c r="Y71" s="8">
        <f>SUM($C58:Y58)</f>
        <v>3.3357264832831426</v>
      </c>
      <c r="Z71" s="8">
        <f>SUM($C58:Z58)</f>
        <v>3.4221303302793786</v>
      </c>
      <c r="AA71" s="8">
        <f>SUM($C58:AA58)</f>
        <v>3.5079175826461171</v>
      </c>
      <c r="AB71" s="8">
        <f>SUM($C58:AB58)</f>
        <v>3.5929189027043975</v>
      </c>
      <c r="AC71" s="8">
        <f>SUM($C58:AC58)</f>
        <v>3.6767388749344061</v>
      </c>
      <c r="AD71" s="8">
        <f>SUM($C58:AD58)</f>
        <v>3.7596603173388874</v>
      </c>
      <c r="AE71" s="8">
        <f>SUM($C58:AE58)</f>
        <v>3.8412878143980276</v>
      </c>
    </row>
    <row r="72" spans="2:31" x14ac:dyDescent="0.25">
      <c r="B72" s="6" t="str">
        <f t="shared" si="33"/>
        <v>Total</v>
      </c>
      <c r="C72" s="9">
        <f t="shared" ref="C72:AE72" si="35">SUM(C64:C71)</f>
        <v>3.8708140278855998</v>
      </c>
      <c r="D72" s="9">
        <f t="shared" si="35"/>
        <v>8.1184188480487833</v>
      </c>
      <c r="E72" s="9">
        <f t="shared" si="35"/>
        <v>12.896544276259675</v>
      </c>
      <c r="F72" s="9">
        <f t="shared" si="35"/>
        <v>18.108306329972351</v>
      </c>
      <c r="G72" s="9">
        <f t="shared" si="35"/>
        <v>23.460340343084464</v>
      </c>
      <c r="H72" s="9">
        <f t="shared" si="35"/>
        <v>28.751237482957997</v>
      </c>
      <c r="I72" s="9">
        <f t="shared" si="35"/>
        <v>34.306843579823379</v>
      </c>
      <c r="J72" s="9">
        <f t="shared" si="35"/>
        <v>40.130817244218804</v>
      </c>
      <c r="K72" s="9">
        <f t="shared" si="35"/>
        <v>45.988622189118367</v>
      </c>
      <c r="L72" s="9">
        <f t="shared" si="35"/>
        <v>51.95670373473255</v>
      </c>
      <c r="M72" s="9">
        <f t="shared" si="35"/>
        <v>57.694686690240609</v>
      </c>
      <c r="N72" s="9">
        <f t="shared" si="35"/>
        <v>63.423856801217298</v>
      </c>
      <c r="O72" s="9">
        <f t="shared" si="35"/>
        <v>68.049756043433078</v>
      </c>
      <c r="P72" s="9">
        <f t="shared" si="35"/>
        <v>72.284354333668688</v>
      </c>
      <c r="Q72" s="9">
        <f t="shared" si="35"/>
        <v>76.401645204921678</v>
      </c>
      <c r="R72" s="9">
        <f t="shared" si="35"/>
        <v>80.202770832497961</v>
      </c>
      <c r="S72" s="9">
        <f t="shared" si="35"/>
        <v>83.909420827060913</v>
      </c>
      <c r="T72" s="9">
        <f t="shared" si="35"/>
        <v>87.815116320707091</v>
      </c>
      <c r="U72" s="9">
        <f t="shared" si="35"/>
        <v>91.559226475756986</v>
      </c>
      <c r="V72" s="9">
        <f t="shared" si="35"/>
        <v>94.709807110656357</v>
      </c>
      <c r="W72" s="9">
        <f t="shared" si="35"/>
        <v>97.517863975557077</v>
      </c>
      <c r="X72" s="9">
        <f t="shared" si="35"/>
        <v>100.21411727604156</v>
      </c>
      <c r="Y72" s="9">
        <f t="shared" si="35"/>
        <v>102.59596335671627</v>
      </c>
      <c r="Z72" s="9">
        <f t="shared" si="35"/>
        <v>104.97107633262954</v>
      </c>
      <c r="AA72" s="9">
        <f t="shared" si="35"/>
        <v>107.32842209704584</v>
      </c>
      <c r="AB72" s="9">
        <f t="shared" si="35"/>
        <v>109.66293813804276</v>
      </c>
      <c r="AC72" s="9">
        <f t="shared" si="35"/>
        <v>111.9637945057712</v>
      </c>
      <c r="AD72" s="9">
        <f t="shared" si="35"/>
        <v>114.23746356416201</v>
      </c>
      <c r="AE72" s="9">
        <f t="shared" si="35"/>
        <v>116.47311536336619</v>
      </c>
    </row>
    <row r="75" spans="2:31" x14ac:dyDescent="0.25">
      <c r="B75" s="1" t="s">
        <v>11</v>
      </c>
    </row>
    <row r="76" spans="2:31" x14ac:dyDescent="0.25">
      <c r="B76" s="2" t="str">
        <f t="shared" ref="B76:B85" si="36">B24</f>
        <v>Bundle</v>
      </c>
      <c r="C76" s="3">
        <f t="shared" ref="C76:AE76" si="37">C$24</f>
        <v>2022</v>
      </c>
      <c r="D76" s="3">
        <f t="shared" si="37"/>
        <v>2023</v>
      </c>
      <c r="E76" s="3">
        <f t="shared" si="37"/>
        <v>2024</v>
      </c>
      <c r="F76" s="3">
        <f t="shared" si="37"/>
        <v>2025</v>
      </c>
      <c r="G76" s="3">
        <f t="shared" si="37"/>
        <v>2026</v>
      </c>
      <c r="H76" s="3">
        <f t="shared" si="37"/>
        <v>2027</v>
      </c>
      <c r="I76" s="3">
        <f t="shared" si="37"/>
        <v>2028</v>
      </c>
      <c r="J76" s="3">
        <f t="shared" si="37"/>
        <v>2029</v>
      </c>
      <c r="K76" s="3">
        <f t="shared" si="37"/>
        <v>2030</v>
      </c>
      <c r="L76" s="3">
        <f t="shared" si="37"/>
        <v>2031</v>
      </c>
      <c r="M76" s="3">
        <f t="shared" si="37"/>
        <v>2032</v>
      </c>
      <c r="N76" s="3">
        <f t="shared" si="37"/>
        <v>2033</v>
      </c>
      <c r="O76" s="3">
        <f t="shared" si="37"/>
        <v>2034</v>
      </c>
      <c r="P76" s="3">
        <f t="shared" si="37"/>
        <v>2035</v>
      </c>
      <c r="Q76" s="3">
        <f t="shared" si="37"/>
        <v>2036</v>
      </c>
      <c r="R76" s="3">
        <f t="shared" si="37"/>
        <v>2037</v>
      </c>
      <c r="S76" s="3">
        <f t="shared" si="37"/>
        <v>2038</v>
      </c>
      <c r="T76" s="3">
        <f t="shared" si="37"/>
        <v>2039</v>
      </c>
      <c r="U76" s="3">
        <f t="shared" si="37"/>
        <v>2040</v>
      </c>
      <c r="V76" s="3">
        <f t="shared" si="37"/>
        <v>2041</v>
      </c>
      <c r="W76" s="3">
        <f t="shared" si="37"/>
        <v>2042</v>
      </c>
      <c r="X76" s="3">
        <f t="shared" si="37"/>
        <v>2043</v>
      </c>
      <c r="Y76" s="3">
        <f t="shared" si="37"/>
        <v>2044</v>
      </c>
      <c r="Z76" s="3">
        <f t="shared" si="37"/>
        <v>2045</v>
      </c>
      <c r="AA76" s="3">
        <f t="shared" si="37"/>
        <v>2046</v>
      </c>
      <c r="AB76" s="3">
        <f t="shared" si="37"/>
        <v>2047</v>
      </c>
      <c r="AC76" s="3">
        <f t="shared" si="37"/>
        <v>2048</v>
      </c>
      <c r="AD76" s="3">
        <f t="shared" si="37"/>
        <v>2049</v>
      </c>
      <c r="AE76" s="3">
        <f t="shared" si="37"/>
        <v>2050</v>
      </c>
    </row>
    <row r="77" spans="2:31" x14ac:dyDescent="0.25">
      <c r="B77" s="4" t="str">
        <f t="shared" si="36"/>
        <v>Peak_A</v>
      </c>
      <c r="C77" s="10">
        <v>57.97620243397828</v>
      </c>
      <c r="D77" s="10">
        <v>57.930526619380885</v>
      </c>
      <c r="E77" s="10">
        <v>58.549116579448068</v>
      </c>
      <c r="F77" s="10">
        <v>58.061415647262258</v>
      </c>
      <c r="G77" s="10">
        <v>57.850020896750522</v>
      </c>
      <c r="H77" s="10">
        <v>57.685730916091032</v>
      </c>
      <c r="I77" s="10">
        <v>56.572820872483554</v>
      </c>
      <c r="J77" s="10">
        <v>57.199061071760127</v>
      </c>
      <c r="K77" s="10">
        <v>56.748193262629123</v>
      </c>
      <c r="L77" s="10">
        <v>55.917587745070655</v>
      </c>
      <c r="M77" s="10">
        <v>57.25106692512361</v>
      </c>
      <c r="N77" s="10">
        <v>57.815744744415888</v>
      </c>
      <c r="O77" s="10">
        <v>57.351783000637489</v>
      </c>
      <c r="P77" s="10">
        <v>67.075302681284796</v>
      </c>
      <c r="Q77" s="10">
        <v>66.216040231980998</v>
      </c>
      <c r="R77" s="10">
        <v>66.891003329229321</v>
      </c>
      <c r="S77" s="10">
        <v>67.182949731418233</v>
      </c>
      <c r="T77" s="10">
        <v>67.478899503684019</v>
      </c>
      <c r="U77" s="10">
        <v>67.372773364624877</v>
      </c>
      <c r="V77" s="10">
        <v>70.970868947101977</v>
      </c>
      <c r="W77" s="10">
        <v>72.610168429869077</v>
      </c>
      <c r="X77" s="10">
        <v>71.747785711764635</v>
      </c>
      <c r="Y77" s="10">
        <v>73.929824569412659</v>
      </c>
      <c r="Z77" s="10">
        <v>75.431858986225549</v>
      </c>
      <c r="AA77" s="10">
        <v>74.213871176406244</v>
      </c>
      <c r="AB77" s="10">
        <v>74.213871176406357</v>
      </c>
      <c r="AC77" s="10">
        <v>74.213871176406343</v>
      </c>
      <c r="AD77" s="10">
        <v>74.213871176406315</v>
      </c>
      <c r="AE77" s="10">
        <v>74.213871176406201</v>
      </c>
    </row>
    <row r="78" spans="2:31" x14ac:dyDescent="0.25">
      <c r="B78" s="4" t="str">
        <f t="shared" si="36"/>
        <v>Other_A</v>
      </c>
      <c r="C78" s="10">
        <v>-3.4560551585739447</v>
      </c>
      <c r="D78" s="10">
        <v>-13.133411107588694</v>
      </c>
      <c r="E78" s="10">
        <v>-20.889354210964427</v>
      </c>
      <c r="F78" s="10">
        <v>-23.260338868229191</v>
      </c>
      <c r="G78" s="10">
        <v>-21.241625502865958</v>
      </c>
      <c r="H78" s="10">
        <v>31.179661941925247</v>
      </c>
      <c r="I78" s="10">
        <v>35.896022826328711</v>
      </c>
      <c r="J78" s="10">
        <v>35.417899997841317</v>
      </c>
      <c r="K78" s="10">
        <v>31.292412327882261</v>
      </c>
      <c r="L78" s="10">
        <v>31.874660176248906</v>
      </c>
      <c r="M78" s="10">
        <v>31.713735848337372</v>
      </c>
      <c r="N78" s="10">
        <v>32.101578554421287</v>
      </c>
      <c r="O78" s="10">
        <v>34.287416971989508</v>
      </c>
      <c r="P78" s="10">
        <v>39.607089257508655</v>
      </c>
      <c r="Q78" s="10">
        <v>39.796341356915917</v>
      </c>
      <c r="R78" s="10">
        <v>39.334567561615593</v>
      </c>
      <c r="S78" s="10">
        <v>40.12018722173719</v>
      </c>
      <c r="T78" s="10">
        <v>39.505282583670713</v>
      </c>
      <c r="U78" s="10">
        <v>40.001007539174928</v>
      </c>
      <c r="V78" s="10">
        <v>36.714413389304475</v>
      </c>
      <c r="W78" s="10">
        <v>37.36567029306584</v>
      </c>
      <c r="X78" s="10">
        <v>37.642534280840536</v>
      </c>
      <c r="Y78" s="10">
        <v>37.657148939196148</v>
      </c>
      <c r="Z78" s="10">
        <v>37.658540458666849</v>
      </c>
      <c r="AA78" s="10">
        <v>37.653984529778683</v>
      </c>
      <c r="AB78" s="10">
        <v>37.653984529778697</v>
      </c>
      <c r="AC78" s="10">
        <v>37.653984529778668</v>
      </c>
      <c r="AD78" s="10">
        <v>37.653984529778725</v>
      </c>
      <c r="AE78" s="10">
        <v>37.653984529778761</v>
      </c>
    </row>
    <row r="79" spans="2:31" x14ac:dyDescent="0.25">
      <c r="B79" s="4" t="str">
        <f t="shared" si="36"/>
        <v>Peak_B</v>
      </c>
      <c r="C79" s="10">
        <v>54.184906597867986</v>
      </c>
      <c r="D79" s="10">
        <v>69.090167971204622</v>
      </c>
      <c r="E79" s="10">
        <v>71.047405438525402</v>
      </c>
      <c r="F79" s="10">
        <v>35.078531966490303</v>
      </c>
      <c r="G79" s="10">
        <v>39.391847544583356</v>
      </c>
      <c r="H79" s="10">
        <v>58.179739561663986</v>
      </c>
      <c r="I79" s="10">
        <v>67.768348495790704</v>
      </c>
      <c r="J79" s="10">
        <v>74.797288092020068</v>
      </c>
      <c r="K79" s="10">
        <v>71.423530790754327</v>
      </c>
      <c r="L79" s="10">
        <v>76.268538007390461</v>
      </c>
      <c r="M79" s="10">
        <v>80.497588300809724</v>
      </c>
      <c r="N79" s="10">
        <v>83.447277875674729</v>
      </c>
      <c r="O79" s="10">
        <v>82.030817835692716</v>
      </c>
      <c r="P79" s="10">
        <v>81.08717743252619</v>
      </c>
      <c r="Q79" s="10">
        <v>76.692633053762577</v>
      </c>
      <c r="R79" s="10">
        <v>77.538361224575723</v>
      </c>
      <c r="S79" s="10">
        <v>81.071836079760772</v>
      </c>
      <c r="T79" s="10">
        <v>80.66104255873465</v>
      </c>
      <c r="U79" s="10">
        <v>106.99991038375869</v>
      </c>
      <c r="V79" s="10">
        <v>86.534236055270782</v>
      </c>
      <c r="W79" s="10">
        <v>85.785672841234089</v>
      </c>
      <c r="X79" s="10">
        <v>73.725958113745634</v>
      </c>
      <c r="Y79" s="10">
        <v>69.607775945344429</v>
      </c>
      <c r="Z79" s="10">
        <v>69.588931056495383</v>
      </c>
      <c r="AA79" s="10">
        <v>69.618612638653246</v>
      </c>
      <c r="AB79" s="10">
        <v>69.618612638653246</v>
      </c>
      <c r="AC79" s="10">
        <v>69.618612638653246</v>
      </c>
      <c r="AD79" s="10">
        <v>69.618612638653175</v>
      </c>
      <c r="AE79" s="10">
        <v>69.618612638653204</v>
      </c>
    </row>
    <row r="80" spans="2:31" x14ac:dyDescent="0.25">
      <c r="B80" s="4" t="str">
        <f t="shared" si="36"/>
        <v>Other_B</v>
      </c>
      <c r="C80" s="10">
        <v>6.2415895360745584</v>
      </c>
      <c r="D80" s="10">
        <v>14.131623085898363</v>
      </c>
      <c r="E80" s="10">
        <v>17.484588369704081</v>
      </c>
      <c r="F80" s="10">
        <v>14.43436495230122</v>
      </c>
      <c r="G80" s="10">
        <v>39.139889885142779</v>
      </c>
      <c r="H80" s="10">
        <v>85.772892200699459</v>
      </c>
      <c r="I80" s="10">
        <v>141.36828278261621</v>
      </c>
      <c r="J80" s="10">
        <v>155.9306915017051</v>
      </c>
      <c r="K80" s="10">
        <v>181.34055208321178</v>
      </c>
      <c r="L80" s="10">
        <v>181.90065519286935</v>
      </c>
      <c r="M80" s="10">
        <v>227.48804956395637</v>
      </c>
      <c r="N80" s="10">
        <v>234.64535133191845</v>
      </c>
      <c r="O80" s="10">
        <v>252.01665899542172</v>
      </c>
      <c r="P80" s="10">
        <v>253.19067190703387</v>
      </c>
      <c r="Q80" s="10">
        <v>256.94226953171932</v>
      </c>
      <c r="R80" s="10">
        <v>260.16273037603025</v>
      </c>
      <c r="S80" s="10">
        <v>93.907875400515891</v>
      </c>
      <c r="T80" s="10">
        <v>92.30773383390617</v>
      </c>
      <c r="U80" s="10">
        <v>93.500797897738863</v>
      </c>
      <c r="V80" s="10">
        <v>51.353547873169148</v>
      </c>
      <c r="W80" s="10">
        <v>44.460974032292683</v>
      </c>
      <c r="X80" s="10">
        <v>47.067248629509649</v>
      </c>
      <c r="Y80" s="10">
        <v>216.68010785086844</v>
      </c>
      <c r="Z80" s="10">
        <v>216.68580789380022</v>
      </c>
      <c r="AA80" s="10">
        <v>216.66832796349397</v>
      </c>
      <c r="AB80" s="10">
        <v>216.66832796349394</v>
      </c>
      <c r="AC80" s="10">
        <v>216.66832796349394</v>
      </c>
      <c r="AD80" s="10">
        <v>216.66832796349397</v>
      </c>
      <c r="AE80" s="10">
        <v>216.66832796349397</v>
      </c>
    </row>
    <row r="81" spans="2:31" x14ac:dyDescent="0.25">
      <c r="B81" s="4" t="str">
        <f t="shared" si="36"/>
        <v>Peak_C</v>
      </c>
      <c r="C81" s="10">
        <v>157.56053856030044</v>
      </c>
      <c r="D81" s="10">
        <v>158.81481309740582</v>
      </c>
      <c r="E81" s="10">
        <v>145.92453625431006</v>
      </c>
      <c r="F81" s="10">
        <v>147.37375833658064</v>
      </c>
      <c r="G81" s="10">
        <v>147.62793238763646</v>
      </c>
      <c r="H81" s="10">
        <v>147.47166866135322</v>
      </c>
      <c r="I81" s="10">
        <v>147.09281578639283</v>
      </c>
      <c r="J81" s="10">
        <v>146.66720375009979</v>
      </c>
      <c r="K81" s="10">
        <v>168.22679451899342</v>
      </c>
      <c r="L81" s="10">
        <v>169.33919781376065</v>
      </c>
      <c r="M81" s="10">
        <v>170.05431303551285</v>
      </c>
      <c r="N81" s="10">
        <v>170.70914626386411</v>
      </c>
      <c r="O81" s="10">
        <v>179.48049821345882</v>
      </c>
      <c r="P81" s="10">
        <v>177.90898502567282</v>
      </c>
      <c r="Q81" s="10">
        <v>178.75598100375615</v>
      </c>
      <c r="R81" s="10">
        <v>179.8587098561693</v>
      </c>
      <c r="S81" s="10">
        <v>180.76427341052437</v>
      </c>
      <c r="T81" s="10">
        <v>178.75214003284427</v>
      </c>
      <c r="U81" s="10">
        <v>179.73639341632742</v>
      </c>
      <c r="V81" s="10">
        <v>179.71173135858132</v>
      </c>
      <c r="W81" s="10">
        <v>181.7291197607089</v>
      </c>
      <c r="X81" s="10">
        <v>184.08850508615387</v>
      </c>
      <c r="Y81" s="10">
        <v>184.1089805622035</v>
      </c>
      <c r="Z81" s="10">
        <v>183.71558855771468</v>
      </c>
      <c r="AA81" s="10">
        <v>184.39252414446412</v>
      </c>
      <c r="AB81" s="10">
        <v>184.39252414446418</v>
      </c>
      <c r="AC81" s="10">
        <v>184.3925241444642</v>
      </c>
      <c r="AD81" s="10">
        <v>184.39252414446426</v>
      </c>
      <c r="AE81" s="10">
        <v>184.39252414446432</v>
      </c>
    </row>
    <row r="82" spans="2:31" x14ac:dyDescent="0.25">
      <c r="B82" s="4" t="str">
        <f t="shared" si="36"/>
        <v>Other_C</v>
      </c>
      <c r="C82" s="10">
        <v>233.75522085782518</v>
      </c>
      <c r="D82" s="10">
        <v>232.93374139254624</v>
      </c>
      <c r="E82" s="10">
        <v>232.4831299907672</v>
      </c>
      <c r="F82" s="10">
        <v>232.27636678661912</v>
      </c>
      <c r="G82" s="10">
        <v>232.11561727868357</v>
      </c>
      <c r="H82" s="10">
        <v>232.08291128777694</v>
      </c>
      <c r="I82" s="10">
        <v>231.95862264494434</v>
      </c>
      <c r="J82" s="10">
        <v>231.7938698661527</v>
      </c>
      <c r="K82" s="10">
        <v>219.05455691817451</v>
      </c>
      <c r="L82" s="10">
        <v>218.80531797125164</v>
      </c>
      <c r="M82" s="10">
        <v>221.04890493662907</v>
      </c>
      <c r="N82" s="10">
        <v>221.47076351261296</v>
      </c>
      <c r="O82" s="10">
        <v>221.09233727222477</v>
      </c>
      <c r="P82" s="10">
        <v>219.6585574616783</v>
      </c>
      <c r="Q82" s="10">
        <v>219.7387146499955</v>
      </c>
      <c r="R82" s="10">
        <v>221.66670887532257</v>
      </c>
      <c r="S82" s="10">
        <v>223.70178186968599</v>
      </c>
      <c r="T82" s="10">
        <v>225.56411894055589</v>
      </c>
      <c r="U82" s="10">
        <v>228.18588630241192</v>
      </c>
      <c r="V82" s="10">
        <v>230.13517094123154</v>
      </c>
      <c r="W82" s="10">
        <v>232.9888549715408</v>
      </c>
      <c r="X82" s="10">
        <v>236.22435607744336</v>
      </c>
      <c r="Y82" s="10">
        <v>235.70173254463904</v>
      </c>
      <c r="Z82" s="10">
        <v>235.74262300477122</v>
      </c>
      <c r="AA82" s="10">
        <v>235.63698344400831</v>
      </c>
      <c r="AB82" s="10">
        <v>235.63698344400831</v>
      </c>
      <c r="AC82" s="10">
        <v>235.63698344400834</v>
      </c>
      <c r="AD82" s="10">
        <v>235.63698344400831</v>
      </c>
      <c r="AE82" s="10">
        <v>235.63698344400831</v>
      </c>
    </row>
    <row r="83" spans="2:31" x14ac:dyDescent="0.25">
      <c r="B83" s="4" t="str">
        <f t="shared" si="36"/>
        <v>Peak_D</v>
      </c>
      <c r="C83" s="10">
        <v>615.62192433662017</v>
      </c>
      <c r="D83" s="10">
        <v>624.8401962088484</v>
      </c>
      <c r="E83" s="10">
        <v>591.09444533912301</v>
      </c>
      <c r="F83" s="10">
        <v>594.43745079966584</v>
      </c>
      <c r="G83" s="10">
        <v>598.48341016098334</v>
      </c>
      <c r="H83" s="10">
        <v>598.35293131746221</v>
      </c>
      <c r="I83" s="10">
        <v>599.61068882848394</v>
      </c>
      <c r="J83" s="10">
        <v>601.08094741972513</v>
      </c>
      <c r="K83" s="10">
        <v>601.17218571450974</v>
      </c>
      <c r="L83" s="10">
        <v>602.65959044714668</v>
      </c>
      <c r="M83" s="10">
        <v>601.48577173582964</v>
      </c>
      <c r="N83" s="10">
        <v>592.87932108736379</v>
      </c>
      <c r="O83" s="10">
        <v>487.05843865212734</v>
      </c>
      <c r="P83" s="10">
        <v>452.20034467060259</v>
      </c>
      <c r="Q83" s="10">
        <v>459.25848129802381</v>
      </c>
      <c r="R83" s="10">
        <v>466.71209583000336</v>
      </c>
      <c r="S83" s="10">
        <v>474.87749374508564</v>
      </c>
      <c r="T83" s="10">
        <v>449.77067057463813</v>
      </c>
      <c r="U83" s="10">
        <v>449.96134629655955</v>
      </c>
      <c r="V83" s="10">
        <v>432.85240010099619</v>
      </c>
      <c r="W83" s="10">
        <v>440.34940196182453</v>
      </c>
      <c r="X83" s="10">
        <v>461.83567448094931</v>
      </c>
      <c r="Y83" s="10">
        <v>466.6299014111928</v>
      </c>
      <c r="Z83" s="10">
        <v>466.43985871403157</v>
      </c>
      <c r="AA83" s="10">
        <v>466.79204746839855</v>
      </c>
      <c r="AB83" s="10">
        <v>466.79204746839724</v>
      </c>
      <c r="AC83" s="10">
        <v>466.79204746839838</v>
      </c>
      <c r="AD83" s="10">
        <v>466.79204746839855</v>
      </c>
      <c r="AE83" s="10">
        <v>466.79204746839861</v>
      </c>
    </row>
    <row r="84" spans="2:31" x14ac:dyDescent="0.25">
      <c r="B84" s="4" t="str">
        <f t="shared" si="36"/>
        <v>Other_D</v>
      </c>
      <c r="C84" s="10">
        <v>2190.752910070406</v>
      </c>
      <c r="D84" s="10">
        <v>2188.967090785316</v>
      </c>
      <c r="E84" s="10">
        <v>2189.8667556473633</v>
      </c>
      <c r="F84" s="10">
        <v>2210.9808182376491</v>
      </c>
      <c r="G84" s="10">
        <v>2232.6183091031066</v>
      </c>
      <c r="H84" s="10">
        <v>2304.6488622332445</v>
      </c>
      <c r="I84" s="10">
        <v>2310.2371598574578</v>
      </c>
      <c r="J84" s="10">
        <v>2310.8474270905131</v>
      </c>
      <c r="K84" s="10">
        <v>2308.2524421807188</v>
      </c>
      <c r="L84" s="10">
        <v>2295.1053491532493</v>
      </c>
      <c r="M84" s="10">
        <v>2291.4577501302629</v>
      </c>
      <c r="N84" s="10">
        <v>2279.3916758948039</v>
      </c>
      <c r="O84" s="10">
        <v>2140.5320133264536</v>
      </c>
      <c r="P84" s="10">
        <v>2134.9231962956746</v>
      </c>
      <c r="Q84" s="10">
        <v>2132.708205782546</v>
      </c>
      <c r="R84" s="10">
        <v>2132.9124411424486</v>
      </c>
      <c r="S84" s="10">
        <v>2178.8171797318219</v>
      </c>
      <c r="T84" s="10">
        <v>2180.7630306889096</v>
      </c>
      <c r="U84" s="10">
        <v>2250.2962895238816</v>
      </c>
      <c r="V84" s="10">
        <v>2348.4653985311666</v>
      </c>
      <c r="W84" s="10">
        <v>2369.1225132290147</v>
      </c>
      <c r="X84" s="10">
        <v>2367.6363285294942</v>
      </c>
      <c r="Y84" s="10">
        <v>1892.5829370551144</v>
      </c>
      <c r="Z84" s="10">
        <v>1893.2319308257902</v>
      </c>
      <c r="AA84" s="10">
        <v>1891.4050471457831</v>
      </c>
      <c r="AB84" s="10">
        <v>1891.4050471457817</v>
      </c>
      <c r="AC84" s="10">
        <v>1891.4050471457801</v>
      </c>
      <c r="AD84" s="10">
        <v>1891.4050471457788</v>
      </c>
      <c r="AE84" s="10">
        <v>1891.405047145782</v>
      </c>
    </row>
    <row r="85" spans="2:31" x14ac:dyDescent="0.25">
      <c r="B85" s="6" t="str">
        <f t="shared" si="36"/>
        <v>Total</v>
      </c>
      <c r="C85" s="11">
        <v>180.39943716523985</v>
      </c>
      <c r="D85" s="11">
        <v>184.79785244023623</v>
      </c>
      <c r="E85" s="11">
        <v>180.60010423347006</v>
      </c>
      <c r="F85" s="11">
        <v>177.52557246911962</v>
      </c>
      <c r="G85" s="11">
        <v>187.77723496785811</v>
      </c>
      <c r="H85" s="11">
        <v>223.23093740476332</v>
      </c>
      <c r="I85" s="11">
        <v>225.75581884211732</v>
      </c>
      <c r="J85" s="11">
        <v>227.1874275343518</v>
      </c>
      <c r="K85" s="11">
        <v>224.9096318788161</v>
      </c>
      <c r="L85" s="11">
        <v>222.05051081916255</v>
      </c>
      <c r="M85" s="11">
        <v>229.42661355800209</v>
      </c>
      <c r="N85" s="11">
        <v>227.46065194883667</v>
      </c>
      <c r="O85" s="11">
        <v>190.16718816189399</v>
      </c>
      <c r="P85" s="11">
        <v>200.85883305301323</v>
      </c>
      <c r="Q85" s="11">
        <v>202.56529620115461</v>
      </c>
      <c r="R85" s="11">
        <v>218.93445006170239</v>
      </c>
      <c r="S85" s="11">
        <v>222.45787074435941</v>
      </c>
      <c r="T85" s="11">
        <v>216.39905328401107</v>
      </c>
      <c r="U85" s="11">
        <v>215.22528615306879</v>
      </c>
      <c r="V85" s="11">
        <v>210.54965752480732</v>
      </c>
      <c r="W85" s="11">
        <v>220.67267152447729</v>
      </c>
      <c r="X85" s="11">
        <v>223.31423194202557</v>
      </c>
      <c r="Y85" s="11">
        <v>198.19226221458925</v>
      </c>
      <c r="Z85" s="11">
        <v>198.9340018627293</v>
      </c>
      <c r="AA85" s="11">
        <v>198.61334531221476</v>
      </c>
      <c r="AB85" s="11">
        <v>198.86730869468144</v>
      </c>
      <c r="AC85" s="11">
        <v>199.18606464652964</v>
      </c>
      <c r="AD85" s="11">
        <v>199.57420002973791</v>
      </c>
      <c r="AE85" s="11">
        <v>200.03750729927057</v>
      </c>
    </row>
    <row r="88" spans="2:31" x14ac:dyDescent="0.25">
      <c r="B88" s="1" t="s">
        <v>12</v>
      </c>
    </row>
    <row r="89" spans="2:31" x14ac:dyDescent="0.25">
      <c r="B89" s="2" t="str">
        <f t="shared" ref="B89:B98" si="38">B24</f>
        <v>Bundle</v>
      </c>
      <c r="C89" s="3">
        <f t="shared" ref="C89:AE89" si="39">C$24</f>
        <v>2022</v>
      </c>
      <c r="D89" s="3">
        <f t="shared" si="39"/>
        <v>2023</v>
      </c>
      <c r="E89" s="3">
        <f t="shared" si="39"/>
        <v>2024</v>
      </c>
      <c r="F89" s="3">
        <f t="shared" si="39"/>
        <v>2025</v>
      </c>
      <c r="G89" s="3">
        <f t="shared" si="39"/>
        <v>2026</v>
      </c>
      <c r="H89" s="3">
        <f t="shared" si="39"/>
        <v>2027</v>
      </c>
      <c r="I89" s="3">
        <f t="shared" si="39"/>
        <v>2028</v>
      </c>
      <c r="J89" s="3">
        <f t="shared" si="39"/>
        <v>2029</v>
      </c>
      <c r="K89" s="3">
        <f t="shared" si="39"/>
        <v>2030</v>
      </c>
      <c r="L89" s="3">
        <f t="shared" si="39"/>
        <v>2031</v>
      </c>
      <c r="M89" s="3">
        <f t="shared" si="39"/>
        <v>2032</v>
      </c>
      <c r="N89" s="3">
        <f t="shared" si="39"/>
        <v>2033</v>
      </c>
      <c r="O89" s="3">
        <f t="shared" si="39"/>
        <v>2034</v>
      </c>
      <c r="P89" s="3">
        <f t="shared" si="39"/>
        <v>2035</v>
      </c>
      <c r="Q89" s="3">
        <f t="shared" si="39"/>
        <v>2036</v>
      </c>
      <c r="R89" s="3">
        <f t="shared" si="39"/>
        <v>2037</v>
      </c>
      <c r="S89" s="3">
        <f t="shared" si="39"/>
        <v>2038</v>
      </c>
      <c r="T89" s="3">
        <f t="shared" si="39"/>
        <v>2039</v>
      </c>
      <c r="U89" s="3">
        <f t="shared" si="39"/>
        <v>2040</v>
      </c>
      <c r="V89" s="3">
        <f t="shared" si="39"/>
        <v>2041</v>
      </c>
      <c r="W89" s="3">
        <f t="shared" si="39"/>
        <v>2042</v>
      </c>
      <c r="X89" s="3">
        <f t="shared" si="39"/>
        <v>2043</v>
      </c>
      <c r="Y89" s="3">
        <f t="shared" si="39"/>
        <v>2044</v>
      </c>
      <c r="Z89" s="3">
        <f t="shared" si="39"/>
        <v>2045</v>
      </c>
      <c r="AA89" s="3">
        <f t="shared" si="39"/>
        <v>2046</v>
      </c>
      <c r="AB89" s="3">
        <f t="shared" si="39"/>
        <v>2047</v>
      </c>
      <c r="AC89" s="3">
        <f t="shared" si="39"/>
        <v>2048</v>
      </c>
      <c r="AD89" s="3">
        <f t="shared" si="39"/>
        <v>2049</v>
      </c>
      <c r="AE89" s="3">
        <f t="shared" si="39"/>
        <v>2050</v>
      </c>
    </row>
    <row r="90" spans="2:31" x14ac:dyDescent="0.25">
      <c r="B90" s="4" t="str">
        <f t="shared" si="38"/>
        <v>Peak_A</v>
      </c>
      <c r="C90" s="10">
        <f t="shared" ref="C90:C98" si="40">C77*(1+$C$153)^(C$89-$C$89)</f>
        <v>57.97620243397828</v>
      </c>
      <c r="D90" s="10">
        <f t="shared" ref="D90:AE90" si="41">D77*(1+$C$153)^(D$89-$C$89)</f>
        <v>59.147067678387877</v>
      </c>
      <c r="E90" s="10">
        <f t="shared" si="41"/>
        <v>61.033999636196405</v>
      </c>
      <c r="F90" s="10">
        <f t="shared" si="41"/>
        <v>61.796637792711401</v>
      </c>
      <c r="G90" s="10">
        <f t="shared" si="41"/>
        <v>62.864648054274348</v>
      </c>
      <c r="H90" s="10">
        <f t="shared" si="41"/>
        <v>64.002525340648177</v>
      </c>
      <c r="I90" s="10">
        <f t="shared" si="41"/>
        <v>64.085870356598278</v>
      </c>
      <c r="J90" s="10">
        <f t="shared" si="41"/>
        <v>66.155978056310559</v>
      </c>
      <c r="K90" s="10">
        <f t="shared" si="41"/>
        <v>67.012832609288566</v>
      </c>
      <c r="L90" s="10">
        <f t="shared" si="41"/>
        <v>67.418658505417241</v>
      </c>
      <c r="M90" s="10">
        <f t="shared" si="41"/>
        <v>70.4759608156578</v>
      </c>
      <c r="N90" s="10">
        <f t="shared" si="41"/>
        <v>72.665670841738489</v>
      </c>
      <c r="O90" s="10">
        <f t="shared" si="41"/>
        <v>73.596274267867827</v>
      </c>
      <c r="P90" s="10">
        <f t="shared" si="41"/>
        <v>87.881465036639497</v>
      </c>
      <c r="Q90" s="10">
        <f t="shared" si="41"/>
        <v>88.577536024806363</v>
      </c>
      <c r="R90" s="10">
        <f t="shared" si="41"/>
        <v>91.359526805534017</v>
      </c>
      <c r="S90" s="10">
        <f t="shared" si="41"/>
        <v>93.6851898969514</v>
      </c>
      <c r="T90" s="10">
        <f t="shared" si="41"/>
        <v>96.0739411359353</v>
      </c>
      <c r="U90" s="10">
        <f t="shared" si="41"/>
        <v>97.937222392715924</v>
      </c>
      <c r="V90" s="10">
        <f t="shared" si="41"/>
        <v>105.33415660884521</v>
      </c>
      <c r="W90" s="10">
        <f t="shared" si="41"/>
        <v>110.03029717045393</v>
      </c>
      <c r="X90" s="10">
        <f t="shared" si="41"/>
        <v>111.00667291275393</v>
      </c>
      <c r="Y90" s="10">
        <f t="shared" si="41"/>
        <v>116.78471401304996</v>
      </c>
      <c r="Z90" s="10">
        <f t="shared" si="41"/>
        <v>121.65973855919403</v>
      </c>
      <c r="AA90" s="10">
        <f t="shared" si="41"/>
        <v>122.20891718883901</v>
      </c>
      <c r="AB90" s="10">
        <f t="shared" si="41"/>
        <v>124.77530444980479</v>
      </c>
      <c r="AC90" s="10">
        <f t="shared" si="41"/>
        <v>127.39558584325066</v>
      </c>
      <c r="AD90" s="10">
        <f t="shared" si="41"/>
        <v>130.07089314595888</v>
      </c>
      <c r="AE90" s="10">
        <f t="shared" si="41"/>
        <v>132.80238190202377</v>
      </c>
    </row>
    <row r="91" spans="2:31" x14ac:dyDescent="0.25">
      <c r="B91" s="4" t="str">
        <f t="shared" si="38"/>
        <v>Other_A</v>
      </c>
      <c r="C91" s="10">
        <f t="shared" si="40"/>
        <v>-3.4560551585739447</v>
      </c>
      <c r="D91" s="10">
        <f t="shared" ref="D91:AE91" si="42">D78*(1+$C$153)^(D$89-$C$89)</f>
        <v>-13.409212740848055</v>
      </c>
      <c r="E91" s="10">
        <f t="shared" si="42"/>
        <v>-21.775919293031961</v>
      </c>
      <c r="F91" s="10">
        <f t="shared" si="42"/>
        <v>-24.756729059248549</v>
      </c>
      <c r="G91" s="10">
        <f t="shared" si="42"/>
        <v>-23.082918392054967</v>
      </c>
      <c r="H91" s="10">
        <f t="shared" si="42"/>
        <v>34.593946750083767</v>
      </c>
      <c r="I91" s="10">
        <f t="shared" si="42"/>
        <v>40.663128153902946</v>
      </c>
      <c r="J91" s="10">
        <f t="shared" si="42"/>
        <v>40.964060793204375</v>
      </c>
      <c r="K91" s="10">
        <f t="shared" si="42"/>
        <v>36.952598289154039</v>
      </c>
      <c r="L91" s="10">
        <f t="shared" si="42"/>
        <v>38.430606827959693</v>
      </c>
      <c r="M91" s="10">
        <f t="shared" si="42"/>
        <v>39.039552011994594</v>
      </c>
      <c r="N91" s="10">
        <f t="shared" si="42"/>
        <v>40.346842387792471</v>
      </c>
      <c r="O91" s="10">
        <f t="shared" si="42"/>
        <v>43.999087933835234</v>
      </c>
      <c r="P91" s="10">
        <f t="shared" si="42"/>
        <v>51.892856098254953</v>
      </c>
      <c r="Q91" s="10">
        <f t="shared" si="42"/>
        <v>53.235769578610018</v>
      </c>
      <c r="R91" s="10">
        <f t="shared" si="42"/>
        <v>53.723031509070232</v>
      </c>
      <c r="S91" s="10">
        <f t="shared" si="42"/>
        <v>55.946745023789035</v>
      </c>
      <c r="T91" s="10">
        <f t="shared" si="42"/>
        <v>56.24614837257176</v>
      </c>
      <c r="U91" s="10">
        <f t="shared" si="42"/>
        <v>58.147933885617235</v>
      </c>
      <c r="V91" s="10">
        <f t="shared" si="42"/>
        <v>54.491114835205877</v>
      </c>
      <c r="W91" s="10">
        <f t="shared" si="42"/>
        <v>56.622314687098019</v>
      </c>
      <c r="X91" s="10">
        <f t="shared" si="42"/>
        <v>58.239741464735168</v>
      </c>
      <c r="Y91" s="10">
        <f t="shared" si="42"/>
        <v>59.485862370494033</v>
      </c>
      <c r="Z91" s="10">
        <f t="shared" si="42"/>
        <v>60.737309782579565</v>
      </c>
      <c r="AA91" s="10">
        <f t="shared" si="42"/>
        <v>62.005290982482606</v>
      </c>
      <c r="AB91" s="10">
        <f t="shared" si="42"/>
        <v>63.30740209311476</v>
      </c>
      <c r="AC91" s="10">
        <f t="shared" si="42"/>
        <v>64.636857537070114</v>
      </c>
      <c r="AD91" s="10">
        <f t="shared" si="42"/>
        <v>65.994231545348683</v>
      </c>
      <c r="AE91" s="10">
        <f t="shared" si="42"/>
        <v>67.380110407801055</v>
      </c>
    </row>
    <row r="92" spans="2:31" x14ac:dyDescent="0.25">
      <c r="B92" s="4" t="str">
        <f t="shared" si="38"/>
        <v>Peak_B</v>
      </c>
      <c r="C92" s="10">
        <f t="shared" si="40"/>
        <v>54.184906597867986</v>
      </c>
      <c r="D92" s="10">
        <f t="shared" ref="D92:AE92" si="43">D79*(1+$C$153)^(D$89-$C$89)</f>
        <v>70.541061498599916</v>
      </c>
      <c r="E92" s="10">
        <f t="shared" si="43"/>
        <v>74.062728372741844</v>
      </c>
      <c r="F92" s="10">
        <f t="shared" si="43"/>
        <v>37.335213240455388</v>
      </c>
      <c r="G92" s="10">
        <f t="shared" si="43"/>
        <v>42.80646045949765</v>
      </c>
      <c r="H92" s="10">
        <f t="shared" si="43"/>
        <v>64.550629704667983</v>
      </c>
      <c r="I92" s="10">
        <f t="shared" si="43"/>
        <v>76.768199446359986</v>
      </c>
      <c r="J92" s="10">
        <f t="shared" si="43"/>
        <v>86.509947138454834</v>
      </c>
      <c r="K92" s="10">
        <f t="shared" si="43"/>
        <v>84.342651951831314</v>
      </c>
      <c r="L92" s="10">
        <f t="shared" si="43"/>
        <v>91.955370858804145</v>
      </c>
      <c r="M92" s="10">
        <f t="shared" si="43"/>
        <v>99.092386981407699</v>
      </c>
      <c r="N92" s="10">
        <f t="shared" si="43"/>
        <v>104.88064200433104</v>
      </c>
      <c r="O92" s="10">
        <f t="shared" si="43"/>
        <v>105.26547305052468</v>
      </c>
      <c r="P92" s="10">
        <f t="shared" si="43"/>
        <v>106.23969872065342</v>
      </c>
      <c r="Q92" s="10">
        <f t="shared" si="43"/>
        <v>102.59212787955133</v>
      </c>
      <c r="R92" s="10">
        <f t="shared" si="43"/>
        <v>105.90165550197946</v>
      </c>
      <c r="S92" s="10">
        <f t="shared" si="43"/>
        <v>113.05294555822368</v>
      </c>
      <c r="T92" s="10">
        <f t="shared" si="43"/>
        <v>114.84218491630801</v>
      </c>
      <c r="U92" s="10">
        <f t="shared" si="43"/>
        <v>155.54167501077154</v>
      </c>
      <c r="V92" s="10">
        <f t="shared" si="43"/>
        <v>128.43312908380099</v>
      </c>
      <c r="W92" s="10">
        <f t="shared" si="43"/>
        <v>129.99588459576509</v>
      </c>
      <c r="X92" s="10">
        <f t="shared" si="43"/>
        <v>114.06725986485738</v>
      </c>
      <c r="Y92" s="10">
        <f t="shared" si="43"/>
        <v>109.95730416253157</v>
      </c>
      <c r="Z92" s="10">
        <f t="shared" si="43"/>
        <v>112.23601370467345</v>
      </c>
      <c r="AA92" s="10">
        <f t="shared" si="43"/>
        <v>114.64184702796999</v>
      </c>
      <c r="AB92" s="10">
        <f t="shared" si="43"/>
        <v>117.04932581555734</v>
      </c>
      <c r="AC92" s="10">
        <f t="shared" si="43"/>
        <v>119.50736165768403</v>
      </c>
      <c r="AD92" s="10">
        <f t="shared" si="43"/>
        <v>122.01701625249527</v>
      </c>
      <c r="AE92" s="10">
        <f t="shared" si="43"/>
        <v>124.57937359379768</v>
      </c>
    </row>
    <row r="93" spans="2:31" x14ac:dyDescent="0.25">
      <c r="B93" s="4" t="str">
        <f t="shared" si="38"/>
        <v>Other_B</v>
      </c>
      <c r="C93" s="10">
        <f t="shared" si="40"/>
        <v>6.2415895360745584</v>
      </c>
      <c r="D93" s="10">
        <f t="shared" ref="D93:AE93" si="44">D80*(1+$C$153)^(D$89-$C$89)</f>
        <v>14.428387170702228</v>
      </c>
      <c r="E93" s="10">
        <f t="shared" si="44"/>
        <v>18.226651784702689</v>
      </c>
      <c r="F93" s="10">
        <f t="shared" si="44"/>
        <v>15.362960285781909</v>
      </c>
      <c r="G93" s="10">
        <f t="shared" si="44"/>
        <v>42.532662294176667</v>
      </c>
      <c r="H93" s="10">
        <f t="shared" si="44"/>
        <v>95.165331520219027</v>
      </c>
      <c r="I93" s="10">
        <f t="shared" si="44"/>
        <v>160.14243771514347</v>
      </c>
      <c r="J93" s="10">
        <f t="shared" si="44"/>
        <v>180.34819474309768</v>
      </c>
      <c r="K93" s="10">
        <f t="shared" si="44"/>
        <v>214.14151470494306</v>
      </c>
      <c r="L93" s="10">
        <f t="shared" si="44"/>
        <v>219.31379104315502</v>
      </c>
      <c r="M93" s="10">
        <f t="shared" si="44"/>
        <v>280.03738145296046</v>
      </c>
      <c r="N93" s="10">
        <f t="shared" si="44"/>
        <v>294.91381525576736</v>
      </c>
      <c r="O93" s="10">
        <f t="shared" si="44"/>
        <v>323.39861439517256</v>
      </c>
      <c r="P93" s="10">
        <f t="shared" si="44"/>
        <v>331.72816657314348</v>
      </c>
      <c r="Q93" s="10">
        <f t="shared" si="44"/>
        <v>343.71298942078829</v>
      </c>
      <c r="R93" s="10">
        <f t="shared" si="44"/>
        <v>355.3294577240078</v>
      </c>
      <c r="S93" s="10">
        <f t="shared" si="44"/>
        <v>130.95252850445007</v>
      </c>
      <c r="T93" s="10">
        <f t="shared" si="44"/>
        <v>131.42430970241469</v>
      </c>
      <c r="U93" s="10">
        <f t="shared" si="44"/>
        <v>135.91853177912029</v>
      </c>
      <c r="V93" s="10">
        <f t="shared" si="44"/>
        <v>76.218351759565309</v>
      </c>
      <c r="W93" s="10">
        <f t="shared" si="44"/>
        <v>67.37422996044991</v>
      </c>
      <c r="X93" s="10">
        <f t="shared" si="44"/>
        <v>72.821462316746107</v>
      </c>
      <c r="Y93" s="10">
        <f t="shared" si="44"/>
        <v>342.28303090211875</v>
      </c>
      <c r="Z93" s="10">
        <f t="shared" si="44"/>
        <v>349.48016782486258</v>
      </c>
      <c r="AA93" s="10">
        <f t="shared" si="44"/>
        <v>356.79046692760141</v>
      </c>
      <c r="AB93" s="10">
        <f t="shared" si="44"/>
        <v>364.28306673308094</v>
      </c>
      <c r="AC93" s="10">
        <f t="shared" si="44"/>
        <v>371.93301113447563</v>
      </c>
      <c r="AD93" s="10">
        <f t="shared" si="44"/>
        <v>379.74360436829966</v>
      </c>
      <c r="AE93" s="10">
        <f t="shared" si="44"/>
        <v>387.71822006003384</v>
      </c>
    </row>
    <row r="94" spans="2:31" x14ac:dyDescent="0.25">
      <c r="B94" s="4" t="str">
        <f t="shared" si="38"/>
        <v>Peak_C</v>
      </c>
      <c r="C94" s="10">
        <f t="shared" si="40"/>
        <v>157.56053856030044</v>
      </c>
      <c r="D94" s="10">
        <f t="shared" ref="D94:AE94" si="45">D81*(1+$C$153)^(D$89-$C$89)</f>
        <v>162.14992417245134</v>
      </c>
      <c r="E94" s="10">
        <f t="shared" si="45"/>
        <v>152.11771949747919</v>
      </c>
      <c r="F94" s="10">
        <f t="shared" si="45"/>
        <v>156.85464542244043</v>
      </c>
      <c r="G94" s="10">
        <f t="shared" si="45"/>
        <v>160.42479965725082</v>
      </c>
      <c r="H94" s="10">
        <f t="shared" si="45"/>
        <v>163.62034528530364</v>
      </c>
      <c r="I94" s="10">
        <f t="shared" si="45"/>
        <v>166.62720680168084</v>
      </c>
      <c r="J94" s="10">
        <f t="shared" si="45"/>
        <v>169.6341186562322</v>
      </c>
      <c r="K94" s="10">
        <f t="shared" si="45"/>
        <v>198.65573462974771</v>
      </c>
      <c r="L94" s="10">
        <f t="shared" si="45"/>
        <v>204.16870629390922</v>
      </c>
      <c r="M94" s="10">
        <f t="shared" si="45"/>
        <v>209.33655468288083</v>
      </c>
      <c r="N94" s="10">
        <f t="shared" si="45"/>
        <v>214.55564893129295</v>
      </c>
      <c r="O94" s="10">
        <f t="shared" si="45"/>
        <v>230.31709357849348</v>
      </c>
      <c r="P94" s="10">
        <f t="shared" si="45"/>
        <v>233.0947699413081</v>
      </c>
      <c r="Q94" s="10">
        <f t="shared" si="45"/>
        <v>239.12279096632582</v>
      </c>
      <c r="R94" s="10">
        <f t="shared" si="45"/>
        <v>245.65047325479819</v>
      </c>
      <c r="S94" s="10">
        <f t="shared" si="45"/>
        <v>252.07192224740564</v>
      </c>
      <c r="T94" s="10">
        <f t="shared" si="45"/>
        <v>254.50063213464765</v>
      </c>
      <c r="U94" s="10">
        <f t="shared" si="45"/>
        <v>261.27591688725414</v>
      </c>
      <c r="V94" s="10">
        <f t="shared" si="45"/>
        <v>266.72610799623726</v>
      </c>
      <c r="W94" s="10">
        <f t="shared" si="45"/>
        <v>275.38441907222369</v>
      </c>
      <c r="X94" s="10">
        <f t="shared" si="45"/>
        <v>284.81788348411345</v>
      </c>
      <c r="Y94" s="10">
        <f t="shared" si="45"/>
        <v>290.83140352921748</v>
      </c>
      <c r="Z94" s="10">
        <f t="shared" si="45"/>
        <v>296.30438350009979</v>
      </c>
      <c r="AA94" s="10">
        <f t="shared" si="45"/>
        <v>303.64149391759332</v>
      </c>
      <c r="AB94" s="10">
        <f t="shared" si="45"/>
        <v>310.01796528986284</v>
      </c>
      <c r="AC94" s="10">
        <f t="shared" si="45"/>
        <v>316.52834256094997</v>
      </c>
      <c r="AD94" s="10">
        <f t="shared" si="45"/>
        <v>323.17543775473007</v>
      </c>
      <c r="AE94" s="10">
        <f t="shared" si="45"/>
        <v>329.96212194757936</v>
      </c>
    </row>
    <row r="95" spans="2:31" x14ac:dyDescent="0.25">
      <c r="B95" s="4" t="str">
        <f t="shared" si="38"/>
        <v>Other_C</v>
      </c>
      <c r="C95" s="10">
        <f t="shared" si="40"/>
        <v>233.75522085782518</v>
      </c>
      <c r="D95" s="10">
        <f t="shared" ref="D95:AE95" si="46">D82*(1+$C$153)^(D$89-$C$89)</f>
        <v>237.8253499617897</v>
      </c>
      <c r="E95" s="10">
        <f t="shared" si="46"/>
        <v>242.34994651070528</v>
      </c>
      <c r="F95" s="10">
        <f t="shared" si="46"/>
        <v>247.21923063886754</v>
      </c>
      <c r="G95" s="10">
        <f t="shared" si="46"/>
        <v>252.2361506864161</v>
      </c>
      <c r="H95" s="10">
        <f t="shared" si="46"/>
        <v>257.49682243662022</v>
      </c>
      <c r="I95" s="10">
        <f t="shared" si="46"/>
        <v>262.76346114021197</v>
      </c>
      <c r="J95" s="10">
        <f t="shared" si="46"/>
        <v>268.09094207358163</v>
      </c>
      <c r="K95" s="10">
        <f t="shared" si="46"/>
        <v>258.67724611289958</v>
      </c>
      <c r="L95" s="10">
        <f t="shared" si="46"/>
        <v>263.80896612932764</v>
      </c>
      <c r="M95" s="10">
        <f t="shared" si="46"/>
        <v>272.11080595288485</v>
      </c>
      <c r="N95" s="10">
        <f t="shared" si="46"/>
        <v>278.35534547931957</v>
      </c>
      <c r="O95" s="10">
        <f t="shared" si="46"/>
        <v>283.71519490910549</v>
      </c>
      <c r="P95" s="10">
        <f t="shared" si="46"/>
        <v>287.79468844578594</v>
      </c>
      <c r="Q95" s="10">
        <f t="shared" si="46"/>
        <v>293.9456035843404</v>
      </c>
      <c r="R95" s="10">
        <f t="shared" si="46"/>
        <v>302.75170984825564</v>
      </c>
      <c r="S95" s="10">
        <f t="shared" si="46"/>
        <v>311.94736162272284</v>
      </c>
      <c r="T95" s="10">
        <f t="shared" si="46"/>
        <v>321.14978230033159</v>
      </c>
      <c r="U95" s="10">
        <f t="shared" si="46"/>
        <v>331.70509061175761</v>
      </c>
      <c r="V95" s="10">
        <f t="shared" si="46"/>
        <v>341.5640036082284</v>
      </c>
      <c r="W95" s="10">
        <f t="shared" si="46"/>
        <v>353.06119658272013</v>
      </c>
      <c r="X95" s="10">
        <f t="shared" si="46"/>
        <v>365.48138132735312</v>
      </c>
      <c r="Y95" s="10">
        <f t="shared" si="46"/>
        <v>372.33091770374193</v>
      </c>
      <c r="Z95" s="10">
        <f t="shared" si="46"/>
        <v>380.2158168640172</v>
      </c>
      <c r="AA95" s="10">
        <f t="shared" si="46"/>
        <v>388.02639102178568</v>
      </c>
      <c r="AB95" s="10">
        <f t="shared" si="46"/>
        <v>396.17494523324314</v>
      </c>
      <c r="AC95" s="10">
        <f t="shared" si="46"/>
        <v>404.49461908314123</v>
      </c>
      <c r="AD95" s="10">
        <f t="shared" si="46"/>
        <v>412.98900608388715</v>
      </c>
      <c r="AE95" s="10">
        <f t="shared" si="46"/>
        <v>421.66177521164866</v>
      </c>
    </row>
    <row r="96" spans="2:31" x14ac:dyDescent="0.25">
      <c r="B96" s="4" t="str">
        <f t="shared" si="38"/>
        <v>Peak_D</v>
      </c>
      <c r="C96" s="10">
        <f t="shared" si="40"/>
        <v>615.62192433662017</v>
      </c>
      <c r="D96" s="10">
        <f t="shared" ref="D96:AE96" si="47">D83*(1+$C$153)^(D$89-$C$89)</f>
        <v>637.96184032923418</v>
      </c>
      <c r="E96" s="10">
        <f t="shared" si="47"/>
        <v>616.18108469376057</v>
      </c>
      <c r="F96" s="10">
        <f t="shared" si="47"/>
        <v>632.67895603268437</v>
      </c>
      <c r="G96" s="10">
        <f t="shared" si="47"/>
        <v>650.36189033088965</v>
      </c>
      <c r="H96" s="10">
        <f t="shared" si="47"/>
        <v>663.87472328299066</v>
      </c>
      <c r="I96" s="10">
        <f t="shared" si="47"/>
        <v>679.24088415720325</v>
      </c>
      <c r="J96" s="10">
        <f t="shared" si="47"/>
        <v>695.20543209053142</v>
      </c>
      <c r="K96" s="10">
        <f t="shared" si="47"/>
        <v>709.91248768401988</v>
      </c>
      <c r="L96" s="10">
        <f t="shared" si="47"/>
        <v>726.61398250235732</v>
      </c>
      <c r="M96" s="10">
        <f t="shared" si="47"/>
        <v>740.4279074042513</v>
      </c>
      <c r="N96" s="10">
        <f t="shared" si="47"/>
        <v>745.15988309860552</v>
      </c>
      <c r="O96" s="10">
        <f t="shared" si="47"/>
        <v>625.01433364544221</v>
      </c>
      <c r="P96" s="10">
        <f t="shared" si="47"/>
        <v>592.46886992899204</v>
      </c>
      <c r="Q96" s="10">
        <f t="shared" si="47"/>
        <v>614.35242169956825</v>
      </c>
      <c r="R96" s="10">
        <f t="shared" si="47"/>
        <v>637.43394637969789</v>
      </c>
      <c r="S96" s="10">
        <f t="shared" si="47"/>
        <v>662.20653241861669</v>
      </c>
      <c r="T96" s="10">
        <f t="shared" si="47"/>
        <v>640.36671088713899</v>
      </c>
      <c r="U96" s="10">
        <f t="shared" si="47"/>
        <v>654.09158981587336</v>
      </c>
      <c r="V96" s="10">
        <f t="shared" si="47"/>
        <v>642.43460982190277</v>
      </c>
      <c r="W96" s="10">
        <f t="shared" si="47"/>
        <v>667.28636779693784</v>
      </c>
      <c r="X96" s="10">
        <f t="shared" si="47"/>
        <v>714.54249281649265</v>
      </c>
      <c r="Y96" s="10">
        <f t="shared" si="47"/>
        <v>737.12118084465772</v>
      </c>
      <c r="Z96" s="10">
        <f t="shared" si="47"/>
        <v>752.29421662667653</v>
      </c>
      <c r="AA96" s="10">
        <f t="shared" si="47"/>
        <v>768.67234883726144</v>
      </c>
      <c r="AB96" s="10">
        <f t="shared" si="47"/>
        <v>784.81446816284165</v>
      </c>
      <c r="AC96" s="10">
        <f t="shared" si="47"/>
        <v>801.29557199426313</v>
      </c>
      <c r="AD96" s="10">
        <f t="shared" si="47"/>
        <v>818.12277900614311</v>
      </c>
      <c r="AE96" s="10">
        <f t="shared" si="47"/>
        <v>835.30335736527195</v>
      </c>
    </row>
    <row r="97" spans="2:31" x14ac:dyDescent="0.25">
      <c r="B97" s="4" t="str">
        <f t="shared" si="38"/>
        <v>Other_D</v>
      </c>
      <c r="C97" s="10">
        <f t="shared" si="40"/>
        <v>2190.752910070406</v>
      </c>
      <c r="D97" s="10">
        <f t="shared" ref="D97:AE97" si="48">D84*(1+$C$153)^(D$89-$C$89)</f>
        <v>2234.9353996918076</v>
      </c>
      <c r="E97" s="10">
        <f t="shared" si="48"/>
        <v>2282.8068906237927</v>
      </c>
      <c r="F97" s="10">
        <f t="shared" si="48"/>
        <v>2353.2182133025062</v>
      </c>
      <c r="G97" s="10">
        <f t="shared" si="48"/>
        <v>2426.1488944281368</v>
      </c>
      <c r="H97" s="10">
        <f t="shared" si="48"/>
        <v>2557.016178245809</v>
      </c>
      <c r="I97" s="10">
        <f t="shared" si="48"/>
        <v>2617.0439592067892</v>
      </c>
      <c r="J97" s="10">
        <f t="shared" si="48"/>
        <v>2672.7077125669571</v>
      </c>
      <c r="K97" s="10">
        <f t="shared" si="48"/>
        <v>2725.7702075548273</v>
      </c>
      <c r="L97" s="10">
        <f t="shared" si="48"/>
        <v>2767.1602085903573</v>
      </c>
      <c r="M97" s="10">
        <f t="shared" si="48"/>
        <v>2820.7803851083795</v>
      </c>
      <c r="N97" s="10">
        <f t="shared" si="48"/>
        <v>2864.8515377978961</v>
      </c>
      <c r="O97" s="10">
        <f t="shared" si="48"/>
        <v>2746.8227296468517</v>
      </c>
      <c r="P97" s="10">
        <f t="shared" si="48"/>
        <v>2797.157384777905</v>
      </c>
      <c r="Q97" s="10">
        <f t="shared" si="48"/>
        <v>2852.9346857087344</v>
      </c>
      <c r="R97" s="10">
        <f t="shared" si="48"/>
        <v>2913.1252581356011</v>
      </c>
      <c r="S97" s="10">
        <f t="shared" si="48"/>
        <v>3038.3140670356333</v>
      </c>
      <c r="T97" s="10">
        <f t="shared" si="48"/>
        <v>3104.8890924842617</v>
      </c>
      <c r="U97" s="10">
        <f t="shared" si="48"/>
        <v>3271.1696008690933</v>
      </c>
      <c r="V97" s="10">
        <f t="shared" si="48"/>
        <v>3485.5656376944671</v>
      </c>
      <c r="W97" s="10">
        <f t="shared" si="48"/>
        <v>3590.0654109565348</v>
      </c>
      <c r="X97" s="10">
        <f t="shared" si="48"/>
        <v>3663.1573907141701</v>
      </c>
      <c r="Y97" s="10">
        <f t="shared" si="48"/>
        <v>2989.6561818896198</v>
      </c>
      <c r="Z97" s="10">
        <f t="shared" si="48"/>
        <v>3053.4856867075732</v>
      </c>
      <c r="AA97" s="10">
        <f t="shared" si="48"/>
        <v>3114.6005337432966</v>
      </c>
      <c r="AB97" s="10">
        <f t="shared" si="48"/>
        <v>3180.0071449519032</v>
      </c>
      <c r="AC97" s="10">
        <f t="shared" si="48"/>
        <v>3246.7872949958901</v>
      </c>
      <c r="AD97" s="10">
        <f t="shared" si="48"/>
        <v>3314.9698281908013</v>
      </c>
      <c r="AE97" s="10">
        <f t="shared" si="48"/>
        <v>3384.5841945828129</v>
      </c>
    </row>
    <row r="98" spans="2:31" x14ac:dyDescent="0.25">
      <c r="B98" s="6" t="str">
        <f t="shared" si="38"/>
        <v>Total</v>
      </c>
      <c r="C98" s="11">
        <f t="shared" si="40"/>
        <v>180.39943716523985</v>
      </c>
      <c r="D98" s="11">
        <f t="shared" ref="D98:AE98" si="49">D85*(1+$C$153)^(D$89-$C$89)</f>
        <v>188.67860734148118</v>
      </c>
      <c r="E98" s="11">
        <f t="shared" si="49"/>
        <v>188.26495325724272</v>
      </c>
      <c r="F98" s="11">
        <f t="shared" si="49"/>
        <v>188.94619393137739</v>
      </c>
      <c r="G98" s="11">
        <f t="shared" si="49"/>
        <v>204.05437380787961</v>
      </c>
      <c r="H98" s="11">
        <f t="shared" si="49"/>
        <v>247.67552566590876</v>
      </c>
      <c r="I98" s="11">
        <f t="shared" si="49"/>
        <v>255.73690538031113</v>
      </c>
      <c r="J98" s="11">
        <f t="shared" si="49"/>
        <v>262.76316759424253</v>
      </c>
      <c r="K98" s="11">
        <f t="shared" si="49"/>
        <v>265.59138973041451</v>
      </c>
      <c r="L98" s="11">
        <f t="shared" si="49"/>
        <v>267.72162683627693</v>
      </c>
      <c r="M98" s="11">
        <f t="shared" si="49"/>
        <v>282.42375025656185</v>
      </c>
      <c r="N98" s="11">
        <f t="shared" si="49"/>
        <v>285.88373179362731</v>
      </c>
      <c r="O98" s="11">
        <f t="shared" si="49"/>
        <v>244.03071368428789</v>
      </c>
      <c r="P98" s="11">
        <f t="shared" si="49"/>
        <v>263.16345672151175</v>
      </c>
      <c r="Q98" s="11">
        <f t="shared" si="49"/>
        <v>270.97263380251735</v>
      </c>
      <c r="R98" s="11">
        <f t="shared" si="49"/>
        <v>299.01999915625117</v>
      </c>
      <c r="S98" s="11">
        <f t="shared" si="49"/>
        <v>310.21275410017381</v>
      </c>
      <c r="T98" s="11">
        <f t="shared" si="49"/>
        <v>308.10090354163464</v>
      </c>
      <c r="U98" s="11">
        <f t="shared" si="49"/>
        <v>312.86476215593422</v>
      </c>
      <c r="V98" s="11">
        <f t="shared" si="49"/>
        <v>312.49540732250534</v>
      </c>
      <c r="W98" s="11">
        <f t="shared" si="49"/>
        <v>334.39778684286938</v>
      </c>
      <c r="X98" s="11">
        <f t="shared" si="49"/>
        <v>345.50710737664667</v>
      </c>
      <c r="Y98" s="11">
        <f t="shared" si="49"/>
        <v>313.07833877785839</v>
      </c>
      <c r="Z98" s="11">
        <f t="shared" si="49"/>
        <v>320.84929342087918</v>
      </c>
      <c r="AA98" s="11">
        <f t="shared" si="49"/>
        <v>327.05909939886402</v>
      </c>
      <c r="AB98" s="11">
        <f t="shared" si="49"/>
        <v>334.35432748832034</v>
      </c>
      <c r="AC98" s="11">
        <f t="shared" si="49"/>
        <v>341.92294506695202</v>
      </c>
      <c r="AD98" s="11">
        <f t="shared" si="49"/>
        <v>349.78359214080382</v>
      </c>
      <c r="AE98" s="11">
        <f t="shared" si="49"/>
        <v>357.95811507986917</v>
      </c>
    </row>
    <row r="101" spans="2:31" x14ac:dyDescent="0.25">
      <c r="B101" s="1" t="s">
        <v>44</v>
      </c>
    </row>
    <row r="102" spans="2:31" x14ac:dyDescent="0.25">
      <c r="B102" s="2" t="str">
        <f t="shared" ref="B102:B111" si="50">B24</f>
        <v>Bundle</v>
      </c>
      <c r="C102" s="3">
        <f t="shared" ref="C102:AE102" si="51">C$24</f>
        <v>2022</v>
      </c>
      <c r="D102" s="3">
        <f t="shared" si="51"/>
        <v>2023</v>
      </c>
      <c r="E102" s="3">
        <f t="shared" si="51"/>
        <v>2024</v>
      </c>
      <c r="F102" s="3">
        <f t="shared" si="51"/>
        <v>2025</v>
      </c>
      <c r="G102" s="3">
        <f t="shared" si="51"/>
        <v>2026</v>
      </c>
      <c r="H102" s="3">
        <f t="shared" si="51"/>
        <v>2027</v>
      </c>
      <c r="I102" s="3">
        <f t="shared" si="51"/>
        <v>2028</v>
      </c>
      <c r="J102" s="3">
        <f t="shared" si="51"/>
        <v>2029</v>
      </c>
      <c r="K102" s="3">
        <f t="shared" si="51"/>
        <v>2030</v>
      </c>
      <c r="L102" s="3">
        <f t="shared" si="51"/>
        <v>2031</v>
      </c>
      <c r="M102" s="3">
        <f t="shared" si="51"/>
        <v>2032</v>
      </c>
      <c r="N102" s="3">
        <f t="shared" si="51"/>
        <v>2033</v>
      </c>
      <c r="O102" s="3">
        <f t="shared" si="51"/>
        <v>2034</v>
      </c>
      <c r="P102" s="3">
        <f t="shared" si="51"/>
        <v>2035</v>
      </c>
      <c r="Q102" s="3">
        <f t="shared" si="51"/>
        <v>2036</v>
      </c>
      <c r="R102" s="3">
        <f t="shared" si="51"/>
        <v>2037</v>
      </c>
      <c r="S102" s="3">
        <f t="shared" si="51"/>
        <v>2038</v>
      </c>
      <c r="T102" s="3">
        <f t="shared" si="51"/>
        <v>2039</v>
      </c>
      <c r="U102" s="3">
        <f t="shared" si="51"/>
        <v>2040</v>
      </c>
      <c r="V102" s="3">
        <f t="shared" si="51"/>
        <v>2041</v>
      </c>
      <c r="W102" s="3">
        <f t="shared" si="51"/>
        <v>2042</v>
      </c>
      <c r="X102" s="3">
        <f t="shared" si="51"/>
        <v>2043</v>
      </c>
      <c r="Y102" s="3">
        <f t="shared" si="51"/>
        <v>2044</v>
      </c>
      <c r="Z102" s="3">
        <f t="shared" si="51"/>
        <v>2045</v>
      </c>
      <c r="AA102" s="3">
        <f t="shared" si="51"/>
        <v>2046</v>
      </c>
      <c r="AB102" s="3">
        <f t="shared" si="51"/>
        <v>2047</v>
      </c>
      <c r="AC102" s="3">
        <f t="shared" si="51"/>
        <v>2048</v>
      </c>
      <c r="AD102" s="3">
        <f t="shared" si="51"/>
        <v>2049</v>
      </c>
      <c r="AE102" s="3">
        <f t="shared" si="51"/>
        <v>2050</v>
      </c>
    </row>
    <row r="103" spans="2:31" x14ac:dyDescent="0.25">
      <c r="B103" s="4" t="str">
        <f t="shared" si="50"/>
        <v>Peak_A</v>
      </c>
      <c r="C103" s="10">
        <f>C77*(C25*1000/C51)</f>
        <v>263860.68958286382</v>
      </c>
      <c r="D103" s="10">
        <f t="shared" ref="D103:AE103" si="52">D77*(D25*1000/D51)</f>
        <v>263652.81029048254</v>
      </c>
      <c r="E103" s="10">
        <f t="shared" si="52"/>
        <v>267108.00285614963</v>
      </c>
      <c r="F103" s="10">
        <f t="shared" si="52"/>
        <v>264248.51107297069</v>
      </c>
      <c r="G103" s="10">
        <f t="shared" si="52"/>
        <v>263286.41348288197</v>
      </c>
      <c r="H103" s="10">
        <f t="shared" si="52"/>
        <v>262538.69863146974</v>
      </c>
      <c r="I103" s="10">
        <f t="shared" si="52"/>
        <v>258091.90782038317</v>
      </c>
      <c r="J103" s="10">
        <f t="shared" si="52"/>
        <v>260323.77189716749</v>
      </c>
      <c r="K103" s="10">
        <f t="shared" si="52"/>
        <v>258271.7870131369</v>
      </c>
      <c r="L103" s="10">
        <f t="shared" si="52"/>
        <v>254491.54381966649</v>
      </c>
      <c r="M103" s="10">
        <f t="shared" si="52"/>
        <v>261186.14662618857</v>
      </c>
      <c r="N103" s="10">
        <f t="shared" si="52"/>
        <v>263130.4162148381</v>
      </c>
      <c r="O103" s="10">
        <f t="shared" si="52"/>
        <v>261018.83835161309</v>
      </c>
      <c r="P103" s="10">
        <f t="shared" si="52"/>
        <v>305272.42000056372</v>
      </c>
      <c r="Q103" s="10">
        <f t="shared" si="52"/>
        <v>302085.41642821883</v>
      </c>
      <c r="R103" s="10">
        <f t="shared" si="52"/>
        <v>304433.63870614534</v>
      </c>
      <c r="S103" s="10">
        <f t="shared" si="52"/>
        <v>305762.3421356348</v>
      </c>
      <c r="T103" s="10">
        <f t="shared" si="52"/>
        <v>307109.26566138433</v>
      </c>
      <c r="U103" s="10">
        <f t="shared" si="52"/>
        <v>307362.56995245325</v>
      </c>
      <c r="V103" s="10">
        <f t="shared" si="52"/>
        <v>323001.88067686086</v>
      </c>
      <c r="W103" s="10">
        <f t="shared" si="52"/>
        <v>330462.64343462052</v>
      </c>
      <c r="X103" s="10">
        <f t="shared" si="52"/>
        <v>326537.77617649839</v>
      </c>
      <c r="Y103" s="10">
        <f t="shared" si="52"/>
        <v>337276.6139937457</v>
      </c>
      <c r="Z103" s="10">
        <f t="shared" si="52"/>
        <v>343304.69214999693</v>
      </c>
      <c r="AA103" s="10">
        <f t="shared" si="52"/>
        <v>337761.39869664557</v>
      </c>
      <c r="AB103" s="10">
        <f t="shared" si="52"/>
        <v>337761.39869664609</v>
      </c>
      <c r="AC103" s="10">
        <f t="shared" si="52"/>
        <v>338572.46824987594</v>
      </c>
      <c r="AD103" s="10">
        <f t="shared" si="52"/>
        <v>337761.39869664592</v>
      </c>
      <c r="AE103" s="10">
        <f t="shared" si="52"/>
        <v>337761.3986966454</v>
      </c>
    </row>
    <row r="104" spans="2:31" x14ac:dyDescent="0.25">
      <c r="B104" s="4" t="str">
        <f t="shared" si="50"/>
        <v>Other_A</v>
      </c>
      <c r="C104" s="10">
        <f t="shared" ref="C104:AE104" si="53">C78*(C26*1000/C52)</f>
        <v>-21682.062002041323</v>
      </c>
      <c r="D104" s="10">
        <f t="shared" si="53"/>
        <v>-82394.354507505952</v>
      </c>
      <c r="E104" s="10">
        <f t="shared" si="53"/>
        <v>-131409.64278958034</v>
      </c>
      <c r="F104" s="10">
        <f t="shared" si="53"/>
        <v>-145927.10080979645</v>
      </c>
      <c r="G104" s="10">
        <f t="shared" si="53"/>
        <v>-133262.41047822902</v>
      </c>
      <c r="H104" s="10">
        <f t="shared" si="53"/>
        <v>195610.11974891691</v>
      </c>
      <c r="I104" s="10">
        <f t="shared" si="53"/>
        <v>225812.79868855732</v>
      </c>
      <c r="J104" s="10">
        <f t="shared" si="53"/>
        <v>222199.31931068</v>
      </c>
      <c r="K104" s="10">
        <f t="shared" si="53"/>
        <v>196317.47560607368</v>
      </c>
      <c r="L104" s="10">
        <f t="shared" si="53"/>
        <v>199970.29171276159</v>
      </c>
      <c r="M104" s="10">
        <f t="shared" si="53"/>
        <v>199503.08933751934</v>
      </c>
      <c r="N104" s="10">
        <f t="shared" si="53"/>
        <v>201393.89698501263</v>
      </c>
      <c r="O104" s="10">
        <f t="shared" si="53"/>
        <v>215107.07050846811</v>
      </c>
      <c r="P104" s="10">
        <f t="shared" si="53"/>
        <v>248480.80415361043</v>
      </c>
      <c r="Q104" s="10">
        <f t="shared" si="53"/>
        <v>250348.7158688512</v>
      </c>
      <c r="R104" s="10">
        <f t="shared" si="53"/>
        <v>246771.09987050726</v>
      </c>
      <c r="S104" s="10">
        <f t="shared" si="53"/>
        <v>251699.79845869981</v>
      </c>
      <c r="T104" s="10">
        <f t="shared" si="53"/>
        <v>247842.10525758745</v>
      </c>
      <c r="U104" s="10">
        <f t="shared" si="53"/>
        <v>251636.21904535664</v>
      </c>
      <c r="V104" s="10">
        <f t="shared" si="53"/>
        <v>230333.18363007368</v>
      </c>
      <c r="W104" s="10">
        <f t="shared" si="53"/>
        <v>234418.93802886567</v>
      </c>
      <c r="X104" s="10">
        <f t="shared" si="53"/>
        <v>236155.88430825909</v>
      </c>
      <c r="Y104" s="10">
        <f t="shared" si="53"/>
        <v>236891.59753806127</v>
      </c>
      <c r="Z104" s="10">
        <f t="shared" si="53"/>
        <v>236256.30138036073</v>
      </c>
      <c r="AA104" s="10">
        <f t="shared" si="53"/>
        <v>236227.71910140457</v>
      </c>
      <c r="AB104" s="10">
        <f t="shared" si="53"/>
        <v>236227.71910140471</v>
      </c>
      <c r="AC104" s="10">
        <f t="shared" si="53"/>
        <v>236871.69103894252</v>
      </c>
      <c r="AD104" s="10">
        <f t="shared" si="53"/>
        <v>236227.71910140486</v>
      </c>
      <c r="AE104" s="10">
        <f t="shared" si="53"/>
        <v>236227.71910140509</v>
      </c>
    </row>
    <row r="105" spans="2:31" x14ac:dyDescent="0.25">
      <c r="B105" s="4" t="str">
        <f t="shared" si="50"/>
        <v>Peak_B</v>
      </c>
      <c r="C105" s="10">
        <f t="shared" ref="C105:AE105" si="54">C79*(C27*1000/C53)</f>
        <v>162502.66679880186</v>
      </c>
      <c r="D105" s="10">
        <f t="shared" si="54"/>
        <v>207204.13210677527</v>
      </c>
      <c r="E105" s="10">
        <f t="shared" si="54"/>
        <v>213626.93369663466</v>
      </c>
      <c r="F105" s="10">
        <f t="shared" si="54"/>
        <v>105201.89753664698</v>
      </c>
      <c r="G105" s="10">
        <f t="shared" si="54"/>
        <v>118137.70066327846</v>
      </c>
      <c r="H105" s="10">
        <f t="shared" si="54"/>
        <v>174483.32803441901</v>
      </c>
      <c r="I105" s="10">
        <f t="shared" si="54"/>
        <v>203767.39166593814</v>
      </c>
      <c r="J105" s="10">
        <f t="shared" si="54"/>
        <v>224320.00989644194</v>
      </c>
      <c r="K105" s="10">
        <f t="shared" si="54"/>
        <v>214201.97900905117</v>
      </c>
      <c r="L105" s="10">
        <f t="shared" si="54"/>
        <v>228732.34627914609</v>
      </c>
      <c r="M105" s="10">
        <f t="shared" si="54"/>
        <v>242041.95568486318</v>
      </c>
      <c r="N105" s="10">
        <f t="shared" si="54"/>
        <v>250261.66959253119</v>
      </c>
      <c r="O105" s="10">
        <f t="shared" si="54"/>
        <v>246013.65020183113</v>
      </c>
      <c r="P105" s="10">
        <f t="shared" si="54"/>
        <v>243183.6355050873</v>
      </c>
      <c r="Q105" s="10">
        <f t="shared" si="54"/>
        <v>230601.13082627038</v>
      </c>
      <c r="R105" s="10">
        <f t="shared" si="54"/>
        <v>232540.59606883492</v>
      </c>
      <c r="S105" s="10">
        <f t="shared" si="54"/>
        <v>243137.62618453646</v>
      </c>
      <c r="T105" s="10">
        <f t="shared" si="54"/>
        <v>241905.64025225761</v>
      </c>
      <c r="U105" s="10">
        <f t="shared" si="54"/>
        <v>321729.73270466959</v>
      </c>
      <c r="V105" s="10">
        <f t="shared" si="54"/>
        <v>259519.57862988795</v>
      </c>
      <c r="W105" s="10">
        <f t="shared" si="54"/>
        <v>257274.60809868044</v>
      </c>
      <c r="X105" s="10">
        <f t="shared" si="54"/>
        <v>221107.0491399875</v>
      </c>
      <c r="Y105" s="10">
        <f t="shared" si="54"/>
        <v>209298.22341665693</v>
      </c>
      <c r="Z105" s="10">
        <f t="shared" si="54"/>
        <v>208699.94222345704</v>
      </c>
      <c r="AA105" s="10">
        <f t="shared" si="54"/>
        <v>208788.95845617395</v>
      </c>
      <c r="AB105" s="10">
        <f t="shared" si="54"/>
        <v>208788.95845617398</v>
      </c>
      <c r="AC105" s="10">
        <f t="shared" si="54"/>
        <v>209330.8074293831</v>
      </c>
      <c r="AD105" s="10">
        <f t="shared" si="54"/>
        <v>208788.95845617374</v>
      </c>
      <c r="AE105" s="10">
        <f t="shared" si="54"/>
        <v>208788.95845617386</v>
      </c>
    </row>
    <row r="106" spans="2:31" x14ac:dyDescent="0.25">
      <c r="B106" s="4" t="str">
        <f t="shared" si="50"/>
        <v>Other_B</v>
      </c>
      <c r="C106" s="10">
        <f t="shared" ref="C106:AE106" si="55">C80*(C28*1000/C54)</f>
        <v>37291.372271442029</v>
      </c>
      <c r="D106" s="10">
        <f t="shared" si="55"/>
        <v>84431.636244278212</v>
      </c>
      <c r="E106" s="10">
        <f t="shared" si="55"/>
        <v>104736.47759771529</v>
      </c>
      <c r="F106" s="10">
        <f t="shared" si="55"/>
        <v>86240.41581507973</v>
      </c>
      <c r="G106" s="10">
        <f t="shared" si="55"/>
        <v>233847.51527381962</v>
      </c>
      <c r="H106" s="10">
        <f t="shared" si="55"/>
        <v>512463.82598016807</v>
      </c>
      <c r="I106" s="10">
        <f t="shared" si="55"/>
        <v>846826.68356919137</v>
      </c>
      <c r="J106" s="10">
        <f t="shared" si="55"/>
        <v>931632.7886871167</v>
      </c>
      <c r="K106" s="10">
        <f t="shared" si="55"/>
        <v>1083448.0538265074</v>
      </c>
      <c r="L106" s="10">
        <f t="shared" si="55"/>
        <v>1086794.4791965052</v>
      </c>
      <c r="M106" s="10">
        <f t="shared" si="55"/>
        <v>1362702.7701828883</v>
      </c>
      <c r="N106" s="10">
        <f t="shared" si="55"/>
        <v>1401926.0795199706</v>
      </c>
      <c r="O106" s="10">
        <f t="shared" si="55"/>
        <v>1505713.7280311969</v>
      </c>
      <c r="P106" s="10">
        <f t="shared" si="55"/>
        <v>1512728.0554369595</v>
      </c>
      <c r="Q106" s="10">
        <f t="shared" si="55"/>
        <v>1539139.9378520516</v>
      </c>
      <c r="R106" s="10">
        <f t="shared" si="55"/>
        <v>1554383.7308643316</v>
      </c>
      <c r="S106" s="10">
        <f t="shared" si="55"/>
        <v>561067.58070849837</v>
      </c>
      <c r="T106" s="10">
        <f t="shared" si="55"/>
        <v>551507.2796822025</v>
      </c>
      <c r="U106" s="10">
        <f t="shared" si="55"/>
        <v>560090.06430791772</v>
      </c>
      <c r="V106" s="10">
        <f t="shared" si="55"/>
        <v>306819.96310864022</v>
      </c>
      <c r="W106" s="10">
        <f t="shared" si="55"/>
        <v>265639.18127046444</v>
      </c>
      <c r="X106" s="10">
        <f t="shared" si="55"/>
        <v>281210.78457514854</v>
      </c>
      <c r="Y106" s="10">
        <f t="shared" si="55"/>
        <v>1297960.8545498233</v>
      </c>
      <c r="Z106" s="10">
        <f t="shared" si="55"/>
        <v>1294623.9225445522</v>
      </c>
      <c r="AA106" s="10">
        <f t="shared" si="55"/>
        <v>1294519.4859127358</v>
      </c>
      <c r="AB106" s="10">
        <f t="shared" si="55"/>
        <v>1294519.4859127351</v>
      </c>
      <c r="AC106" s="10">
        <f t="shared" si="55"/>
        <v>1297890.2904688157</v>
      </c>
      <c r="AD106" s="10">
        <f t="shared" si="55"/>
        <v>1294519.4859127353</v>
      </c>
      <c r="AE106" s="10">
        <f t="shared" si="55"/>
        <v>1294519.4859127356</v>
      </c>
    </row>
    <row r="107" spans="2:31" x14ac:dyDescent="0.25">
      <c r="B107" s="4" t="str">
        <f t="shared" si="50"/>
        <v>Peak_C</v>
      </c>
      <c r="C107" s="10">
        <f t="shared" ref="C107:AE107" si="56">C81*(C29*1000/C55)</f>
        <v>894628.12619456812</v>
      </c>
      <c r="D107" s="10">
        <f t="shared" si="56"/>
        <v>901749.89214635605</v>
      </c>
      <c r="E107" s="10">
        <f t="shared" si="56"/>
        <v>830650.63716952596</v>
      </c>
      <c r="F107" s="10">
        <f t="shared" si="56"/>
        <v>836787.62763588515</v>
      </c>
      <c r="G107" s="10">
        <f t="shared" si="56"/>
        <v>838230.82691091404</v>
      </c>
      <c r="H107" s="10">
        <f t="shared" si="56"/>
        <v>837343.56207979366</v>
      </c>
      <c r="I107" s="10">
        <f t="shared" si="56"/>
        <v>837300.86997222225</v>
      </c>
      <c r="J107" s="10">
        <f t="shared" si="56"/>
        <v>832775.81343714392</v>
      </c>
      <c r="K107" s="10">
        <f t="shared" si="56"/>
        <v>955191.08611479693</v>
      </c>
      <c r="L107" s="10">
        <f t="shared" si="56"/>
        <v>961507.3077034239</v>
      </c>
      <c r="M107" s="10">
        <f t="shared" si="56"/>
        <v>968005.29302489129</v>
      </c>
      <c r="N107" s="10">
        <f t="shared" si="56"/>
        <v>969285.86968409503</v>
      </c>
      <c r="O107" s="10">
        <f t="shared" si="56"/>
        <v>1019089.5719978934</v>
      </c>
      <c r="P107" s="10">
        <f t="shared" si="56"/>
        <v>1010166.5262192641</v>
      </c>
      <c r="Q107" s="10">
        <f t="shared" si="56"/>
        <v>1017538.0599453374</v>
      </c>
      <c r="R107" s="10">
        <f t="shared" si="56"/>
        <v>1021237.0562367439</v>
      </c>
      <c r="S107" s="10">
        <f t="shared" si="56"/>
        <v>1026378.842582395</v>
      </c>
      <c r="T107" s="10">
        <f t="shared" si="56"/>
        <v>1014953.9570763166</v>
      </c>
      <c r="U107" s="10">
        <f t="shared" si="56"/>
        <v>1023118.8910796709</v>
      </c>
      <c r="V107" s="10">
        <f t="shared" si="56"/>
        <v>1020402.5128981039</v>
      </c>
      <c r="W107" s="10">
        <f t="shared" si="56"/>
        <v>1031857.2364125919</v>
      </c>
      <c r="X107" s="10">
        <f t="shared" si="56"/>
        <v>1045253.8171298252</v>
      </c>
      <c r="Y107" s="10">
        <f t="shared" si="56"/>
        <v>1048009.1007183804</v>
      </c>
      <c r="Z107" s="10">
        <f t="shared" si="56"/>
        <v>1043136.3985292482</v>
      </c>
      <c r="AA107" s="10">
        <f t="shared" si="56"/>
        <v>1046980.0361625145</v>
      </c>
      <c r="AB107" s="10">
        <f t="shared" si="56"/>
        <v>1046980.0361625146</v>
      </c>
      <c r="AC107" s="10">
        <f t="shared" si="56"/>
        <v>1049623.1244001808</v>
      </c>
      <c r="AD107" s="10">
        <f t="shared" si="56"/>
        <v>1046980.0361625151</v>
      </c>
      <c r="AE107" s="10">
        <f t="shared" si="56"/>
        <v>1046980.0361625156</v>
      </c>
    </row>
    <row r="108" spans="2:31" x14ac:dyDescent="0.25">
      <c r="B108" s="4" t="str">
        <f t="shared" si="50"/>
        <v>Other_C</v>
      </c>
      <c r="C108" s="10">
        <f t="shared" ref="C108:AE108" si="57">C82*(C30*1000/C56)</f>
        <v>1358403.1358959624</v>
      </c>
      <c r="D108" s="10">
        <f t="shared" si="57"/>
        <v>1353629.3375713131</v>
      </c>
      <c r="E108" s="10">
        <f t="shared" si="57"/>
        <v>1354568.8300623077</v>
      </c>
      <c r="F108" s="10">
        <f t="shared" si="57"/>
        <v>1349809.1887726139</v>
      </c>
      <c r="G108" s="10">
        <f t="shared" si="57"/>
        <v>1348875.0379336632</v>
      </c>
      <c r="H108" s="10">
        <f t="shared" si="57"/>
        <v>1348684.9762082091</v>
      </c>
      <c r="I108" s="10">
        <f t="shared" si="57"/>
        <v>1351512.7747613548</v>
      </c>
      <c r="J108" s="10">
        <f t="shared" si="57"/>
        <v>1347005.2927679964</v>
      </c>
      <c r="K108" s="10">
        <f t="shared" si="57"/>
        <v>1272974.3359654574</v>
      </c>
      <c r="L108" s="10">
        <f t="shared" si="57"/>
        <v>1271525.9534829399</v>
      </c>
      <c r="M108" s="10">
        <f t="shared" si="57"/>
        <v>1287947.0289240135</v>
      </c>
      <c r="N108" s="10">
        <f t="shared" si="57"/>
        <v>1287015.445305445</v>
      </c>
      <c r="O108" s="10">
        <f t="shared" si="57"/>
        <v>1284816.3269723349</v>
      </c>
      <c r="P108" s="10">
        <f t="shared" si="57"/>
        <v>1276484.3163174149</v>
      </c>
      <c r="Q108" s="10">
        <f t="shared" si="57"/>
        <v>1280313.1721198887</v>
      </c>
      <c r="R108" s="10">
        <f t="shared" si="57"/>
        <v>1288154.1270178456</v>
      </c>
      <c r="S108" s="10">
        <f t="shared" si="57"/>
        <v>1299980.3849605587</v>
      </c>
      <c r="T108" s="10">
        <f t="shared" si="57"/>
        <v>1310802.8363602799</v>
      </c>
      <c r="U108" s="10">
        <f t="shared" si="57"/>
        <v>1329530.8311517662</v>
      </c>
      <c r="V108" s="10">
        <f t="shared" si="57"/>
        <v>1337366.2275404839</v>
      </c>
      <c r="W108" s="10">
        <f t="shared" si="57"/>
        <v>1353949.6147324475</v>
      </c>
      <c r="X108" s="10">
        <f t="shared" si="57"/>
        <v>1372751.8251486423</v>
      </c>
      <c r="Y108" s="10">
        <f t="shared" si="57"/>
        <v>1373322.0991533028</v>
      </c>
      <c r="Z108" s="10">
        <f t="shared" si="57"/>
        <v>1369952.3680320003</v>
      </c>
      <c r="AA108" s="10">
        <f t="shared" si="57"/>
        <v>1369338.4732488662</v>
      </c>
      <c r="AB108" s="10">
        <f t="shared" si="57"/>
        <v>1369338.4732488664</v>
      </c>
      <c r="AC108" s="10">
        <f t="shared" si="57"/>
        <v>1372944.8368827356</v>
      </c>
      <c r="AD108" s="10">
        <f t="shared" si="57"/>
        <v>1369338.4732488662</v>
      </c>
      <c r="AE108" s="10">
        <f t="shared" si="57"/>
        <v>1369338.4732488662</v>
      </c>
    </row>
    <row r="109" spans="2:31" x14ac:dyDescent="0.25">
      <c r="B109" s="4" t="str">
        <f t="shared" si="50"/>
        <v>Peak_D</v>
      </c>
      <c r="C109" s="10">
        <f t="shared" ref="C109:AE109" si="58">C83*(C31*1000/C57)</f>
        <v>2943077.3621293558</v>
      </c>
      <c r="D109" s="10">
        <f t="shared" si="58"/>
        <v>2987146.7595835538</v>
      </c>
      <c r="E109" s="10">
        <f t="shared" si="58"/>
        <v>2832382.5181374298</v>
      </c>
      <c r="F109" s="10">
        <f t="shared" si="58"/>
        <v>2841801.6569757052</v>
      </c>
      <c r="G109" s="10">
        <f t="shared" si="58"/>
        <v>2861144.0015766062</v>
      </c>
      <c r="H109" s="10">
        <f t="shared" si="58"/>
        <v>2860520.2269587391</v>
      </c>
      <c r="I109" s="10">
        <f t="shared" si="58"/>
        <v>2873190.310140328</v>
      </c>
      <c r="J109" s="10">
        <f t="shared" si="58"/>
        <v>2873561.9366781348</v>
      </c>
      <c r="K109" s="10">
        <f t="shared" si="58"/>
        <v>2873998.1156856148</v>
      </c>
      <c r="L109" s="10">
        <f t="shared" si="58"/>
        <v>2881108.8877746128</v>
      </c>
      <c r="M109" s="10">
        <f t="shared" si="58"/>
        <v>2882175.2567739873</v>
      </c>
      <c r="N109" s="10">
        <f t="shared" si="58"/>
        <v>2834352.7730060858</v>
      </c>
      <c r="O109" s="10">
        <f t="shared" si="58"/>
        <v>2328459.4134229361</v>
      </c>
      <c r="P109" s="10">
        <f t="shared" si="58"/>
        <v>2161814.8167501455</v>
      </c>
      <c r="Q109" s="10">
        <f t="shared" si="58"/>
        <v>2200656.2639724603</v>
      </c>
      <c r="R109" s="10">
        <f t="shared" si="58"/>
        <v>2231190.5238744644</v>
      </c>
      <c r="S109" s="10">
        <f t="shared" si="58"/>
        <v>2270226.4919039537</v>
      </c>
      <c r="T109" s="10">
        <f t="shared" si="58"/>
        <v>2150199.3778801109</v>
      </c>
      <c r="U109" s="10">
        <f t="shared" si="58"/>
        <v>2156106.6275234106</v>
      </c>
      <c r="V109" s="10">
        <f t="shared" si="58"/>
        <v>2069318.9269588552</v>
      </c>
      <c r="W109" s="10">
        <f t="shared" si="58"/>
        <v>2105159.5226040175</v>
      </c>
      <c r="X109" s="10">
        <f t="shared" si="58"/>
        <v>2207878.025223494</v>
      </c>
      <c r="Y109" s="10">
        <f t="shared" si="58"/>
        <v>2235978.3375040567</v>
      </c>
      <c r="Z109" s="10">
        <f t="shared" si="58"/>
        <v>2229889.0515560261</v>
      </c>
      <c r="AA109" s="10">
        <f t="shared" si="58"/>
        <v>2231572.7452472318</v>
      </c>
      <c r="AB109" s="10">
        <f t="shared" si="58"/>
        <v>2231572.7452472262</v>
      </c>
      <c r="AC109" s="10">
        <f t="shared" si="58"/>
        <v>2236755.3024399229</v>
      </c>
      <c r="AD109" s="10">
        <f t="shared" si="58"/>
        <v>2231572.7452472323</v>
      </c>
      <c r="AE109" s="10">
        <f t="shared" si="58"/>
        <v>2231572.7452472323</v>
      </c>
    </row>
    <row r="110" spans="2:31" x14ac:dyDescent="0.25">
      <c r="B110" s="4" t="str">
        <f t="shared" si="50"/>
        <v>Other_D</v>
      </c>
      <c r="C110" s="10">
        <f t="shared" ref="C110:AE110" si="59">C84*(C32*1000/C58)</f>
        <v>13111931.210516494</v>
      </c>
      <c r="D110" s="10">
        <f t="shared" si="59"/>
        <v>13101242.857889926</v>
      </c>
      <c r="E110" s="10">
        <f t="shared" si="59"/>
        <v>13141978.443563679</v>
      </c>
      <c r="F110" s="10">
        <f t="shared" si="59"/>
        <v>13232997.780462535</v>
      </c>
      <c r="G110" s="10">
        <f t="shared" si="59"/>
        <v>13362500.879827103</v>
      </c>
      <c r="H110" s="10">
        <f t="shared" si="59"/>
        <v>13793612.783573231</v>
      </c>
      <c r="I110" s="10">
        <f t="shared" si="59"/>
        <v>13864353.56218338</v>
      </c>
      <c r="J110" s="10">
        <f t="shared" si="59"/>
        <v>13830711.972458852</v>
      </c>
      <c r="K110" s="10">
        <f t="shared" si="59"/>
        <v>13815180.661979638</v>
      </c>
      <c r="L110" s="10">
        <f t="shared" si="59"/>
        <v>13736493.659624403</v>
      </c>
      <c r="M110" s="10">
        <f t="shared" si="59"/>
        <v>13751653.281592708</v>
      </c>
      <c r="N110" s="10">
        <f t="shared" si="59"/>
        <v>13642445.352358822</v>
      </c>
      <c r="O110" s="10">
        <f t="shared" si="59"/>
        <v>12811352.838391455</v>
      </c>
      <c r="P110" s="10">
        <f t="shared" si="59"/>
        <v>12777783.364288788</v>
      </c>
      <c r="Q110" s="10">
        <f t="shared" si="59"/>
        <v>12798954.637091616</v>
      </c>
      <c r="R110" s="10">
        <f t="shared" si="59"/>
        <v>12765748.742251271</v>
      </c>
      <c r="S110" s="10">
        <f t="shared" si="59"/>
        <v>13040494.365937907</v>
      </c>
      <c r="T110" s="10">
        <f t="shared" si="59"/>
        <v>13052140.528212972</v>
      </c>
      <c r="U110" s="10">
        <f t="shared" si="59"/>
        <v>13504632.303444317</v>
      </c>
      <c r="V110" s="10">
        <f t="shared" si="59"/>
        <v>14055860.254376767</v>
      </c>
      <c r="W110" s="10">
        <f t="shared" si="59"/>
        <v>14179495.679294327</v>
      </c>
      <c r="X110" s="10">
        <f t="shared" si="59"/>
        <v>14170600.677280793</v>
      </c>
      <c r="Y110" s="10">
        <f t="shared" si="59"/>
        <v>11357898.418838756</v>
      </c>
      <c r="Z110" s="10">
        <f t="shared" si="59"/>
        <v>11331230.796695961</v>
      </c>
      <c r="AA110" s="10">
        <f t="shared" si="59"/>
        <v>11320296.668510279</v>
      </c>
      <c r="AB110" s="10">
        <f t="shared" si="59"/>
        <v>11320296.668510269</v>
      </c>
      <c r="AC110" s="10">
        <f t="shared" si="59"/>
        <v>11350829.585195141</v>
      </c>
      <c r="AD110" s="10">
        <f t="shared" si="59"/>
        <v>11320296.668510253</v>
      </c>
      <c r="AE110" s="10">
        <f t="shared" si="59"/>
        <v>11320296.668510269</v>
      </c>
    </row>
    <row r="111" spans="2:31" x14ac:dyDescent="0.25">
      <c r="B111" s="6" t="str">
        <f t="shared" si="50"/>
        <v>Total</v>
      </c>
      <c r="C111" s="11">
        <f t="shared" ref="C111:AE111" si="60">C85*(C33*1000/C59)</f>
        <v>874717.03106722899</v>
      </c>
      <c r="D111" s="11">
        <f t="shared" si="60"/>
        <v>899858.54075460543</v>
      </c>
      <c r="E111" s="11">
        <f t="shared" si="60"/>
        <v>882847.37411678757</v>
      </c>
      <c r="F111" s="11">
        <f t="shared" si="60"/>
        <v>868153.14894813008</v>
      </c>
      <c r="G111" s="11">
        <f t="shared" si="60"/>
        <v>924521.29496302374</v>
      </c>
      <c r="H111" s="11">
        <f t="shared" si="60"/>
        <v>1086657.7551280665</v>
      </c>
      <c r="I111" s="11">
        <f t="shared" si="60"/>
        <v>1101117.0842955459</v>
      </c>
      <c r="J111" s="11">
        <f t="shared" si="60"/>
        <v>1107576.3964492483</v>
      </c>
      <c r="K111" s="11">
        <f t="shared" si="60"/>
        <v>1097805.4516926182</v>
      </c>
      <c r="L111" s="11">
        <f t="shared" si="60"/>
        <v>1083313.955418481</v>
      </c>
      <c r="M111" s="11">
        <f t="shared" si="60"/>
        <v>1120741.5047997038</v>
      </c>
      <c r="N111" s="11">
        <f t="shared" si="60"/>
        <v>1108412.459842264</v>
      </c>
      <c r="O111" s="11">
        <f t="shared" si="60"/>
        <v>930861.78014447936</v>
      </c>
      <c r="P111" s="11">
        <f t="shared" si="60"/>
        <v>977967.92547325289</v>
      </c>
      <c r="Q111" s="11">
        <f t="shared" si="60"/>
        <v>992891.64617327135</v>
      </c>
      <c r="R111" s="11">
        <f t="shared" si="60"/>
        <v>1054102.5936605756</v>
      </c>
      <c r="S111" s="11">
        <f t="shared" si="60"/>
        <v>1074567.6673188615</v>
      </c>
      <c r="T111" s="11">
        <f t="shared" si="60"/>
        <v>1043394.4223192399</v>
      </c>
      <c r="U111" s="11">
        <f t="shared" si="60"/>
        <v>1048993.100046115</v>
      </c>
      <c r="V111" s="11">
        <f t="shared" si="60"/>
        <v>1041410.1751302902</v>
      </c>
      <c r="W111" s="11">
        <f t="shared" si="60"/>
        <v>1091936.4680052863</v>
      </c>
      <c r="X111" s="11">
        <f t="shared" si="60"/>
        <v>1096912.1971608803</v>
      </c>
      <c r="Y111" s="11">
        <f t="shared" si="60"/>
        <v>970859.47870846943</v>
      </c>
      <c r="Z111" s="11">
        <f t="shared" si="60"/>
        <v>971839.56914592755</v>
      </c>
      <c r="AA111" s="11">
        <f t="shared" si="60"/>
        <v>970040.52276398113</v>
      </c>
      <c r="AB111" s="11">
        <f t="shared" si="60"/>
        <v>971029.51477292203</v>
      </c>
      <c r="AC111" s="11">
        <f t="shared" si="60"/>
        <v>974750.64063136536</v>
      </c>
      <c r="AD111" s="11">
        <f t="shared" si="60"/>
        <v>973911.58544095431</v>
      </c>
      <c r="AE111" s="11">
        <f t="shared" si="60"/>
        <v>975848.84919902135</v>
      </c>
    </row>
    <row r="114" spans="2:33" x14ac:dyDescent="0.25">
      <c r="B114" s="1" t="s">
        <v>45</v>
      </c>
    </row>
    <row r="115" spans="2:33" x14ac:dyDescent="0.25">
      <c r="B115" s="2" t="str">
        <f t="shared" ref="B115:B124" si="61">B24</f>
        <v>Bundle</v>
      </c>
      <c r="C115" s="3">
        <f t="shared" ref="C115:AE115" si="62">C$24</f>
        <v>2022</v>
      </c>
      <c r="D115" s="3">
        <f t="shared" si="62"/>
        <v>2023</v>
      </c>
      <c r="E115" s="3">
        <f t="shared" si="62"/>
        <v>2024</v>
      </c>
      <c r="F115" s="3">
        <f t="shared" si="62"/>
        <v>2025</v>
      </c>
      <c r="G115" s="3">
        <f t="shared" si="62"/>
        <v>2026</v>
      </c>
      <c r="H115" s="3">
        <f t="shared" si="62"/>
        <v>2027</v>
      </c>
      <c r="I115" s="3">
        <f t="shared" si="62"/>
        <v>2028</v>
      </c>
      <c r="J115" s="3">
        <f t="shared" si="62"/>
        <v>2029</v>
      </c>
      <c r="K115" s="3">
        <f t="shared" si="62"/>
        <v>2030</v>
      </c>
      <c r="L115" s="3">
        <f t="shared" si="62"/>
        <v>2031</v>
      </c>
      <c r="M115" s="3">
        <f t="shared" si="62"/>
        <v>2032</v>
      </c>
      <c r="N115" s="3">
        <f t="shared" si="62"/>
        <v>2033</v>
      </c>
      <c r="O115" s="3">
        <f t="shared" si="62"/>
        <v>2034</v>
      </c>
      <c r="P115" s="3">
        <f t="shared" si="62"/>
        <v>2035</v>
      </c>
      <c r="Q115" s="3">
        <f t="shared" si="62"/>
        <v>2036</v>
      </c>
      <c r="R115" s="3">
        <f t="shared" si="62"/>
        <v>2037</v>
      </c>
      <c r="S115" s="3">
        <f t="shared" si="62"/>
        <v>2038</v>
      </c>
      <c r="T115" s="3">
        <f t="shared" si="62"/>
        <v>2039</v>
      </c>
      <c r="U115" s="3">
        <f t="shared" si="62"/>
        <v>2040</v>
      </c>
      <c r="V115" s="3">
        <f t="shared" si="62"/>
        <v>2041</v>
      </c>
      <c r="W115" s="3">
        <f t="shared" si="62"/>
        <v>2042</v>
      </c>
      <c r="X115" s="3">
        <f t="shared" si="62"/>
        <v>2043</v>
      </c>
      <c r="Y115" s="3">
        <f t="shared" si="62"/>
        <v>2044</v>
      </c>
      <c r="Z115" s="3">
        <f t="shared" si="62"/>
        <v>2045</v>
      </c>
      <c r="AA115" s="3">
        <f t="shared" si="62"/>
        <v>2046</v>
      </c>
      <c r="AB115" s="3">
        <f t="shared" si="62"/>
        <v>2047</v>
      </c>
      <c r="AC115" s="3">
        <f t="shared" si="62"/>
        <v>2048</v>
      </c>
      <c r="AD115" s="3">
        <f t="shared" si="62"/>
        <v>2049</v>
      </c>
      <c r="AE115" s="3">
        <f t="shared" si="62"/>
        <v>2050</v>
      </c>
    </row>
    <row r="116" spans="2:33" x14ac:dyDescent="0.25">
      <c r="B116" s="4" t="str">
        <f t="shared" si="61"/>
        <v>Peak_A</v>
      </c>
      <c r="C116" s="10">
        <f t="shared" ref="C116:C124" si="63">C103*(1+$C$153)^(C$89-$C$89)</f>
        <v>263860.68958286382</v>
      </c>
      <c r="D116" s="10">
        <f t="shared" ref="D116:AE116" si="64">D103*(1+$C$153)^(D$89-$C$89)</f>
        <v>269189.51930658263</v>
      </c>
      <c r="E116" s="10">
        <f t="shared" si="64"/>
        <v>278444.3336053674</v>
      </c>
      <c r="F116" s="10">
        <f t="shared" si="64"/>
        <v>281248.21525617834</v>
      </c>
      <c r="G116" s="10">
        <f t="shared" si="64"/>
        <v>286108.93245162565</v>
      </c>
      <c r="H116" s="10">
        <f t="shared" si="64"/>
        <v>291287.6277237967</v>
      </c>
      <c r="I116" s="10">
        <f t="shared" si="64"/>
        <v>292367.32921531051</v>
      </c>
      <c r="J116" s="10">
        <f t="shared" si="64"/>
        <v>301088.39932807401</v>
      </c>
      <c r="K116" s="10">
        <f t="shared" si="64"/>
        <v>304988.10685856396</v>
      </c>
      <c r="L116" s="10">
        <f t="shared" si="64"/>
        <v>306835.09745656047</v>
      </c>
      <c r="M116" s="10">
        <f t="shared" si="64"/>
        <v>321519.67856414185</v>
      </c>
      <c r="N116" s="10">
        <f t="shared" si="64"/>
        <v>330715.24543431267</v>
      </c>
      <c r="O116" s="10">
        <f t="shared" si="64"/>
        <v>334950.59806932323</v>
      </c>
      <c r="P116" s="10">
        <f t="shared" si="64"/>
        <v>399965.20973457047</v>
      </c>
      <c r="Q116" s="10">
        <f t="shared" si="64"/>
        <v>404101.20814375766</v>
      </c>
      <c r="R116" s="10">
        <f t="shared" si="64"/>
        <v>415794.5282863914</v>
      </c>
      <c r="S116" s="10">
        <f t="shared" si="64"/>
        <v>426379.06196187</v>
      </c>
      <c r="T116" s="10">
        <f t="shared" si="64"/>
        <v>437250.72175845597</v>
      </c>
      <c r="U116" s="10">
        <f t="shared" si="64"/>
        <v>446801.20566976338</v>
      </c>
      <c r="V116" s="10">
        <f t="shared" si="64"/>
        <v>479395.71811537322</v>
      </c>
      <c r="W116" s="10">
        <f t="shared" si="64"/>
        <v>500768.74420095066</v>
      </c>
      <c r="X116" s="10">
        <f t="shared" si="64"/>
        <v>505212.41532529925</v>
      </c>
      <c r="Y116" s="10">
        <f t="shared" si="64"/>
        <v>532785.69424397009</v>
      </c>
      <c r="Z116" s="10">
        <f t="shared" si="64"/>
        <v>553696.53690677416</v>
      </c>
      <c r="AA116" s="10">
        <f t="shared" si="64"/>
        <v>556195.95297472563</v>
      </c>
      <c r="AB116" s="10">
        <f t="shared" si="64"/>
        <v>567876.06798719568</v>
      </c>
      <c r="AC116" s="10">
        <f t="shared" si="64"/>
        <v>581193.74800651567</v>
      </c>
      <c r="AD116" s="10">
        <f t="shared" si="64"/>
        <v>591977.29618863994</v>
      </c>
      <c r="AE116" s="10">
        <f t="shared" si="64"/>
        <v>604408.81940860022</v>
      </c>
    </row>
    <row r="117" spans="2:33" x14ac:dyDescent="0.25">
      <c r="B117" s="4" t="str">
        <f t="shared" si="61"/>
        <v>Other_A</v>
      </c>
      <c r="C117" s="10">
        <f t="shared" si="63"/>
        <v>-21682.062002041323</v>
      </c>
      <c r="D117" s="10">
        <f t="shared" ref="D117:AE117" si="65">D104*(1+$C$153)^(D$89-$C$89)</f>
        <v>-84124.635952163575</v>
      </c>
      <c r="E117" s="10">
        <f t="shared" si="65"/>
        <v>-136986.79943921289</v>
      </c>
      <c r="F117" s="10">
        <f t="shared" si="65"/>
        <v>-155314.92114606555</v>
      </c>
      <c r="G117" s="10">
        <f t="shared" si="65"/>
        <v>-144814.0277862662</v>
      </c>
      <c r="H117" s="10">
        <f t="shared" si="65"/>
        <v>217030.12941498571</v>
      </c>
      <c r="I117" s="10">
        <f t="shared" si="65"/>
        <v>255801.45233051755</v>
      </c>
      <c r="J117" s="10">
        <f t="shared" si="65"/>
        <v>256993.96138692851</v>
      </c>
      <c r="K117" s="10">
        <f t="shared" si="65"/>
        <v>231827.47105591997</v>
      </c>
      <c r="L117" s="10">
        <f t="shared" si="65"/>
        <v>241099.9714378739</v>
      </c>
      <c r="M117" s="10">
        <f t="shared" si="65"/>
        <v>245587.94555117076</v>
      </c>
      <c r="N117" s="10">
        <f t="shared" si="65"/>
        <v>253121.75243165708</v>
      </c>
      <c r="O117" s="10">
        <f t="shared" si="65"/>
        <v>276034.64321105467</v>
      </c>
      <c r="P117" s="10">
        <f t="shared" si="65"/>
        <v>325557.33972996968</v>
      </c>
      <c r="Q117" s="10">
        <f t="shared" si="65"/>
        <v>334892.75892893056</v>
      </c>
      <c r="R117" s="10">
        <f t="shared" si="65"/>
        <v>337039.20992913697</v>
      </c>
      <c r="S117" s="10">
        <f t="shared" si="65"/>
        <v>350989.99835370731</v>
      </c>
      <c r="T117" s="10">
        <f t="shared" si="65"/>
        <v>352868.34857500548</v>
      </c>
      <c r="U117" s="10">
        <f t="shared" si="65"/>
        <v>365793.94191374164</v>
      </c>
      <c r="V117" s="10">
        <f t="shared" si="65"/>
        <v>341857.89178920281</v>
      </c>
      <c r="W117" s="10">
        <f t="shared" si="65"/>
        <v>355228.28236668807</v>
      </c>
      <c r="X117" s="10">
        <f t="shared" si="65"/>
        <v>365375.44323866937</v>
      </c>
      <c r="Y117" s="10">
        <f t="shared" si="65"/>
        <v>374210.51154533809</v>
      </c>
      <c r="Z117" s="10">
        <f t="shared" si="65"/>
        <v>381044.29938741814</v>
      </c>
      <c r="AA117" s="10">
        <f t="shared" si="65"/>
        <v>388999.16287549521</v>
      </c>
      <c r="AB117" s="10">
        <f t="shared" si="65"/>
        <v>397168.14529588079</v>
      </c>
      <c r="AC117" s="10">
        <f t="shared" si="65"/>
        <v>406614.11904869159</v>
      </c>
      <c r="AD117" s="10">
        <f t="shared" si="65"/>
        <v>414024.35855038353</v>
      </c>
      <c r="AE117" s="10">
        <f t="shared" si="65"/>
        <v>422718.87007994187</v>
      </c>
    </row>
    <row r="118" spans="2:33" x14ac:dyDescent="0.25">
      <c r="B118" s="4" t="str">
        <f t="shared" si="61"/>
        <v>Peak_B</v>
      </c>
      <c r="C118" s="10">
        <f t="shared" si="63"/>
        <v>162502.66679880186</v>
      </c>
      <c r="D118" s="10">
        <f t="shared" ref="D118:AE118" si="66">D105*(1+$C$153)^(D$89-$C$89)</f>
        <v>211555.41888101754</v>
      </c>
      <c r="E118" s="10">
        <f t="shared" si="66"/>
        <v>222693.47438965348</v>
      </c>
      <c r="F118" s="10">
        <f t="shared" si="66"/>
        <v>111969.77346666978</v>
      </c>
      <c r="G118" s="10">
        <f t="shared" si="66"/>
        <v>128378.25914347035</v>
      </c>
      <c r="H118" s="10">
        <f t="shared" si="66"/>
        <v>193589.87823674208</v>
      </c>
      <c r="I118" s="10">
        <f t="shared" si="66"/>
        <v>230828.34555200819</v>
      </c>
      <c r="J118" s="10">
        <f t="shared" si="66"/>
        <v>259446.73521270652</v>
      </c>
      <c r="K118" s="10">
        <f t="shared" si="66"/>
        <v>252946.93167552765</v>
      </c>
      <c r="L118" s="10">
        <f t="shared" si="66"/>
        <v>275777.77520089824</v>
      </c>
      <c r="M118" s="10">
        <f t="shared" si="66"/>
        <v>297953.2138134868</v>
      </c>
      <c r="N118" s="10">
        <f t="shared" si="66"/>
        <v>314541.17191271187</v>
      </c>
      <c r="O118" s="10">
        <f t="shared" si="66"/>
        <v>315695.2953614713</v>
      </c>
      <c r="P118" s="10">
        <f t="shared" si="66"/>
        <v>318617.03647721588</v>
      </c>
      <c r="Q118" s="10">
        <f t="shared" si="66"/>
        <v>308476.31331569218</v>
      </c>
      <c r="R118" s="10">
        <f t="shared" si="66"/>
        <v>317603.23156406078</v>
      </c>
      <c r="S118" s="10">
        <f t="shared" si="66"/>
        <v>339050.23181112163</v>
      </c>
      <c r="T118" s="10">
        <f t="shared" si="66"/>
        <v>344416.2310438584</v>
      </c>
      <c r="U118" s="10">
        <f t="shared" si="66"/>
        <v>467686.20035450003</v>
      </c>
      <c r="V118" s="10">
        <f t="shared" si="66"/>
        <v>385176.00733953511</v>
      </c>
      <c r="W118" s="10">
        <f t="shared" si="66"/>
        <v>389862.77260672266</v>
      </c>
      <c r="X118" s="10">
        <f t="shared" si="66"/>
        <v>342092.20032503683</v>
      </c>
      <c r="Y118" s="10">
        <f t="shared" si="66"/>
        <v>330622.09071258322</v>
      </c>
      <c r="Z118" s="10">
        <f t="shared" si="66"/>
        <v>336600.22104004043</v>
      </c>
      <c r="AA118" s="10">
        <f t="shared" si="66"/>
        <v>343815.40983441391</v>
      </c>
      <c r="AB118" s="10">
        <f t="shared" si="66"/>
        <v>351035.53344093659</v>
      </c>
      <c r="AC118" s="10">
        <f t="shared" si="66"/>
        <v>359337.4179891189</v>
      </c>
      <c r="AD118" s="10">
        <f t="shared" si="66"/>
        <v>365933.83251570293</v>
      </c>
      <c r="AE118" s="10">
        <f t="shared" si="66"/>
        <v>373618.44299853279</v>
      </c>
    </row>
    <row r="119" spans="2:33" x14ac:dyDescent="0.25">
      <c r="B119" s="4" t="str">
        <f t="shared" si="61"/>
        <v>Other_B</v>
      </c>
      <c r="C119" s="10">
        <f t="shared" si="63"/>
        <v>37291.372271442029</v>
      </c>
      <c r="D119" s="10">
        <f t="shared" ref="D119:AE119" si="67">D106*(1+$C$153)^(D$89-$C$89)</f>
        <v>86204.700605408041</v>
      </c>
      <c r="E119" s="10">
        <f t="shared" si="67"/>
        <v>109181.5984434399</v>
      </c>
      <c r="F119" s="10">
        <f t="shared" si="67"/>
        <v>91788.456754043946</v>
      </c>
      <c r="G119" s="10">
        <f t="shared" si="67"/>
        <v>254118.17520848929</v>
      </c>
      <c r="H119" s="10">
        <f t="shared" si="67"/>
        <v>568580.45287092263</v>
      </c>
      <c r="I119" s="10">
        <f t="shared" si="67"/>
        <v>959287.94464833674</v>
      </c>
      <c r="J119" s="10">
        <f t="shared" si="67"/>
        <v>1077519.0566083137</v>
      </c>
      <c r="K119" s="10">
        <f t="shared" si="67"/>
        <v>1279422.6370506908</v>
      </c>
      <c r="L119" s="10">
        <f t="shared" si="67"/>
        <v>1310325.2270566877</v>
      </c>
      <c r="M119" s="10">
        <f t="shared" si="67"/>
        <v>1677484.6687206994</v>
      </c>
      <c r="N119" s="10">
        <f t="shared" si="67"/>
        <v>1762009.6305805407</v>
      </c>
      <c r="O119" s="10">
        <f t="shared" si="67"/>
        <v>1932196.6066137115</v>
      </c>
      <c r="P119" s="10">
        <f t="shared" si="67"/>
        <v>1981962.8447374811</v>
      </c>
      <c r="Q119" s="10">
        <f t="shared" si="67"/>
        <v>2058915.3748046407</v>
      </c>
      <c r="R119" s="10">
        <f t="shared" si="67"/>
        <v>2122972.523330844</v>
      </c>
      <c r="S119" s="10">
        <f t="shared" si="67"/>
        <v>782396.76962438063</v>
      </c>
      <c r="T119" s="10">
        <f t="shared" si="67"/>
        <v>785215.50164485094</v>
      </c>
      <c r="U119" s="10">
        <f t="shared" si="67"/>
        <v>814181.49274046172</v>
      </c>
      <c r="V119" s="10">
        <f t="shared" si="67"/>
        <v>455378.70008177933</v>
      </c>
      <c r="W119" s="10">
        <f t="shared" si="67"/>
        <v>402538.08367812354</v>
      </c>
      <c r="X119" s="10">
        <f t="shared" si="67"/>
        <v>435083.44227205642</v>
      </c>
      <c r="Y119" s="10">
        <f t="shared" si="67"/>
        <v>2050349.6130498028</v>
      </c>
      <c r="Z119" s="10">
        <f t="shared" si="67"/>
        <v>2088025.0078154625</v>
      </c>
      <c r="AA119" s="10">
        <f t="shared" si="67"/>
        <v>2131701.5558614712</v>
      </c>
      <c r="AB119" s="10">
        <f t="shared" si="67"/>
        <v>2176467.2885345602</v>
      </c>
      <c r="AC119" s="10">
        <f t="shared" si="67"/>
        <v>2227959.4271738683</v>
      </c>
      <c r="AD119" s="10">
        <f t="shared" si="67"/>
        <v>2268838.7367272559</v>
      </c>
      <c r="AE119" s="10">
        <f t="shared" si="67"/>
        <v>2316484.3501985283</v>
      </c>
    </row>
    <row r="120" spans="2:33" x14ac:dyDescent="0.25">
      <c r="B120" s="4" t="str">
        <f t="shared" si="61"/>
        <v>Peak_C</v>
      </c>
      <c r="C120" s="10">
        <f t="shared" si="63"/>
        <v>894628.12619456812</v>
      </c>
      <c r="D120" s="10">
        <f t="shared" ref="D120:AE120" si="68">D107*(1+$C$153)^(D$89-$C$89)</f>
        <v>920686.6398814295</v>
      </c>
      <c r="E120" s="10">
        <f t="shared" si="68"/>
        <v>865904.28086163756</v>
      </c>
      <c r="F120" s="10">
        <f t="shared" si="68"/>
        <v>890620.06769852748</v>
      </c>
      <c r="G120" s="10">
        <f t="shared" si="68"/>
        <v>910891.38958215818</v>
      </c>
      <c r="H120" s="10">
        <f t="shared" si="68"/>
        <v>929035.68525108963</v>
      </c>
      <c r="I120" s="10">
        <f t="shared" si="68"/>
        <v>948497.07288692147</v>
      </c>
      <c r="J120" s="10">
        <f t="shared" si="68"/>
        <v>963181.86710190598</v>
      </c>
      <c r="K120" s="10">
        <f t="shared" si="68"/>
        <v>1127966.4899190459</v>
      </c>
      <c r="L120" s="10">
        <f t="shared" si="68"/>
        <v>1159269.1216232716</v>
      </c>
      <c r="M120" s="10">
        <f t="shared" si="68"/>
        <v>1191612.7814665053</v>
      </c>
      <c r="N120" s="10">
        <f t="shared" si="68"/>
        <v>1218246.1415895796</v>
      </c>
      <c r="O120" s="10">
        <f t="shared" si="68"/>
        <v>1307739.5631003717</v>
      </c>
      <c r="P120" s="10">
        <f t="shared" si="68"/>
        <v>1323511.1987037163</v>
      </c>
      <c r="Q120" s="10">
        <f t="shared" si="68"/>
        <v>1361165.8722819288</v>
      </c>
      <c r="R120" s="10">
        <f t="shared" si="68"/>
        <v>1394802.4333684396</v>
      </c>
      <c r="S120" s="10">
        <f t="shared" si="68"/>
        <v>1431263.3958162914</v>
      </c>
      <c r="T120" s="10">
        <f t="shared" si="68"/>
        <v>1445053.6011262459</v>
      </c>
      <c r="U120" s="10">
        <f t="shared" si="68"/>
        <v>1487268.7788517096</v>
      </c>
      <c r="V120" s="10">
        <f t="shared" si="68"/>
        <v>1514469.8056012322</v>
      </c>
      <c r="W120" s="10">
        <f t="shared" si="68"/>
        <v>1563631.6622735802</v>
      </c>
      <c r="X120" s="10">
        <f t="shared" si="68"/>
        <v>1617194.8365775463</v>
      </c>
      <c r="Y120" s="10">
        <f t="shared" si="68"/>
        <v>1655508.3665261033</v>
      </c>
      <c r="Z120" s="10">
        <f t="shared" si="68"/>
        <v>1682415.1390703749</v>
      </c>
      <c r="AA120" s="10">
        <f t="shared" si="68"/>
        <v>1724075.2235335463</v>
      </c>
      <c r="AB120" s="10">
        <f t="shared" si="68"/>
        <v>1760280.8032277506</v>
      </c>
      <c r="AC120" s="10">
        <f t="shared" si="68"/>
        <v>1801783.8273082143</v>
      </c>
      <c r="AD120" s="10">
        <f t="shared" si="68"/>
        <v>1834988.8807975403</v>
      </c>
      <c r="AE120" s="10">
        <f t="shared" si="68"/>
        <v>1873523.6472942892</v>
      </c>
    </row>
    <row r="121" spans="2:33" x14ac:dyDescent="0.25">
      <c r="B121" s="4" t="str">
        <f t="shared" si="61"/>
        <v>Other_C</v>
      </c>
      <c r="C121" s="10">
        <f t="shared" si="63"/>
        <v>1358403.1358959624</v>
      </c>
      <c r="D121" s="10">
        <f t="shared" ref="D121:AE121" si="69">D108*(1+$C$153)^(D$89-$C$89)</f>
        <v>1382055.5536603106</v>
      </c>
      <c r="E121" s="10">
        <f t="shared" si="69"/>
        <v>1412058.0857789817</v>
      </c>
      <c r="F121" s="10">
        <f t="shared" si="69"/>
        <v>1436645.4658049315</v>
      </c>
      <c r="G121" s="10">
        <f t="shared" si="69"/>
        <v>1465799.8945279343</v>
      </c>
      <c r="H121" s="10">
        <f t="shared" si="69"/>
        <v>1496370.8181469748</v>
      </c>
      <c r="I121" s="10">
        <f t="shared" si="69"/>
        <v>1530997.9444700133</v>
      </c>
      <c r="J121" s="10">
        <f t="shared" si="69"/>
        <v>1557935.5835630954</v>
      </c>
      <c r="K121" s="10">
        <f t="shared" si="69"/>
        <v>1503230.5204358022</v>
      </c>
      <c r="L121" s="10">
        <f t="shared" si="69"/>
        <v>1533052.0770935495</v>
      </c>
      <c r="M121" s="10">
        <f t="shared" si="69"/>
        <v>1585460.4851610051</v>
      </c>
      <c r="N121" s="10">
        <f t="shared" si="69"/>
        <v>1617584.2952508491</v>
      </c>
      <c r="O121" s="10">
        <f t="shared" si="69"/>
        <v>1648731.5622365123</v>
      </c>
      <c r="P121" s="10">
        <f t="shared" si="69"/>
        <v>1672438.3987844097</v>
      </c>
      <c r="Q121" s="10">
        <f t="shared" si="69"/>
        <v>1712681.4851684575</v>
      </c>
      <c r="R121" s="10">
        <f t="shared" si="69"/>
        <v>1759356.9484630728</v>
      </c>
      <c r="S121" s="10">
        <f t="shared" si="69"/>
        <v>1812794.9087413636</v>
      </c>
      <c r="T121" s="10">
        <f t="shared" si="69"/>
        <v>1866272.2046084818</v>
      </c>
      <c r="U121" s="10">
        <f t="shared" si="69"/>
        <v>1932688.0902434699</v>
      </c>
      <c r="V121" s="10">
        <f t="shared" si="69"/>
        <v>1984903.7463543997</v>
      </c>
      <c r="W121" s="10">
        <f t="shared" si="69"/>
        <v>2051716.4700798288</v>
      </c>
      <c r="X121" s="10">
        <f t="shared" si="69"/>
        <v>2123892.9025188647</v>
      </c>
      <c r="Y121" s="10">
        <f t="shared" si="69"/>
        <v>2169395.4981164117</v>
      </c>
      <c r="Z121" s="10">
        <f t="shared" si="69"/>
        <v>2209517.9566468964</v>
      </c>
      <c r="AA121" s="10">
        <f t="shared" si="69"/>
        <v>2254906.9254584801</v>
      </c>
      <c r="AB121" s="10">
        <f t="shared" si="69"/>
        <v>2302259.9708931083</v>
      </c>
      <c r="AC121" s="10">
        <f t="shared" si="69"/>
        <v>2356798.1167481234</v>
      </c>
      <c r="AD121" s="10">
        <f t="shared" si="69"/>
        <v>2399970.1863177819</v>
      </c>
      <c r="AE121" s="10">
        <f t="shared" si="69"/>
        <v>2450369.5602304549</v>
      </c>
    </row>
    <row r="122" spans="2:33" x14ac:dyDescent="0.25">
      <c r="B122" s="4" t="str">
        <f t="shared" si="61"/>
        <v>Peak_D</v>
      </c>
      <c r="C122" s="10">
        <f t="shared" si="63"/>
        <v>2943077.3621293558</v>
      </c>
      <c r="D122" s="10">
        <f t="shared" ref="D122:AE122" si="70">D109*(1+$C$153)^(D$89-$C$89)</f>
        <v>3049876.8415348083</v>
      </c>
      <c r="E122" s="10">
        <f t="shared" si="70"/>
        <v>2952591.6645896998</v>
      </c>
      <c r="F122" s="10">
        <f t="shared" si="70"/>
        <v>3024621.1828824976</v>
      </c>
      <c r="G122" s="10">
        <f t="shared" si="70"/>
        <v>3109157.2293937523</v>
      </c>
      <c r="H122" s="10">
        <f t="shared" si="70"/>
        <v>3173757.4510353361</v>
      </c>
      <c r="I122" s="10">
        <f t="shared" si="70"/>
        <v>3254759.0677955193</v>
      </c>
      <c r="J122" s="10">
        <f t="shared" si="70"/>
        <v>3323538.8285103207</v>
      </c>
      <c r="K122" s="10">
        <f t="shared" si="70"/>
        <v>3393848.219176379</v>
      </c>
      <c r="L122" s="10">
        <f t="shared" si="70"/>
        <v>3473692.3400083929</v>
      </c>
      <c r="M122" s="10">
        <f t="shared" si="70"/>
        <v>3547952.5774763264</v>
      </c>
      <c r="N122" s="10">
        <f t="shared" si="70"/>
        <v>3562353.9325336036</v>
      </c>
      <c r="O122" s="10">
        <f t="shared" si="70"/>
        <v>2987979.25096711</v>
      </c>
      <c r="P122" s="10">
        <f t="shared" si="70"/>
        <v>2832390.5467358539</v>
      </c>
      <c r="Q122" s="10">
        <f t="shared" si="70"/>
        <v>2943829.1510232864</v>
      </c>
      <c r="R122" s="10">
        <f t="shared" si="70"/>
        <v>3047353.1615437819</v>
      </c>
      <c r="S122" s="10">
        <f t="shared" si="70"/>
        <v>3165782.402430723</v>
      </c>
      <c r="T122" s="10">
        <f t="shared" si="70"/>
        <v>3061373.7031929563</v>
      </c>
      <c r="U122" s="10">
        <f t="shared" si="70"/>
        <v>3134249.6937055499</v>
      </c>
      <c r="V122" s="10">
        <f t="shared" si="70"/>
        <v>3071259.6190472902</v>
      </c>
      <c r="W122" s="10">
        <f t="shared" si="70"/>
        <v>3190067.3538177139</v>
      </c>
      <c r="X122" s="10">
        <f t="shared" si="70"/>
        <v>3415982.6863765311</v>
      </c>
      <c r="Y122" s="10">
        <f t="shared" si="70"/>
        <v>3532107.5385430302</v>
      </c>
      <c r="Z122" s="10">
        <f t="shared" si="70"/>
        <v>3596460.7352160648</v>
      </c>
      <c r="AA122" s="10">
        <f t="shared" si="70"/>
        <v>3674758.9702811572</v>
      </c>
      <c r="AB122" s="10">
        <f t="shared" si="70"/>
        <v>3751928.9086570516</v>
      </c>
      <c r="AC122" s="10">
        <f t="shared" si="70"/>
        <v>3839615.7972274306</v>
      </c>
      <c r="AD122" s="10">
        <f t="shared" si="70"/>
        <v>3911164.5234693759</v>
      </c>
      <c r="AE122" s="10">
        <f t="shared" si="70"/>
        <v>3993298.9784622318</v>
      </c>
    </row>
    <row r="123" spans="2:33" x14ac:dyDescent="0.25">
      <c r="B123" s="4" t="str">
        <f t="shared" si="61"/>
        <v>Other_D</v>
      </c>
      <c r="C123" s="10">
        <f t="shared" si="63"/>
        <v>13111931.210516494</v>
      </c>
      <c r="D123" s="10">
        <f t="shared" ref="D123:AE123" si="71">D110*(1+$C$153)^(D$89-$C$89)</f>
        <v>13376368.957905613</v>
      </c>
      <c r="E123" s="10">
        <f t="shared" si="71"/>
        <v>13699737.150686963</v>
      </c>
      <c r="F123" s="10">
        <f t="shared" si="71"/>
        <v>14084306.447487667</v>
      </c>
      <c r="G123" s="10">
        <f t="shared" si="71"/>
        <v>14520805.73029572</v>
      </c>
      <c r="H123" s="10">
        <f t="shared" si="71"/>
        <v>15304062.854016401</v>
      </c>
      <c r="I123" s="10">
        <f t="shared" si="71"/>
        <v>15705583.551628895</v>
      </c>
      <c r="J123" s="10">
        <f t="shared" si="71"/>
        <v>15996491.211721627</v>
      </c>
      <c r="K123" s="10">
        <f t="shared" si="71"/>
        <v>16314076.906092325</v>
      </c>
      <c r="L123" s="10">
        <f t="shared" si="71"/>
        <v>16561801.258704793</v>
      </c>
      <c r="M123" s="10">
        <f t="shared" si="71"/>
        <v>16928260.552621085</v>
      </c>
      <c r="N123" s="10">
        <f t="shared" si="71"/>
        <v>17146496.12892272</v>
      </c>
      <c r="O123" s="10">
        <f t="shared" si="71"/>
        <v>16440078.893906472</v>
      </c>
      <c r="P123" s="10">
        <f t="shared" si="71"/>
        <v>16741338.124260399</v>
      </c>
      <c r="Q123" s="10">
        <f t="shared" si="71"/>
        <v>17121227.144888848</v>
      </c>
      <c r="R123" s="10">
        <f t="shared" si="71"/>
        <v>17435420.405793071</v>
      </c>
      <c r="S123" s="10">
        <f t="shared" si="71"/>
        <v>18184691.144212842</v>
      </c>
      <c r="T123" s="10">
        <f t="shared" si="71"/>
        <v>18583151.02985679</v>
      </c>
      <c r="U123" s="10">
        <f t="shared" si="71"/>
        <v>19631167.179006711</v>
      </c>
      <c r="V123" s="10">
        <f t="shared" si="71"/>
        <v>20861547.945962165</v>
      </c>
      <c r="W123" s="10">
        <f t="shared" si="71"/>
        <v>21486992.208630186</v>
      </c>
      <c r="X123" s="10">
        <f t="shared" si="71"/>
        <v>21924456.884001438</v>
      </c>
      <c r="Y123" s="10">
        <f t="shared" si="71"/>
        <v>17941729.557169087</v>
      </c>
      <c r="Z123" s="10">
        <f t="shared" si="71"/>
        <v>18275495.192709666</v>
      </c>
      <c r="AA123" s="10">
        <f t="shared" si="71"/>
        <v>18641275.225040145</v>
      </c>
      <c r="AB123" s="10">
        <f t="shared" si="71"/>
        <v>19032742.004765972</v>
      </c>
      <c r="AC123" s="10">
        <f t="shared" si="71"/>
        <v>19484842.414103247</v>
      </c>
      <c r="AD123" s="10">
        <f t="shared" si="71"/>
        <v>19840510.608190212</v>
      </c>
      <c r="AE123" s="10">
        <f t="shared" si="71"/>
        <v>20257161.33096223</v>
      </c>
    </row>
    <row r="124" spans="2:33" x14ac:dyDescent="0.25">
      <c r="B124" s="6" t="str">
        <f t="shared" si="61"/>
        <v>Total</v>
      </c>
      <c r="C124" s="11">
        <f t="shared" si="63"/>
        <v>874717.03106722899</v>
      </c>
      <c r="D124" s="11">
        <f t="shared" ref="D124:AE124" si="72">D111*(1+$C$153)^(D$89-$C$89)</f>
        <v>918755.57011045201</v>
      </c>
      <c r="E124" s="11">
        <f t="shared" si="72"/>
        <v>920316.29952167789</v>
      </c>
      <c r="F124" s="11">
        <f t="shared" si="72"/>
        <v>924003.40391423274</v>
      </c>
      <c r="G124" s="11">
        <f t="shared" si="72"/>
        <v>1004661.794855066</v>
      </c>
      <c r="H124" s="11">
        <f t="shared" si="72"/>
        <v>1205650.6766007843</v>
      </c>
      <c r="I124" s="11">
        <f t="shared" si="72"/>
        <v>1247348.914607906</v>
      </c>
      <c r="J124" s="11">
        <f t="shared" si="72"/>
        <v>1281014.0307593206</v>
      </c>
      <c r="K124" s="11">
        <f t="shared" si="72"/>
        <v>1296377.007658649</v>
      </c>
      <c r="L124" s="11">
        <f t="shared" si="72"/>
        <v>1306128.8328009059</v>
      </c>
      <c r="M124" s="11">
        <f t="shared" si="72"/>
        <v>1379630.784524017</v>
      </c>
      <c r="N124" s="11">
        <f t="shared" si="72"/>
        <v>1393107.281067393</v>
      </c>
      <c r="O124" s="11">
        <f t="shared" si="72"/>
        <v>1194521.8664993779</v>
      </c>
      <c r="P124" s="11">
        <f t="shared" si="72"/>
        <v>1281324.8783655923</v>
      </c>
      <c r="Q124" s="11">
        <f t="shared" si="72"/>
        <v>1328196.2383967079</v>
      </c>
      <c r="R124" s="11">
        <f t="shared" si="72"/>
        <v>1439690.0833932494</v>
      </c>
      <c r="S124" s="11">
        <f t="shared" si="72"/>
        <v>1498461.6836913403</v>
      </c>
      <c r="T124" s="11">
        <f t="shared" si="72"/>
        <v>1485546.0751251448</v>
      </c>
      <c r="U124" s="11">
        <f t="shared" si="72"/>
        <v>1524881.1262619586</v>
      </c>
      <c r="V124" s="11">
        <f t="shared" si="72"/>
        <v>1545649.1389865987</v>
      </c>
      <c r="W124" s="11">
        <f t="shared" si="72"/>
        <v>1654673.1217394334</v>
      </c>
      <c r="X124" s="11">
        <f t="shared" si="72"/>
        <v>1697119.6013409805</v>
      </c>
      <c r="Y124" s="11">
        <f t="shared" si="72"/>
        <v>1533637.4356113009</v>
      </c>
      <c r="Z124" s="11">
        <f t="shared" si="72"/>
        <v>1567424.5536672208</v>
      </c>
      <c r="AA124" s="11">
        <f t="shared" si="72"/>
        <v>1597377.956938724</v>
      </c>
      <c r="AB124" s="11">
        <f t="shared" si="72"/>
        <v>1632585.679940332</v>
      </c>
      <c r="AC124" s="11">
        <f t="shared" si="72"/>
        <v>1673257.6666044467</v>
      </c>
      <c r="AD124" s="11">
        <f t="shared" si="72"/>
        <v>1706925.5080682873</v>
      </c>
      <c r="AE124" s="11">
        <f t="shared" si="72"/>
        <v>1746237.5900312718</v>
      </c>
    </row>
    <row r="127" spans="2:33" x14ac:dyDescent="0.25">
      <c r="B127" s="1" t="s">
        <v>46</v>
      </c>
    </row>
    <row r="128" spans="2:33" x14ac:dyDescent="0.25">
      <c r="B128" s="2" t="str">
        <f t="shared" ref="B128:B137" si="73">B50</f>
        <v>Bundle</v>
      </c>
      <c r="C128" s="3">
        <f t="shared" ref="C128:AE128" si="74">C$24</f>
        <v>2022</v>
      </c>
      <c r="D128" s="3">
        <f t="shared" si="74"/>
        <v>2023</v>
      </c>
      <c r="E128" s="3">
        <f t="shared" si="74"/>
        <v>2024</v>
      </c>
      <c r="F128" s="3">
        <f t="shared" si="74"/>
        <v>2025</v>
      </c>
      <c r="G128" s="3">
        <f t="shared" si="74"/>
        <v>2026</v>
      </c>
      <c r="H128" s="3">
        <f t="shared" si="74"/>
        <v>2027</v>
      </c>
      <c r="I128" s="3">
        <f t="shared" si="74"/>
        <v>2028</v>
      </c>
      <c r="J128" s="3">
        <f t="shared" si="74"/>
        <v>2029</v>
      </c>
      <c r="K128" s="3">
        <f t="shared" si="74"/>
        <v>2030</v>
      </c>
      <c r="L128" s="3">
        <f t="shared" si="74"/>
        <v>2031</v>
      </c>
      <c r="M128" s="3">
        <f t="shared" si="74"/>
        <v>2032</v>
      </c>
      <c r="N128" s="3">
        <f t="shared" si="74"/>
        <v>2033</v>
      </c>
      <c r="O128" s="3">
        <f t="shared" si="74"/>
        <v>2034</v>
      </c>
      <c r="P128" s="3">
        <f t="shared" si="74"/>
        <v>2035</v>
      </c>
      <c r="Q128" s="3">
        <f t="shared" si="74"/>
        <v>2036</v>
      </c>
      <c r="R128" s="3">
        <f t="shared" si="74"/>
        <v>2037</v>
      </c>
      <c r="S128" s="3">
        <f t="shared" si="74"/>
        <v>2038</v>
      </c>
      <c r="T128" s="3">
        <f t="shared" si="74"/>
        <v>2039</v>
      </c>
      <c r="U128" s="3">
        <f t="shared" si="74"/>
        <v>2040</v>
      </c>
      <c r="V128" s="3">
        <f t="shared" si="74"/>
        <v>2041</v>
      </c>
      <c r="W128" s="3">
        <f t="shared" si="74"/>
        <v>2042</v>
      </c>
      <c r="X128" s="3">
        <f t="shared" si="74"/>
        <v>2043</v>
      </c>
      <c r="Y128" s="3">
        <f t="shared" si="74"/>
        <v>2044</v>
      </c>
      <c r="Z128" s="3">
        <f t="shared" si="74"/>
        <v>2045</v>
      </c>
      <c r="AA128" s="3">
        <f t="shared" si="74"/>
        <v>2046</v>
      </c>
      <c r="AB128" s="3">
        <f t="shared" si="74"/>
        <v>2047</v>
      </c>
      <c r="AC128" s="3">
        <f t="shared" si="74"/>
        <v>2048</v>
      </c>
      <c r="AD128" s="3">
        <f t="shared" si="74"/>
        <v>2049</v>
      </c>
      <c r="AE128" s="3">
        <f t="shared" si="74"/>
        <v>2050</v>
      </c>
      <c r="AG128" s="3" t="s">
        <v>48</v>
      </c>
    </row>
    <row r="129" spans="2:33" x14ac:dyDescent="0.25">
      <c r="B129" s="4" t="str">
        <f t="shared" si="73"/>
        <v>Peak_A</v>
      </c>
      <c r="C129" s="10">
        <f>SUMPRODUCT($C103:C103,$C51:C51)/C64</f>
        <v>263860.68958286382</v>
      </c>
      <c r="D129" s="10">
        <f>SUMPRODUCT($C103:D103,$C51:D51)/D64</f>
        <v>263748.10708660958</v>
      </c>
      <c r="E129" s="10">
        <f>SUMPRODUCT($C103:E103,$C51:E51)/E64</f>
        <v>265041.18778947601</v>
      </c>
      <c r="F129" s="10">
        <f>SUMPRODUCT($C103:F103,$C51:F51)/F64</f>
        <v>264799.39422923775</v>
      </c>
      <c r="G129" s="10">
        <f>SUMPRODUCT($C103:G103,$C51:G51)/G64</f>
        <v>264416.11076895968</v>
      </c>
      <c r="H129" s="10">
        <f>SUMPRODUCT($C103:H103,$C51:H51)/H64</f>
        <v>264007.99146510073</v>
      </c>
      <c r="I129" s="10">
        <f>SUMPRODUCT($C103:I103,$C51:I51)/I64</f>
        <v>262874.42057506874</v>
      </c>
      <c r="J129" s="10">
        <f>SUMPRODUCT($C103:J103,$C51:J51)/J64</f>
        <v>262446.15459135134</v>
      </c>
      <c r="K129" s="10">
        <f>SUMPRODUCT($C103:K103,$C51:K51)/K64</f>
        <v>261837.98283654649</v>
      </c>
      <c r="L129" s="10">
        <f>SUMPRODUCT($C103:L103,$C51:L51)/L64</f>
        <v>260875.229387659</v>
      </c>
      <c r="M129" s="10">
        <f>SUMPRODUCT($C103:M103,$C51:M51)/M64</f>
        <v>260909.74909528039</v>
      </c>
      <c r="N129" s="10">
        <f>SUMPRODUCT($C103:N103,$C51:N51)/N64</f>
        <v>261130.85659434993</v>
      </c>
      <c r="O129" s="10">
        <f>SUMPRODUCT($C103:O103,$C51:O51)/O64</f>
        <v>261122.79715158674</v>
      </c>
      <c r="P129" s="10">
        <f>SUMPRODUCT($C103:P103,$C51:P51)/P64</f>
        <v>263836.83959877136</v>
      </c>
      <c r="Q129" s="10">
        <f>SUMPRODUCT($C103:Q103,$C51:Q51)/Q64</f>
        <v>265959.12591025268</v>
      </c>
      <c r="R129" s="10">
        <f>SUMPRODUCT($C103:R103,$C51:R51)/R64</f>
        <v>267922.2863721074</v>
      </c>
      <c r="S129" s="10">
        <f>SUMPRODUCT($C103:S103,$C51:S51)/S64</f>
        <v>269735.46822171914</v>
      </c>
      <c r="T129" s="10">
        <f>SUMPRODUCT($C103:T103,$C51:T51)/T64</f>
        <v>271561.27771131025</v>
      </c>
      <c r="U129" s="10">
        <f>SUMPRODUCT($C103:U103,$C51:U51)/U64</f>
        <v>273135.69653026742</v>
      </c>
      <c r="V129" s="10">
        <f>SUMPRODUCT($C103:V103,$C51:V51)/V64</f>
        <v>274911.00667999685</v>
      </c>
      <c r="W129" s="10">
        <f>SUMPRODUCT($C103:W103,$C51:W51)/W64</f>
        <v>276583.30557451444</v>
      </c>
      <c r="X129" s="10">
        <f>SUMPRODUCT($C103:X103,$C51:X51)/X64</f>
        <v>277977.09437604592</v>
      </c>
      <c r="Y129" s="10">
        <f>SUMPRODUCT($C103:Y103,$C51:Y51)/Y64</f>
        <v>279401.26150948094</v>
      </c>
      <c r="Z129" s="10">
        <f>SUMPRODUCT($C103:Z103,$C51:Z51)/Z64</f>
        <v>280895.17939063697</v>
      </c>
      <c r="AA129" s="10">
        <f>SUMPRODUCT($C103:AA103,$C51:AA51)/AA64</f>
        <v>282184.15844385989</v>
      </c>
      <c r="AB129" s="10">
        <f>SUMPRODUCT($C103:AB103,$C51:AB51)/AB64</f>
        <v>283403.70185670903</v>
      </c>
      <c r="AC129" s="10">
        <f>SUMPRODUCT($C103:AC103,$C51:AC51)/AC64</f>
        <v>284570.98596772284</v>
      </c>
      <c r="AD129" s="10">
        <f>SUMPRODUCT($C103:AD103,$C51:AD51)/AD64</f>
        <v>285659.46353831905</v>
      </c>
      <c r="AE129" s="10">
        <f>SUMPRODUCT($C103:AE103,$C51:AE51)/AE64</f>
        <v>286686.33485248603</v>
      </c>
      <c r="AG129" s="10">
        <f t="shared" ref="AG129:AG137" si="75">SUMPRODUCT(C77:AE77,C25:AE25)/AE64*1000</f>
        <v>286686.33485248609</v>
      </c>
    </row>
    <row r="130" spans="2:33" x14ac:dyDescent="0.25">
      <c r="B130" s="4" t="str">
        <f t="shared" si="73"/>
        <v>Other_A</v>
      </c>
      <c r="C130" s="10">
        <f>SUMPRODUCT($C104:C104,$C52:C52)/C65</f>
        <v>-21682.062002041323</v>
      </c>
      <c r="D130" s="10">
        <f>SUMPRODUCT($C104:D104,$C52:D52)/D65</f>
        <v>-53653.984303053745</v>
      </c>
      <c r="E130" s="10">
        <f>SUMPRODUCT($C104:E104,$C52:E52)/E65</f>
        <v>-82270.488774790865</v>
      </c>
      <c r="F130" s="10">
        <f>SUMPRODUCT($C104:F104,$C52:F52)/F65</f>
        <v>-100286.98893176619</v>
      </c>
      <c r="G130" s="10">
        <f>SUMPRODUCT($C104:G104,$C52:G52)/G65</f>
        <v>-107652.34004213213</v>
      </c>
      <c r="H130" s="10">
        <f>SUMPRODUCT($C104:H104,$C52:H52)/H65</f>
        <v>-60792.412172460907</v>
      </c>
      <c r="I130" s="10">
        <f>SUMPRODUCT($C104:I104,$C52:I52)/I65</f>
        <v>-22041.248338242669</v>
      </c>
      <c r="J130" s="10">
        <f>SUMPRODUCT($C104:J104,$C52:J52)/J65</f>
        <v>8327.1563606600539</v>
      </c>
      <c r="K130" s="10">
        <f>SUMPRODUCT($C104:K104,$C52:K52)/K65</f>
        <v>29378.882580227433</v>
      </c>
      <c r="L130" s="10">
        <f>SUMPRODUCT($C104:L104,$C52:L52)/L65</f>
        <v>46746.98018975796</v>
      </c>
      <c r="M130" s="10">
        <f>SUMPRODUCT($C104:M104,$C52:M52)/M65</f>
        <v>60119.482678464781</v>
      </c>
      <c r="N130" s="10">
        <f>SUMPRODUCT($C104:N104,$C52:N52)/N65</f>
        <v>71548.305816554654</v>
      </c>
      <c r="O130" s="10">
        <f>SUMPRODUCT($C104:O104,$C52:O52)/O65</f>
        <v>82111.512543443241</v>
      </c>
      <c r="P130" s="10">
        <f>SUMPRODUCT($C104:P104,$C52:P52)/P65</f>
        <v>92104.12104795815</v>
      </c>
      <c r="Q130" s="10">
        <f>SUMPRODUCT($C104:Q104,$C52:Q52)/Q65</f>
        <v>101163.34735226347</v>
      </c>
      <c r="R130" s="10">
        <f>SUMPRODUCT($C104:R104,$C52:R52)/R65</f>
        <v>107303.00694244917</v>
      </c>
      <c r="S130" s="10">
        <f>SUMPRODUCT($C104:S104,$C52:S52)/S65</f>
        <v>112926.99438449762</v>
      </c>
      <c r="T130" s="10">
        <f>SUMPRODUCT($C104:T104,$C52:T52)/T65</f>
        <v>118094.70211545334</v>
      </c>
      <c r="U130" s="10">
        <f>SUMPRODUCT($C104:U104,$C52:U52)/U65</f>
        <v>123261.03450058398</v>
      </c>
      <c r="V130" s="10">
        <f>SUMPRODUCT($C104:V104,$C52:V52)/V65</f>
        <v>127128.49027102948</v>
      </c>
      <c r="W130" s="10">
        <f>SUMPRODUCT($C104:W104,$C52:W52)/W65</f>
        <v>130480.47418925606</v>
      </c>
      <c r="X130" s="10">
        <f>SUMPRODUCT($C104:X104,$C52:X52)/X65</f>
        <v>133457.15898126867</v>
      </c>
      <c r="Y130" s="10">
        <f>SUMPRODUCT($C104:Y104,$C52:Y52)/Y65</f>
        <v>135886.22769854064</v>
      </c>
      <c r="Z130" s="10">
        <f>SUMPRODUCT($C104:Z104,$C52:Z52)/Z65</f>
        <v>138179.69896021858</v>
      </c>
      <c r="AA130" s="10">
        <f>SUMPRODUCT($C104:AA104,$C52:AA52)/AA65</f>
        <v>140349.78396797026</v>
      </c>
      <c r="AB130" s="10">
        <f>SUMPRODUCT($C104:AB104,$C52:AB52)/AB65</f>
        <v>142401.40941473946</v>
      </c>
      <c r="AC130" s="10">
        <f>SUMPRODUCT($C104:AC104,$C52:AC52)/AC65</f>
        <v>144346.84238203336</v>
      </c>
      <c r="AD130" s="10">
        <f>SUMPRODUCT($C104:AD104,$C52:AD52)/AD65</f>
        <v>146173.84743138895</v>
      </c>
      <c r="AE130" s="10">
        <f>SUMPRODUCT($C104:AE104,$C52:AE52)/AE65</f>
        <v>147894.45465878598</v>
      </c>
      <c r="AG130" s="10">
        <f t="shared" si="75"/>
        <v>147894.45465878595</v>
      </c>
    </row>
    <row r="131" spans="2:33" x14ac:dyDescent="0.25">
      <c r="B131" s="4" t="str">
        <f t="shared" si="73"/>
        <v>Peak_B</v>
      </c>
      <c r="C131" s="10">
        <f>SUMPRODUCT($C105:C105,$C53:C53)/C66</f>
        <v>162502.66679880186</v>
      </c>
      <c r="D131" s="10">
        <f>SUMPRODUCT($C105:D105,$C53:D53)/D66</f>
        <v>184658.52339052586</v>
      </c>
      <c r="E131" s="10">
        <f>SUMPRODUCT($C105:E105,$C53:E53)/E66</f>
        <v>194607.3941604993</v>
      </c>
      <c r="F131" s="10">
        <f>SUMPRODUCT($C105:F105,$C53:F53)/F66</f>
        <v>171774.37123821853</v>
      </c>
      <c r="G131" s="10">
        <f>SUMPRODUCT($C105:G105,$C53:G53)/G66</f>
        <v>162356.03283051413</v>
      </c>
      <c r="H131" s="10">
        <f>SUMPRODUCT($C105:H105,$C53:H53)/H66</f>
        <v>163989.44785637443</v>
      </c>
      <c r="I131" s="10">
        <f>SUMPRODUCT($C105:I105,$C53:I53)/I66</f>
        <v>168591.52440309015</v>
      </c>
      <c r="J131" s="10">
        <f>SUMPRODUCT($C105:J105,$C53:J53)/J66</f>
        <v>174345.42536285895</v>
      </c>
      <c r="K131" s="10">
        <f>SUMPRODUCT($C105:K105,$C53:K53)/K66</f>
        <v>178009.79295352529</v>
      </c>
      <c r="L131" s="10">
        <f>SUMPRODUCT($C105:L105,$C53:L53)/L66</f>
        <v>182328.74785077237</v>
      </c>
      <c r="M131" s="10">
        <f>SUMPRODUCT($C105:M105,$C53:M53)/M66</f>
        <v>186914.69121863178</v>
      </c>
      <c r="N131" s="10">
        <f>SUMPRODUCT($C105:N105,$C53:N53)/N66</f>
        <v>191502.79177558731</v>
      </c>
      <c r="O131" s="10">
        <f>SUMPRODUCT($C105:O105,$C53:O53)/O66</f>
        <v>195264.66832266576</v>
      </c>
      <c r="P131" s="10">
        <f>SUMPRODUCT($C105:P105,$C53:P53)/P66</f>
        <v>198272.37426038715</v>
      </c>
      <c r="Q131" s="10">
        <f>SUMPRODUCT($C105:Q105,$C53:Q53)/Q66</f>
        <v>200110.81502300821</v>
      </c>
      <c r="R131" s="10">
        <f>SUMPRODUCT($C105:R105,$C53:R53)/R66</f>
        <v>201823.50364403447</v>
      </c>
      <c r="S131" s="10">
        <f>SUMPRODUCT($C105:S105,$C53:S53)/S66</f>
        <v>203736.7723673232</v>
      </c>
      <c r="T131" s="10">
        <f>SUMPRODUCT($C105:T105,$C53:T53)/T66</f>
        <v>205478.28510535546</v>
      </c>
      <c r="U131" s="10">
        <f>SUMPRODUCT($C105:U105,$C53:U53)/U66</f>
        <v>210102.69854026992</v>
      </c>
      <c r="V131" s="10">
        <f>SUMPRODUCT($C105:V105,$C53:V53)/V66</f>
        <v>211439.2019835907</v>
      </c>
      <c r="W131" s="10">
        <f>SUMPRODUCT($C105:W105,$C53:W53)/W66</f>
        <v>212546.83156659669</v>
      </c>
      <c r="X131" s="10">
        <f>SUMPRODUCT($C105:X105,$C53:X53)/X66</f>
        <v>212763.88485634277</v>
      </c>
      <c r="Y131" s="10">
        <f>SUMPRODUCT($C105:Y105,$C53:Y53)/Y66</f>
        <v>212686.40595223245</v>
      </c>
      <c r="Z131" s="10">
        <f>SUMPRODUCT($C105:Z105,$C53:Z53)/Z66</f>
        <v>212599.24312148025</v>
      </c>
      <c r="AA131" s="10">
        <f>SUMPRODUCT($C105:AA105,$C53:AA53)/AA66</f>
        <v>212518.10628147828</v>
      </c>
      <c r="AB131" s="10">
        <f>SUMPRODUCT($C105:AB105,$C53:AB53)/AB66</f>
        <v>212440.8954713635</v>
      </c>
      <c r="AC131" s="10">
        <f>SUMPRODUCT($C105:AC105,$C53:AC53)/AC66</f>
        <v>212378.54737091262</v>
      </c>
      <c r="AD131" s="10">
        <f>SUMPRODUCT($C105:AD105,$C53:AD53)/AD66</f>
        <v>212308.63382404717</v>
      </c>
      <c r="AE131" s="10">
        <f>SUMPRODUCT($C105:AE105,$C53:AE53)/AE66</f>
        <v>212242.32280542361</v>
      </c>
      <c r="AG131" s="10">
        <f t="shared" si="75"/>
        <v>212242.32280542358</v>
      </c>
    </row>
    <row r="132" spans="2:33" x14ac:dyDescent="0.25">
      <c r="B132" s="4" t="str">
        <f t="shared" si="73"/>
        <v>Other_B</v>
      </c>
      <c r="C132" s="10">
        <f>SUMPRODUCT($C106:C106,$C54:C54)/C67</f>
        <v>37291.372271442029</v>
      </c>
      <c r="D132" s="10">
        <f>SUMPRODUCT($C106:D106,$C54:D54)/D67</f>
        <v>56660.814343745464</v>
      </c>
      <c r="E132" s="10">
        <f>SUMPRODUCT($C106:E106,$C54:E54)/E67</f>
        <v>70254.109766448688</v>
      </c>
      <c r="F132" s="10">
        <f>SUMPRODUCT($C106:F106,$C54:F54)/F67</f>
        <v>73844.218934980323</v>
      </c>
      <c r="G132" s="10">
        <f>SUMPRODUCT($C106:G106,$C54:G54)/G67</f>
        <v>92075.889979443164</v>
      </c>
      <c r="H132" s="10">
        <f>SUMPRODUCT($C106:H106,$C54:H54)/H67</f>
        <v>117608.01130595249</v>
      </c>
      <c r="I132" s="10">
        <f>SUMPRODUCT($C106:I106,$C54:I54)/I67</f>
        <v>146468.51280969201</v>
      </c>
      <c r="J132" s="10">
        <f>SUMPRODUCT($C106:J106,$C54:J54)/J67</f>
        <v>175556.32632100483</v>
      </c>
      <c r="K132" s="10">
        <f>SUMPRODUCT($C106:K106,$C54:K54)/K67</f>
        <v>204739.5475808318</v>
      </c>
      <c r="L132" s="10">
        <f>SUMPRODUCT($C106:L106,$C54:L54)/L67</f>
        <v>233011.46146726006</v>
      </c>
      <c r="M132" s="10">
        <f>SUMPRODUCT($C106:M106,$C54:M54)/M67</f>
        <v>261874.99078270578</v>
      </c>
      <c r="N132" s="10">
        <f>SUMPRODUCT($C106:N106,$C54:N54)/N67</f>
        <v>290273.53518344864</v>
      </c>
      <c r="O132" s="10">
        <f>SUMPRODUCT($C106:O106,$C54:O54)/O67</f>
        <v>315137.84859116946</v>
      </c>
      <c r="P132" s="10">
        <f>SUMPRODUCT($C106:P106,$C54:P54)/P67</f>
        <v>337643.52192971116</v>
      </c>
      <c r="Q132" s="10">
        <f>SUMPRODUCT($C106:Q106,$C54:Q54)/Q67</f>
        <v>359282.7930838741</v>
      </c>
      <c r="R132" s="10">
        <f>SUMPRODUCT($C106:R106,$C54:R54)/R67</f>
        <v>380047.98119078117</v>
      </c>
      <c r="S132" s="10">
        <f>SUMPRODUCT($C106:S106,$C54:S54)/S67</f>
        <v>387277.68036976585</v>
      </c>
      <c r="T132" s="10">
        <f>SUMPRODUCT($C106:T106,$C54:T54)/T67</f>
        <v>393546.21785227337</v>
      </c>
      <c r="U132" s="10">
        <f>SUMPRODUCT($C106:U106,$C54:U54)/U67</f>
        <v>399424.64052588312</v>
      </c>
      <c r="V132" s="10">
        <f>SUMPRODUCT($C106:V106,$C54:V54)/V67</f>
        <v>396977.71818421793</v>
      </c>
      <c r="W132" s="10">
        <f>SUMPRODUCT($C106:W106,$C54:W54)/W67</f>
        <v>393854.30110968871</v>
      </c>
      <c r="X132" s="10">
        <f>SUMPRODUCT($C106:X106,$C54:X54)/X67</f>
        <v>391429.59773657954</v>
      </c>
      <c r="Y132" s="10">
        <f>SUMPRODUCT($C106:Y106,$C54:Y54)/Y67</f>
        <v>396278.46349082724</v>
      </c>
      <c r="Z132" s="10">
        <f>SUMPRODUCT($C106:Z106,$C54:Z54)/Z67</f>
        <v>401056.44708081934</v>
      </c>
      <c r="AA132" s="10">
        <f>SUMPRODUCT($C106:AA106,$C54:AA54)/AA67</f>
        <v>405765.77349618886</v>
      </c>
      <c r="AB132" s="10">
        <f>SUMPRODUCT($C106:AB106,$C54:AB54)/AB67</f>
        <v>410404.60471230472</v>
      </c>
      <c r="AC132" s="10">
        <f>SUMPRODUCT($C106:AC106,$C54:AC54)/AC67</f>
        <v>414976.22899004893</v>
      </c>
      <c r="AD132" s="10">
        <f>SUMPRODUCT($C106:AD106,$C54:AD54)/AD67</f>
        <v>419467.37974016031</v>
      </c>
      <c r="AE132" s="10">
        <f>SUMPRODUCT($C106:AE106,$C54:AE54)/AE67</f>
        <v>423881.5299067637</v>
      </c>
      <c r="AG132" s="10">
        <f t="shared" si="75"/>
        <v>423881.5299067637</v>
      </c>
    </row>
    <row r="133" spans="2:33" x14ac:dyDescent="0.25">
      <c r="B133" s="4" t="str">
        <f t="shared" si="73"/>
        <v>Peak_C</v>
      </c>
      <c r="C133" s="10">
        <f>SUMPRODUCT($C107:C107,$C55:C55)/C68</f>
        <v>894628.12619456812</v>
      </c>
      <c r="D133" s="10">
        <f>SUMPRODUCT($C107:D107,$C55:D55)/D68</f>
        <v>898497.31127651571</v>
      </c>
      <c r="E133" s="10">
        <f>SUMPRODUCT($C107:E107,$C55:E55)/E68</f>
        <v>871169.67149394308</v>
      </c>
      <c r="F133" s="10">
        <f>SUMPRODUCT($C107:F107,$C55:F55)/F68</f>
        <v>860286.13545742084</v>
      </c>
      <c r="G133" s="10">
        <f>SUMPRODUCT($C107:G107,$C55:G55)/G68</f>
        <v>854573.88447060925</v>
      </c>
      <c r="H133" s="10">
        <f>SUMPRODUCT($C107:H107,$C55:H55)/H68</f>
        <v>850765.20382928452</v>
      </c>
      <c r="I133" s="10">
        <f>SUMPRODUCT($C107:I107,$C55:I55)/I68</f>
        <v>848165.13169599406</v>
      </c>
      <c r="J133" s="10">
        <f>SUMPRODUCT($C107:J107,$C55:J55)/J68</f>
        <v>845515.10025068908</v>
      </c>
      <c r="K133" s="10">
        <f>SUMPRODUCT($C107:K107,$C55:K55)/K68</f>
        <v>861600.8011524711</v>
      </c>
      <c r="L133" s="10">
        <f>SUMPRODUCT($C107:L107,$C55:L55)/L68</f>
        <v>874530.33256690344</v>
      </c>
      <c r="M133" s="10">
        <f>SUMPRODUCT($C107:M107,$C55:M55)/M68</f>
        <v>885342.57906902744</v>
      </c>
      <c r="N133" s="10">
        <f>SUMPRODUCT($C107:N107,$C55:N55)/N68</f>
        <v>894185.16754276084</v>
      </c>
      <c r="O133" s="10">
        <f>SUMPRODUCT($C107:O107,$C55:O55)/O68</f>
        <v>902375.6169029274</v>
      </c>
      <c r="P133" s="10">
        <f>SUMPRODUCT($C107:P107,$C55:P55)/P68</f>
        <v>908826.82295012113</v>
      </c>
      <c r="Q133" s="10">
        <f>SUMPRODUCT($C107:Q107,$C55:Q55)/Q68</f>
        <v>914858.11896941962</v>
      </c>
      <c r="R133" s="10">
        <f>SUMPRODUCT($C107:R107,$C55:R55)/R68</f>
        <v>920374.11339678406</v>
      </c>
      <c r="S133" s="10">
        <f>SUMPRODUCT($C107:S107,$C55:S55)/S68</f>
        <v>925535.60803849425</v>
      </c>
      <c r="T133" s="10">
        <f>SUMPRODUCT($C107:T107,$C55:T55)/T68</f>
        <v>929991.65116398316</v>
      </c>
      <c r="U133" s="10">
        <f>SUMPRODUCT($C107:U107,$C55:U55)/U68</f>
        <v>934230.93904000672</v>
      </c>
      <c r="V133" s="10">
        <f>SUMPRODUCT($C107:V107,$C55:V55)/V68</f>
        <v>937142.78536116157</v>
      </c>
      <c r="W133" s="10">
        <f>SUMPRODUCT($C107:W107,$C55:W55)/W68</f>
        <v>940025.62212056911</v>
      </c>
      <c r="X133" s="10">
        <f>SUMPRODUCT($C107:X107,$C55:X55)/X68</f>
        <v>942971.07536046975</v>
      </c>
      <c r="Y133" s="10">
        <f>SUMPRODUCT($C107:Y107,$C55:Y55)/Y68</f>
        <v>945779.21796471288</v>
      </c>
      <c r="Z133" s="10">
        <f>SUMPRODUCT($C107:Z107,$C55:Z55)/Z68</f>
        <v>948309.24268304207</v>
      </c>
      <c r="AA133" s="10">
        <f>SUMPRODUCT($C107:AA107,$C55:AA55)/AA68</f>
        <v>950793.65515514475</v>
      </c>
      <c r="AB133" s="10">
        <f>SUMPRODUCT($C107:AB107,$C55:AB55)/AB68</f>
        <v>953138.42638604844</v>
      </c>
      <c r="AC133" s="10">
        <f>SUMPRODUCT($C107:AC107,$C55:AC55)/AC68</f>
        <v>955408.1994990001</v>
      </c>
      <c r="AD133" s="10">
        <f>SUMPRODUCT($C107:AD107,$C55:AD55)/AD68</f>
        <v>957495.66129992006</v>
      </c>
      <c r="AE133" s="10">
        <f>SUMPRODUCT($C107:AE107,$C55:AE55)/AE68</f>
        <v>959465.57351965492</v>
      </c>
      <c r="AG133" s="10">
        <f t="shared" si="75"/>
        <v>959465.57351965492</v>
      </c>
    </row>
    <row r="134" spans="2:33" x14ac:dyDescent="0.25">
      <c r="B134" s="4" t="str">
        <f t="shared" si="73"/>
        <v>Other_C</v>
      </c>
      <c r="C134" s="10">
        <f>SUMPRODUCT($C108:C108,$C56:C56)/C69</f>
        <v>1358403.1358959624</v>
      </c>
      <c r="D134" s="10">
        <f>SUMPRODUCT($C108:D108,$C56:D56)/D69</f>
        <v>1355877.8180014975</v>
      </c>
      <c r="E134" s="10">
        <f>SUMPRODUCT($C108:E108,$C56:E56)/E69</f>
        <v>1355401.3114646503</v>
      </c>
      <c r="F134" s="10">
        <f>SUMPRODUCT($C108:F108,$C56:F56)/F69</f>
        <v>1353827.77090226</v>
      </c>
      <c r="G134" s="10">
        <f>SUMPRODUCT($C108:G108,$C56:G56)/G69</f>
        <v>1352683.2161603812</v>
      </c>
      <c r="H134" s="10">
        <f>SUMPRODUCT($C108:H108,$C56:H56)/H69</f>
        <v>1351899.654123802</v>
      </c>
      <c r="I134" s="10">
        <f>SUMPRODUCT($C108:I108,$C56:I56)/I69</f>
        <v>1351833.5100863751</v>
      </c>
      <c r="J134" s="10">
        <f>SUMPRODUCT($C108:J108,$C56:J56)/J69</f>
        <v>1351097.9815261725</v>
      </c>
      <c r="K134" s="10">
        <f>SUMPRODUCT($C108:K108,$C56:K56)/K69</f>
        <v>1340245.7055716093</v>
      </c>
      <c r="L134" s="10">
        <f>SUMPRODUCT($C108:L108,$C56:L56)/L69</f>
        <v>1331405.5311466344</v>
      </c>
      <c r="M134" s="10">
        <f>SUMPRODUCT($C108:M108,$C56:M56)/M69</f>
        <v>1326770.2202624024</v>
      </c>
      <c r="N134" s="10">
        <f>SUMPRODUCT($C108:N108,$C56:N56)/N69</f>
        <v>1322850.9368277146</v>
      </c>
      <c r="O134" s="10">
        <f>SUMPRODUCT($C108:O108,$C56:O56)/O69</f>
        <v>1319367.9584589154</v>
      </c>
      <c r="P134" s="10">
        <f>SUMPRODUCT($C108:P108,$C56:P56)/P69</f>
        <v>1315413.8656900551</v>
      </c>
      <c r="Q134" s="10">
        <f>SUMPRODUCT($C108:Q108,$C56:Q56)/Q69</f>
        <v>1312574.1545167288</v>
      </c>
      <c r="R134" s="10">
        <f>SUMPRODUCT($C108:R108,$C56:R56)/R69</f>
        <v>1310819.6357140036</v>
      </c>
      <c r="S134" s="10">
        <f>SUMPRODUCT($C108:S108,$C56:S56)/S69</f>
        <v>1310146.4674085169</v>
      </c>
      <c r="T134" s="10">
        <f>SUMPRODUCT($C108:T108,$C56:T56)/T69</f>
        <v>1310183.1862377962</v>
      </c>
      <c r="U134" s="10">
        <f>SUMPRODUCT($C108:U108,$C56:U56)/U69</f>
        <v>1311111.1448395043</v>
      </c>
      <c r="V134" s="10">
        <f>SUMPRODUCT($C108:V108,$C56:V56)/V69</f>
        <v>1312197.6108267494</v>
      </c>
      <c r="W134" s="10">
        <f>SUMPRODUCT($C108:W108,$C56:W56)/W69</f>
        <v>1313697.0023797734</v>
      </c>
      <c r="X134" s="10">
        <f>SUMPRODUCT($C108:X108,$C56:X56)/X69</f>
        <v>1315554.7395297803</v>
      </c>
      <c r="Y134" s="10">
        <f>SUMPRODUCT($C108:Y108,$C56:Y56)/Y69</f>
        <v>1317079.0776397111</v>
      </c>
      <c r="Z134" s="10">
        <f>SUMPRODUCT($C108:Z108,$C56:Z56)/Z69</f>
        <v>1318431.6027990899</v>
      </c>
      <c r="AA134" s="10">
        <f>SUMPRODUCT($C108:AA108,$C56:AA56)/AA69</f>
        <v>1319688.7112026985</v>
      </c>
      <c r="AB134" s="10">
        <f>SUMPRODUCT($C108:AB108,$C56:AB56)/AB69</f>
        <v>1320870.3652338434</v>
      </c>
      <c r="AC134" s="10">
        <f>SUMPRODUCT($C108:AC108,$C56:AC56)/AC69</f>
        <v>1322059.7120945272</v>
      </c>
      <c r="AD134" s="10">
        <f>SUMPRODUCT($C108:AD108,$C56:AD56)/AD69</f>
        <v>1323099.4342844377</v>
      </c>
      <c r="AE134" s="10">
        <f>SUMPRODUCT($C108:AE108,$C56:AE56)/AE69</f>
        <v>1324074.0238228948</v>
      </c>
      <c r="AG134" s="10">
        <f t="shared" si="75"/>
        <v>1324074.0238228948</v>
      </c>
    </row>
    <row r="135" spans="2:33" x14ac:dyDescent="0.25">
      <c r="B135" s="4" t="str">
        <f t="shared" si="73"/>
        <v>Peak_D</v>
      </c>
      <c r="C135" s="10">
        <f>SUMPRODUCT($C109:C109,$C57:C57)/C70</f>
        <v>2943077.3621293558</v>
      </c>
      <c r="D135" s="10">
        <f>SUMPRODUCT($C109:D109,$C57:D57)/D70</f>
        <v>2966962.7489672275</v>
      </c>
      <c r="E135" s="10">
        <f>SUMPRODUCT($C109:E109,$C57:E57)/E70</f>
        <v>2913331.7514637099</v>
      </c>
      <c r="F135" s="10">
        <f>SUMPRODUCT($C109:F109,$C57:F57)/F70</f>
        <v>2891134.0753927282</v>
      </c>
      <c r="G135" s="10">
        <f>SUMPRODUCT($C109:G109,$C57:G57)/G70</f>
        <v>2883484.4454223276</v>
      </c>
      <c r="H135" s="10">
        <f>SUMPRODUCT($C109:H109,$C57:H57)/H70</f>
        <v>2878438.4186129775</v>
      </c>
      <c r="I135" s="10">
        <f>SUMPRODUCT($C109:I109,$C57:I57)/I70</f>
        <v>2877444.962622779</v>
      </c>
      <c r="J135" s="10">
        <f>SUMPRODUCT($C109:J109,$C57:J57)/J70</f>
        <v>2876793.2293386646</v>
      </c>
      <c r="K135" s="10">
        <f>SUMPRODUCT($C109:K109,$C57:K57)/K70</f>
        <v>2876396.3006224814</v>
      </c>
      <c r="L135" s="10">
        <f>SUMPRODUCT($C109:L109,$C57:L57)/L70</f>
        <v>2876975.2646704009</v>
      </c>
      <c r="M135" s="10">
        <f>SUMPRODUCT($C109:M109,$C57:M57)/M70</f>
        <v>2877537.7800384611</v>
      </c>
      <c r="N135" s="10">
        <f>SUMPRODUCT($C109:N109,$C57:N57)/N70</f>
        <v>2873400.8584999046</v>
      </c>
      <c r="O135" s="10">
        <f>SUMPRODUCT($C109:O109,$C57:O57)/O70</f>
        <v>2846693.1267735404</v>
      </c>
      <c r="P135" s="10">
        <f>SUMPRODUCT($C109:P109,$C57:P57)/P70</f>
        <v>2816924.5802057316</v>
      </c>
      <c r="Q135" s="10">
        <f>SUMPRODUCT($C109:Q109,$C57:Q57)/Q70</f>
        <v>2792278.5139290304</v>
      </c>
      <c r="R135" s="10">
        <f>SUMPRODUCT($C109:R109,$C57:R57)/R70</f>
        <v>2771403.7902056319</v>
      </c>
      <c r="S135" s="10">
        <f>SUMPRODUCT($C109:S109,$C57:S57)/S70</f>
        <v>2753788.2677433146</v>
      </c>
      <c r="T135" s="10">
        <f>SUMPRODUCT($C109:T109,$C57:T57)/T70</f>
        <v>2731637.3156315796</v>
      </c>
      <c r="U135" s="10">
        <f>SUMPRODUCT($C109:U109,$C57:U57)/U70</f>
        <v>2712289.6972108032</v>
      </c>
      <c r="V135" s="10">
        <f>SUMPRODUCT($C109:V109,$C57:V57)/V70</f>
        <v>2695655.5160656804</v>
      </c>
      <c r="W135" s="10">
        <f>SUMPRODUCT($C109:W109,$C57:W57)/W70</f>
        <v>2682018.7497437932</v>
      </c>
      <c r="X135" s="10">
        <f>SUMPRODUCT($C109:X109,$C57:X57)/X70</f>
        <v>2671775.1871941467</v>
      </c>
      <c r="Y135" s="10">
        <f>SUMPRODUCT($C109:Y109,$C57:Y57)/Y70</f>
        <v>2662672.6480891709</v>
      </c>
      <c r="Z135" s="10">
        <f>SUMPRODUCT($C109:Z109,$C57:Z57)/Z70</f>
        <v>2653830.7125234976</v>
      </c>
      <c r="AA135" s="10">
        <f>SUMPRODUCT($C109:AA109,$C57:AA57)/AA70</f>
        <v>2645419.767627582</v>
      </c>
      <c r="AB135" s="10">
        <f>SUMPRODUCT($C109:AB109,$C57:AB57)/AB70</f>
        <v>2637390.2529361555</v>
      </c>
      <c r="AC135" s="10">
        <f>SUMPRODUCT($C109:AC109,$C57:AC57)/AC70</f>
        <v>2629843.2634708169</v>
      </c>
      <c r="AD135" s="10">
        <f>SUMPRODUCT($C109:AD109,$C57:AD57)/AD70</f>
        <v>2622532.8623544639</v>
      </c>
      <c r="AE135" s="10">
        <f>SUMPRODUCT($C109:AE109,$C57:AE57)/AE70</f>
        <v>2615563.7786669265</v>
      </c>
      <c r="AG135" s="10">
        <f t="shared" si="75"/>
        <v>2615563.7786669256</v>
      </c>
    </row>
    <row r="136" spans="2:33" x14ac:dyDescent="0.25">
      <c r="B136" s="4" t="str">
        <f t="shared" si="73"/>
        <v>Other_D</v>
      </c>
      <c r="C136" s="10">
        <f>SUMPRODUCT($C110:C110,$C58:C58)/C71</f>
        <v>13111931.210516494</v>
      </c>
      <c r="D136" s="10">
        <f>SUMPRODUCT($C110:D110,$C58:D58)/D71</f>
        <v>13106363.207780987</v>
      </c>
      <c r="E136" s="10">
        <f>SUMPRODUCT($C110:E110,$C58:E58)/E71</f>
        <v>13119110.128461502</v>
      </c>
      <c r="F136" s="10">
        <f>SUMPRODUCT($C110:F110,$C58:F58)/F71</f>
        <v>13150353.726896843</v>
      </c>
      <c r="G136" s="10">
        <f>SUMPRODUCT($C110:G110,$C58:G58)/G71</f>
        <v>13197733.516886016</v>
      </c>
      <c r="H136" s="10">
        <f>SUMPRODUCT($C110:H110,$C58:H58)/H71</f>
        <v>13306383.493843557</v>
      </c>
      <c r="I136" s="10">
        <f>SUMPRODUCT($C110:I110,$C58:I58)/I71</f>
        <v>13395053.896097312</v>
      </c>
      <c r="J136" s="10">
        <f>SUMPRODUCT($C110:J110,$C58:J58)/J71</f>
        <v>13456838.141049953</v>
      </c>
      <c r="K136" s="10">
        <f>SUMPRODUCT($C110:K110,$C58:K58)/K71</f>
        <v>13501888.025424054</v>
      </c>
      <c r="L136" s="10">
        <f>SUMPRODUCT($C110:L110,$C58:L58)/L71</f>
        <v>13528513.029377632</v>
      </c>
      <c r="M136" s="10">
        <f>SUMPRODUCT($C110:M110,$C58:M58)/M71</f>
        <v>13551451.93656612</v>
      </c>
      <c r="N136" s="10">
        <f>SUMPRODUCT($C110:N110,$C58:N58)/N71</f>
        <v>13560009.63144939</v>
      </c>
      <c r="O136" s="10">
        <f>SUMPRODUCT($C110:O110,$C58:O58)/O71</f>
        <v>13501132.167590275</v>
      </c>
      <c r="P136" s="10">
        <f>SUMPRODUCT($C110:P110,$C58:P58)/P71</f>
        <v>13448928.684006333</v>
      </c>
      <c r="Q136" s="10">
        <f>SUMPRODUCT($C110:Q110,$C58:Q58)/Q71</f>
        <v>13404957.627095459</v>
      </c>
      <c r="R136" s="10">
        <f>SUMPRODUCT($C110:R110,$C58:R58)/R71</f>
        <v>13364023.050142324</v>
      </c>
      <c r="S136" s="10">
        <f>SUMPRODUCT($C110:S110,$C58:S58)/S71</f>
        <v>13344932.52550913</v>
      </c>
      <c r="T136" s="10">
        <f>SUMPRODUCT($C110:T110,$C58:T58)/T71</f>
        <v>13328505.776591051</v>
      </c>
      <c r="U136" s="10">
        <f>SUMPRODUCT($C110:U110,$C58:U58)/U71</f>
        <v>13337153.076323509</v>
      </c>
      <c r="V136" s="10">
        <f>SUMPRODUCT($C110:V110,$C58:V58)/V71</f>
        <v>13365915.120712847</v>
      </c>
      <c r="W136" s="10">
        <f>SUMPRODUCT($C110:W110,$C58:W58)/W71</f>
        <v>13395555.236521771</v>
      </c>
      <c r="X136" s="10">
        <f>SUMPRODUCT($C110:X110,$C58:X58)/X71</f>
        <v>13421776.008433791</v>
      </c>
      <c r="Y136" s="10">
        <f>SUMPRODUCT($C110:Y110,$C58:Y58)/Y71</f>
        <v>13368184.121267581</v>
      </c>
      <c r="Z136" s="10">
        <f>SUMPRODUCT($C110:Z110,$C58:Z58)/Z71</f>
        <v>13316753.992544111</v>
      </c>
      <c r="AA136" s="10">
        <f>SUMPRODUCT($C110:AA110,$C58:AA58)/AA71</f>
        <v>13267929.986773964</v>
      </c>
      <c r="AB136" s="10">
        <f>SUMPRODUCT($C110:AB110,$C58:AB58)/AB71</f>
        <v>13221852.853522418</v>
      </c>
      <c r="AC136" s="10">
        <f>SUMPRODUCT($C110:AC110,$C58:AC58)/AC71</f>
        <v>13179198.445981527</v>
      </c>
      <c r="AD136" s="10">
        <f>SUMPRODUCT($C110:AD110,$C58:AD58)/AD71</f>
        <v>13138199.312106242</v>
      </c>
      <c r="AE136" s="10">
        <f>SUMPRODUCT($C110:AE110,$C58:AE58)/AE71</f>
        <v>13099568.818932122</v>
      </c>
      <c r="AG136" s="10">
        <f>SUMPRODUCT(C84:AE84,C32:AE32)/AE71*1000</f>
        <v>13099568.818932127</v>
      </c>
    </row>
    <row r="137" spans="2:33" x14ac:dyDescent="0.25">
      <c r="B137" s="6" t="str">
        <f t="shared" si="73"/>
        <v>Total</v>
      </c>
      <c r="C137" s="11">
        <f>SUMPRODUCT($C111:C111,$C59:C59)/C72</f>
        <v>874717.03106722899</v>
      </c>
      <c r="D137" s="11">
        <f>SUMPRODUCT($C111:D111,$C59:D59)/D72</f>
        <v>887871.21782860125</v>
      </c>
      <c r="E137" s="11">
        <f>SUMPRODUCT($C111:E111,$C59:E59)/E72</f>
        <v>886009.90096165088</v>
      </c>
      <c r="F137" s="11">
        <f>SUMPRODUCT($C111:F111,$C59:F59)/F72</f>
        <v>880870.53890035267</v>
      </c>
      <c r="G137" s="11">
        <f>SUMPRODUCT($C111:G111,$C59:G59)/G72</f>
        <v>890828.63531877671</v>
      </c>
      <c r="H137" s="11">
        <f>SUMPRODUCT($C111:H111,$C59:H59)/H72</f>
        <v>926865.75304343365</v>
      </c>
      <c r="I137" s="11">
        <f>SUMPRODUCT($C111:I111,$C59:I59)/I72</f>
        <v>955083.78936725587</v>
      </c>
      <c r="J137" s="11">
        <f>SUMPRODUCT($C111:J111,$C59:J59)/J72</f>
        <v>977214.23645623098</v>
      </c>
      <c r="K137" s="11">
        <f>SUMPRODUCT($C111:K111,$C59:K59)/K72</f>
        <v>992574.55349330697</v>
      </c>
      <c r="L137" s="11">
        <f>SUMPRODUCT($C111:L111,$C59:L59)/L72</f>
        <v>1002997.4654789203</v>
      </c>
      <c r="M137" s="11">
        <f>SUMPRODUCT($C111:M111,$C59:M59)/M72</f>
        <v>1014707.6129724433</v>
      </c>
      <c r="N137" s="11">
        <f>SUMPRODUCT($C111:N111,$C59:N59)/N72</f>
        <v>1023172.1093783117</v>
      </c>
      <c r="O137" s="11">
        <f>SUMPRODUCT($C111:O111,$C59:O59)/O72</f>
        <v>1016897.0202835188</v>
      </c>
      <c r="P137" s="11">
        <f>SUMPRODUCT($C111:P111,$C59:P59)/P72</f>
        <v>1014616.4565316034</v>
      </c>
      <c r="Q137" s="11">
        <f>SUMPRODUCT($C111:Q111,$C59:Q59)/Q72</f>
        <v>1013445.7047352492</v>
      </c>
      <c r="R137" s="11">
        <f>SUMPRODUCT($C111:R111,$C59:R59)/R72</f>
        <v>1015372.5950512254</v>
      </c>
      <c r="S137" s="11">
        <f>SUMPRODUCT($C111:S111,$C59:S59)/S72</f>
        <v>1017987.503033384</v>
      </c>
      <c r="T137" s="11">
        <f>SUMPRODUCT($C111:T111,$C59:T59)/T72</f>
        <v>1019117.5099652178</v>
      </c>
      <c r="U137" s="11">
        <f>SUMPRODUCT($C111:U111,$C59:U59)/U72</f>
        <v>1020339.2055224602</v>
      </c>
      <c r="V137" s="11">
        <f>SUMPRODUCT($C111:V111,$C59:V59)/V72</f>
        <v>1021040.1444307974</v>
      </c>
      <c r="W137" s="11">
        <f>SUMPRODUCT($C111:W111,$C59:W59)/W72</f>
        <v>1023081.6258578256</v>
      </c>
      <c r="X137" s="11">
        <f>SUMPRODUCT($C111:X111,$C59:X59)/X72</f>
        <v>1025068.031834982</v>
      </c>
      <c r="Y137" s="11">
        <f>SUMPRODUCT($C111:Y111,$C59:Y59)/Y72</f>
        <v>1023809.5375864847</v>
      </c>
      <c r="Z137" s="11">
        <f>SUMPRODUCT($C111:Z111,$C59:Z59)/Z72</f>
        <v>1022633.6465628487</v>
      </c>
      <c r="AA137" s="11">
        <f>SUMPRODUCT($C111:AA111,$C59:AA59)/AA72</f>
        <v>1021478.4988843281</v>
      </c>
      <c r="AB137" s="11">
        <f>SUMPRODUCT($C111:AB111,$C59:AB59)/AB72</f>
        <v>1020404.5356597441</v>
      </c>
      <c r="AC137" s="11">
        <f>SUMPRODUCT($C111:AC111,$C59:AC59)/AC72</f>
        <v>1019466.347957627</v>
      </c>
      <c r="AD137" s="11">
        <f>SUMPRODUCT($C111:AD111,$C59:AD59)/AD72</f>
        <v>1018559.6711918364</v>
      </c>
      <c r="AE137" s="11">
        <f>SUMPRODUCT($C111:AE111,$C59:AE59)/AE72</f>
        <v>1017739.8551704666</v>
      </c>
      <c r="AG137" s="11">
        <f t="shared" si="75"/>
        <v>1017739.8551704667</v>
      </c>
    </row>
    <row r="140" spans="2:33" x14ac:dyDescent="0.25">
      <c r="B140" s="1" t="s">
        <v>47</v>
      </c>
    </row>
    <row r="141" spans="2:33" x14ac:dyDescent="0.25">
      <c r="B141" s="2" t="str">
        <f t="shared" ref="B141:B150" si="76">B50</f>
        <v>Bundle</v>
      </c>
      <c r="C141" s="3">
        <f t="shared" ref="C141:AE141" si="77">C$24</f>
        <v>2022</v>
      </c>
      <c r="D141" s="3">
        <f t="shared" si="77"/>
        <v>2023</v>
      </c>
      <c r="E141" s="3">
        <f t="shared" si="77"/>
        <v>2024</v>
      </c>
      <c r="F141" s="3">
        <f t="shared" si="77"/>
        <v>2025</v>
      </c>
      <c r="G141" s="3">
        <f t="shared" si="77"/>
        <v>2026</v>
      </c>
      <c r="H141" s="3">
        <f t="shared" si="77"/>
        <v>2027</v>
      </c>
      <c r="I141" s="3">
        <f t="shared" si="77"/>
        <v>2028</v>
      </c>
      <c r="J141" s="3">
        <f t="shared" si="77"/>
        <v>2029</v>
      </c>
      <c r="K141" s="3">
        <f t="shared" si="77"/>
        <v>2030</v>
      </c>
      <c r="L141" s="3">
        <f t="shared" si="77"/>
        <v>2031</v>
      </c>
      <c r="M141" s="3">
        <f t="shared" si="77"/>
        <v>2032</v>
      </c>
      <c r="N141" s="3">
        <f t="shared" si="77"/>
        <v>2033</v>
      </c>
      <c r="O141" s="3">
        <f t="shared" si="77"/>
        <v>2034</v>
      </c>
      <c r="P141" s="3">
        <f t="shared" si="77"/>
        <v>2035</v>
      </c>
      <c r="Q141" s="3">
        <f t="shared" si="77"/>
        <v>2036</v>
      </c>
      <c r="R141" s="3">
        <f t="shared" si="77"/>
        <v>2037</v>
      </c>
      <c r="S141" s="3">
        <f t="shared" si="77"/>
        <v>2038</v>
      </c>
      <c r="T141" s="3">
        <f t="shared" si="77"/>
        <v>2039</v>
      </c>
      <c r="U141" s="3">
        <f t="shared" si="77"/>
        <v>2040</v>
      </c>
      <c r="V141" s="3">
        <f t="shared" si="77"/>
        <v>2041</v>
      </c>
      <c r="W141" s="3">
        <f t="shared" si="77"/>
        <v>2042</v>
      </c>
      <c r="X141" s="3">
        <f t="shared" si="77"/>
        <v>2043</v>
      </c>
      <c r="Y141" s="3">
        <f t="shared" si="77"/>
        <v>2044</v>
      </c>
      <c r="Z141" s="3">
        <f t="shared" si="77"/>
        <v>2045</v>
      </c>
      <c r="AA141" s="3">
        <f t="shared" si="77"/>
        <v>2046</v>
      </c>
      <c r="AB141" s="3">
        <f t="shared" si="77"/>
        <v>2047</v>
      </c>
      <c r="AC141" s="3">
        <f t="shared" si="77"/>
        <v>2048</v>
      </c>
      <c r="AD141" s="3">
        <f t="shared" si="77"/>
        <v>2049</v>
      </c>
      <c r="AE141" s="3">
        <f t="shared" si="77"/>
        <v>2050</v>
      </c>
    </row>
    <row r="142" spans="2:33" x14ac:dyDescent="0.25">
      <c r="B142" s="4" t="str">
        <f t="shared" si="76"/>
        <v>Peak_A</v>
      </c>
      <c r="C142" s="10">
        <f t="shared" ref="C142:C150" si="78">C129*(1+$C$153)^(C$89-$C$89)</f>
        <v>263860.68958286382</v>
      </c>
      <c r="D142" s="10">
        <f t="shared" ref="D142:AE142" si="79">D129*(1+$C$153)^(D$89-$C$89)</f>
        <v>269286.81733542838</v>
      </c>
      <c r="E142" s="10">
        <f t="shared" si="79"/>
        <v>276289.80084044911</v>
      </c>
      <c r="F142" s="10">
        <f t="shared" si="79"/>
        <v>281834.53797143488</v>
      </c>
      <c r="G142" s="10">
        <f t="shared" si="79"/>
        <v>287336.55555696378</v>
      </c>
      <c r="H142" s="10">
        <f t="shared" si="79"/>
        <v>292917.81339231302</v>
      </c>
      <c r="I142" s="10">
        <f t="shared" si="79"/>
        <v>297784.97478519281</v>
      </c>
      <c r="J142" s="10">
        <f t="shared" si="79"/>
        <v>303543.13023296365</v>
      </c>
      <c r="K142" s="10">
        <f t="shared" si="79"/>
        <v>309199.35782579903</v>
      </c>
      <c r="L142" s="10">
        <f t="shared" si="79"/>
        <v>314531.77277232258</v>
      </c>
      <c r="M142" s="10">
        <f t="shared" si="79"/>
        <v>321179.43369877886</v>
      </c>
      <c r="N142" s="10">
        <f t="shared" si="79"/>
        <v>328202.10058331845</v>
      </c>
      <c r="O142" s="10">
        <f t="shared" si="79"/>
        <v>335084.00247203087</v>
      </c>
      <c r="P142" s="10">
        <f t="shared" si="79"/>
        <v>345676.68080082029</v>
      </c>
      <c r="Q142" s="10">
        <f t="shared" si="79"/>
        <v>355774.88436198246</v>
      </c>
      <c r="R142" s="10">
        <f t="shared" si="79"/>
        <v>365927.43546001939</v>
      </c>
      <c r="S142" s="10">
        <f t="shared" si="79"/>
        <v>376140.35500553786</v>
      </c>
      <c r="T142" s="10">
        <f t="shared" si="79"/>
        <v>386638.82193590625</v>
      </c>
      <c r="U142" s="10">
        <f t="shared" si="79"/>
        <v>397046.9095832078</v>
      </c>
      <c r="V142" s="10">
        <f t="shared" si="79"/>
        <v>408019.78981981351</v>
      </c>
      <c r="W142" s="10">
        <f t="shared" si="79"/>
        <v>419122.33455488714</v>
      </c>
      <c r="X142" s="10">
        <f t="shared" si="79"/>
        <v>430080.3444527727</v>
      </c>
      <c r="Y142" s="10">
        <f t="shared" si="79"/>
        <v>441361.74555147259</v>
      </c>
      <c r="Z142" s="10">
        <f t="shared" si="79"/>
        <v>453039.79706297803</v>
      </c>
      <c r="AA142" s="10">
        <f t="shared" si="79"/>
        <v>464676.21085681021</v>
      </c>
      <c r="AB142" s="10">
        <f t="shared" si="79"/>
        <v>476484.82178375556</v>
      </c>
      <c r="AC142" s="10">
        <f t="shared" si="79"/>
        <v>488494.76380467927</v>
      </c>
      <c r="AD142" s="10">
        <f t="shared" si="79"/>
        <v>500660.87335216475</v>
      </c>
      <c r="AE142" s="10">
        <f t="shared" si="79"/>
        <v>513012.29168699164</v>
      </c>
    </row>
    <row r="143" spans="2:33" x14ac:dyDescent="0.25">
      <c r="B143" s="4" t="str">
        <f t="shared" si="76"/>
        <v>Other_A</v>
      </c>
      <c r="C143" s="10">
        <f t="shared" si="78"/>
        <v>-21682.062002041323</v>
      </c>
      <c r="D143" s="10">
        <f t="shared" ref="D143:AE143" si="80">D130*(1+$C$153)^(D$89-$C$89)</f>
        <v>-54780.717973417872</v>
      </c>
      <c r="E143" s="10">
        <f t="shared" si="80"/>
        <v>-85762.130588881744</v>
      </c>
      <c r="F143" s="10">
        <f t="shared" si="80"/>
        <v>-106738.67767862865</v>
      </c>
      <c r="G143" s="10">
        <f t="shared" si="80"/>
        <v>-116983.99350704192</v>
      </c>
      <c r="H143" s="10">
        <f t="shared" si="80"/>
        <v>-67449.399336669012</v>
      </c>
      <c r="I143" s="10">
        <f t="shared" si="80"/>
        <v>-24968.395807698682</v>
      </c>
      <c r="J143" s="10">
        <f t="shared" si="80"/>
        <v>9631.1226643416885</v>
      </c>
      <c r="K143" s="10">
        <f t="shared" si="80"/>
        <v>34692.948398997411</v>
      </c>
      <c r="L143" s="10">
        <f t="shared" si="80"/>
        <v>56361.850012934869</v>
      </c>
      <c r="M143" s="10">
        <f t="shared" si="80"/>
        <v>74006.975469059413</v>
      </c>
      <c r="N143" s="10">
        <f t="shared" si="80"/>
        <v>89925.428838343505</v>
      </c>
      <c r="O143" s="10">
        <f t="shared" si="80"/>
        <v>105369.02396965664</v>
      </c>
      <c r="P143" s="10">
        <f t="shared" si="80"/>
        <v>120674.00026604702</v>
      </c>
      <c r="Q143" s="10">
        <f t="shared" si="80"/>
        <v>135326.72767945484</v>
      </c>
      <c r="R143" s="10">
        <f t="shared" si="80"/>
        <v>146554.11716315831</v>
      </c>
      <c r="S143" s="10">
        <f t="shared" si="80"/>
        <v>157474.28411075051</v>
      </c>
      <c r="T143" s="10">
        <f t="shared" si="80"/>
        <v>168138.83366438796</v>
      </c>
      <c r="U143" s="10">
        <f t="shared" si="80"/>
        <v>179179.84885239165</v>
      </c>
      <c r="V143" s="10">
        <f t="shared" si="80"/>
        <v>188682.65955198623</v>
      </c>
      <c r="W143" s="10">
        <f t="shared" si="80"/>
        <v>197724.44631983171</v>
      </c>
      <c r="X143" s="10">
        <f t="shared" si="80"/>
        <v>206482.12412316864</v>
      </c>
      <c r="Y143" s="10">
        <f t="shared" si="80"/>
        <v>214655.37531725719</v>
      </c>
      <c r="Z143" s="10">
        <f t="shared" si="80"/>
        <v>222862.14705060006</v>
      </c>
      <c r="AA143" s="10">
        <f t="shared" si="80"/>
        <v>231115.75847650986</v>
      </c>
      <c r="AB143" s="10">
        <f t="shared" si="80"/>
        <v>239418.57407721606</v>
      </c>
      <c r="AC143" s="10">
        <f t="shared" si="80"/>
        <v>247785.89579529545</v>
      </c>
      <c r="AD143" s="10">
        <f t="shared" si="80"/>
        <v>256191.4988208618</v>
      </c>
      <c r="AE143" s="10">
        <f t="shared" si="80"/>
        <v>264650.46948031656</v>
      </c>
    </row>
    <row r="144" spans="2:33" x14ac:dyDescent="0.25">
      <c r="B144" s="4" t="str">
        <f t="shared" si="76"/>
        <v>Peak_B</v>
      </c>
      <c r="C144" s="10">
        <f t="shared" si="78"/>
        <v>162502.66679880186</v>
      </c>
      <c r="D144" s="10">
        <f t="shared" ref="D144:AE144" si="81">D131*(1+$C$153)^(D$89-$C$89)</f>
        <v>188536.3523817269</v>
      </c>
      <c r="E144" s="10">
        <f t="shared" si="81"/>
        <v>202866.726576065</v>
      </c>
      <c r="F144" s="10">
        <f t="shared" si="81"/>
        <v>182825.00492182645</v>
      </c>
      <c r="G144" s="10">
        <f t="shared" si="81"/>
        <v>176429.57954319057</v>
      </c>
      <c r="H144" s="10">
        <f t="shared" si="81"/>
        <v>181946.88054301473</v>
      </c>
      <c r="I144" s="10">
        <f t="shared" si="81"/>
        <v>190981.01189740794</v>
      </c>
      <c r="J144" s="10">
        <f t="shared" si="81"/>
        <v>201646.5291283933</v>
      </c>
      <c r="K144" s="10">
        <f t="shared" si="81"/>
        <v>210208.28632907989</v>
      </c>
      <c r="L144" s="10">
        <f t="shared" si="81"/>
        <v>219829.9333496404</v>
      </c>
      <c r="M144" s="10">
        <f t="shared" si="81"/>
        <v>230091.65001978917</v>
      </c>
      <c r="N144" s="10">
        <f t="shared" si="81"/>
        <v>240690.12505080379</v>
      </c>
      <c r="O144" s="10">
        <f t="shared" si="81"/>
        <v>250572.01943554945</v>
      </c>
      <c r="P144" s="10">
        <f t="shared" si="81"/>
        <v>259774.7014141682</v>
      </c>
      <c r="Q144" s="10">
        <f t="shared" si="81"/>
        <v>267689.26176429534</v>
      </c>
      <c r="R144" s="10">
        <f t="shared" si="81"/>
        <v>275649.92111722293</v>
      </c>
      <c r="S144" s="10">
        <f t="shared" si="81"/>
        <v>284106.58187130041</v>
      </c>
      <c r="T144" s="10">
        <f t="shared" si="81"/>
        <v>292552.32099401805</v>
      </c>
      <c r="U144" s="10">
        <f t="shared" si="81"/>
        <v>305418.2525763794</v>
      </c>
      <c r="V144" s="10">
        <f t="shared" si="81"/>
        <v>313815.65909231047</v>
      </c>
      <c r="W144" s="10">
        <f t="shared" si="81"/>
        <v>322084.24172020919</v>
      </c>
      <c r="X144" s="10">
        <f t="shared" si="81"/>
        <v>329183.83110493893</v>
      </c>
      <c r="Y144" s="10">
        <f t="shared" si="81"/>
        <v>335974.30047022557</v>
      </c>
      <c r="Z144" s="10">
        <f t="shared" si="81"/>
        <v>342889.18082696234</v>
      </c>
      <c r="AA144" s="10">
        <f t="shared" si="81"/>
        <v>349956.24456710526</v>
      </c>
      <c r="AB144" s="10">
        <f t="shared" si="81"/>
        <v>357175.51166439638</v>
      </c>
      <c r="AC144" s="10">
        <f t="shared" si="81"/>
        <v>364569.17061425972</v>
      </c>
      <c r="AD144" s="10">
        <f t="shared" si="81"/>
        <v>372102.58926462551</v>
      </c>
      <c r="AE144" s="10">
        <f t="shared" si="81"/>
        <v>379798.08305619494</v>
      </c>
    </row>
    <row r="145" spans="2:31" x14ac:dyDescent="0.25">
      <c r="B145" s="4" t="str">
        <f t="shared" si="76"/>
        <v>Other_B</v>
      </c>
      <c r="C145" s="10">
        <f t="shared" si="78"/>
        <v>37291.372271442029</v>
      </c>
      <c r="D145" s="10">
        <f t="shared" ref="D145:AE145" si="82">D132*(1+$C$153)^(D$89-$C$89)</f>
        <v>57850.691444964112</v>
      </c>
      <c r="E145" s="10">
        <f t="shared" si="82"/>
        <v>73235.764439046514</v>
      </c>
      <c r="F145" s="10">
        <f t="shared" si="82"/>
        <v>78594.784500846596</v>
      </c>
      <c r="G145" s="10">
        <f t="shared" si="82"/>
        <v>100057.3263088815</v>
      </c>
      <c r="H145" s="10">
        <f t="shared" si="82"/>
        <v>130486.51034380494</v>
      </c>
      <c r="I145" s="10">
        <f t="shared" si="82"/>
        <v>165919.99441574965</v>
      </c>
      <c r="J145" s="10">
        <f t="shared" si="82"/>
        <v>203047.04752352854</v>
      </c>
      <c r="K145" s="10">
        <f t="shared" si="82"/>
        <v>241772.93129032565</v>
      </c>
      <c r="L145" s="10">
        <f t="shared" si="82"/>
        <v>280937.01430985337</v>
      </c>
      <c r="M145" s="10">
        <f t="shared" si="82"/>
        <v>322367.6444867035</v>
      </c>
      <c r="N145" s="10">
        <f t="shared" si="82"/>
        <v>364830.05200318771</v>
      </c>
      <c r="O145" s="10">
        <f t="shared" si="82"/>
        <v>404398.43930996378</v>
      </c>
      <c r="P145" s="10">
        <f t="shared" si="82"/>
        <v>442377.53958869452</v>
      </c>
      <c r="Q145" s="10">
        <f t="shared" si="82"/>
        <v>480614.43172963068</v>
      </c>
      <c r="R145" s="10">
        <f t="shared" si="82"/>
        <v>519068.36490545276</v>
      </c>
      <c r="S145" s="10">
        <f t="shared" si="82"/>
        <v>540050.46181121946</v>
      </c>
      <c r="T145" s="10">
        <f t="shared" si="82"/>
        <v>560316.4314519543</v>
      </c>
      <c r="U145" s="10">
        <f t="shared" si="82"/>
        <v>580628.3145953113</v>
      </c>
      <c r="V145" s="10">
        <f t="shared" si="82"/>
        <v>589189.8148887736</v>
      </c>
      <c r="W145" s="10">
        <f t="shared" si="82"/>
        <v>596829.71035684494</v>
      </c>
      <c r="X145" s="10">
        <f t="shared" si="82"/>
        <v>605611.68394623406</v>
      </c>
      <c r="Y145" s="10">
        <f t="shared" si="82"/>
        <v>625989.13629039587</v>
      </c>
      <c r="Z145" s="10">
        <f t="shared" si="82"/>
        <v>646841.04508469813</v>
      </c>
      <c r="AA145" s="10">
        <f t="shared" si="82"/>
        <v>668179.61420432967</v>
      </c>
      <c r="AB145" s="10">
        <f t="shared" si="82"/>
        <v>690010.62320084812</v>
      </c>
      <c r="AC145" s="10">
        <f t="shared" si="82"/>
        <v>712348.49988551904</v>
      </c>
      <c r="AD145" s="10">
        <f t="shared" si="82"/>
        <v>735179.23083014344</v>
      </c>
      <c r="AE145" s="10">
        <f t="shared" si="82"/>
        <v>758516.91770781041</v>
      </c>
    </row>
    <row r="146" spans="2:31" x14ac:dyDescent="0.25">
      <c r="B146" s="4" t="str">
        <f t="shared" si="76"/>
        <v>Peak_C</v>
      </c>
      <c r="C146" s="10">
        <f t="shared" si="78"/>
        <v>894628.12619456812</v>
      </c>
      <c r="D146" s="10">
        <f t="shared" ref="D146:AE146" si="83">D133*(1+$C$153)^(D$89-$C$89)</f>
        <v>917365.75481332245</v>
      </c>
      <c r="E146" s="10">
        <f t="shared" si="83"/>
        <v>908142.98352181725</v>
      </c>
      <c r="F146" s="10">
        <f t="shared" si="83"/>
        <v>915630.28765834868</v>
      </c>
      <c r="G146" s="10">
        <f t="shared" si="83"/>
        <v>928651.11629780917</v>
      </c>
      <c r="H146" s="10">
        <f t="shared" si="83"/>
        <v>943927.04490872158</v>
      </c>
      <c r="I146" s="10">
        <f t="shared" si="83"/>
        <v>960804.14291829127</v>
      </c>
      <c r="J146" s="10">
        <f t="shared" si="83"/>
        <v>977916.02467544749</v>
      </c>
      <c r="K146" s="10">
        <f t="shared" si="83"/>
        <v>1017447.5510867476</v>
      </c>
      <c r="L146" s="10">
        <f t="shared" si="83"/>
        <v>1054402.8135254199</v>
      </c>
      <c r="M146" s="10">
        <f t="shared" si="83"/>
        <v>1089855.1286826953</v>
      </c>
      <c r="N146" s="10">
        <f t="shared" si="83"/>
        <v>1123855.8863760512</v>
      </c>
      <c r="O146" s="10">
        <f t="shared" si="83"/>
        <v>1157967.1968260529</v>
      </c>
      <c r="P146" s="10">
        <f t="shared" si="83"/>
        <v>1190736.820748423</v>
      </c>
      <c r="Q146" s="10">
        <f t="shared" si="83"/>
        <v>1223810.389547602</v>
      </c>
      <c r="R146" s="10">
        <f t="shared" si="83"/>
        <v>1257044.1359675427</v>
      </c>
      <c r="S146" s="10">
        <f t="shared" si="83"/>
        <v>1290639.6569683081</v>
      </c>
      <c r="T146" s="10">
        <f t="shared" si="83"/>
        <v>1324087.4378213864</v>
      </c>
      <c r="U146" s="10">
        <f t="shared" si="83"/>
        <v>1358055.7645702967</v>
      </c>
      <c r="V146" s="10">
        <f t="shared" si="83"/>
        <v>1390896.664822544</v>
      </c>
      <c r="W146" s="10">
        <f t="shared" si="83"/>
        <v>1424474.0204626673</v>
      </c>
      <c r="X146" s="10">
        <f t="shared" si="83"/>
        <v>1458945.1185190172</v>
      </c>
      <c r="Y146" s="10">
        <f t="shared" si="83"/>
        <v>1494018.9041811023</v>
      </c>
      <c r="Z146" s="10">
        <f t="shared" si="83"/>
        <v>1529473.8335847436</v>
      </c>
      <c r="AA146" s="10">
        <f t="shared" si="83"/>
        <v>1565683.8974257552</v>
      </c>
      <c r="AB146" s="10">
        <f t="shared" si="83"/>
        <v>1602505.5080664759</v>
      </c>
      <c r="AC146" s="10">
        <f t="shared" si="83"/>
        <v>1640054.4179309069</v>
      </c>
      <c r="AD146" s="10">
        <f t="shared" si="83"/>
        <v>1678154.149277891</v>
      </c>
      <c r="AE146" s="10">
        <f t="shared" si="83"/>
        <v>1716920.4556588358</v>
      </c>
    </row>
    <row r="147" spans="2:31" x14ac:dyDescent="0.25">
      <c r="B147" s="4" t="str">
        <f t="shared" si="76"/>
        <v>Other_C</v>
      </c>
      <c r="C147" s="10">
        <f t="shared" si="78"/>
        <v>1358403.1358959624</v>
      </c>
      <c r="D147" s="10">
        <f t="shared" ref="D147:AE147" si="84">D134*(1+$C$153)^(D$89-$C$89)</f>
        <v>1384351.2521795288</v>
      </c>
      <c r="E147" s="10">
        <f t="shared" si="84"/>
        <v>1412925.8985245212</v>
      </c>
      <c r="F147" s="10">
        <f t="shared" si="84"/>
        <v>1440922.5724089919</v>
      </c>
      <c r="G147" s="10">
        <f t="shared" si="84"/>
        <v>1469938.1779760569</v>
      </c>
      <c r="H147" s="10">
        <f t="shared" si="84"/>
        <v>1499937.5148237324</v>
      </c>
      <c r="I147" s="10">
        <f t="shared" si="84"/>
        <v>1531361.2744602989</v>
      </c>
      <c r="J147" s="10">
        <f t="shared" si="84"/>
        <v>1562669.154754719</v>
      </c>
      <c r="K147" s="10">
        <f t="shared" si="84"/>
        <v>1582669.9663746627</v>
      </c>
      <c r="L147" s="10">
        <f t="shared" si="84"/>
        <v>1605247.623445835</v>
      </c>
      <c r="M147" s="10">
        <f t="shared" si="84"/>
        <v>1633251.7641441815</v>
      </c>
      <c r="N147" s="10">
        <f t="shared" si="84"/>
        <v>1662624.1030561554</v>
      </c>
      <c r="O147" s="10">
        <f t="shared" si="84"/>
        <v>1693069.7015975921</v>
      </c>
      <c r="P147" s="10">
        <f t="shared" si="84"/>
        <v>1723443.548151233</v>
      </c>
      <c r="Q147" s="10">
        <f t="shared" si="84"/>
        <v>1755837.1664873713</v>
      </c>
      <c r="R147" s="10">
        <f t="shared" si="84"/>
        <v>1790313.430594099</v>
      </c>
      <c r="S147" s="10">
        <f t="shared" si="84"/>
        <v>1826971.2937981756</v>
      </c>
      <c r="T147" s="10">
        <f t="shared" si="84"/>
        <v>1865389.969867989</v>
      </c>
      <c r="U147" s="10">
        <f t="shared" si="84"/>
        <v>1905912.0971430393</v>
      </c>
      <c r="V147" s="10">
        <f t="shared" si="84"/>
        <v>1947548.7716459946</v>
      </c>
      <c r="W147" s="10">
        <f t="shared" si="84"/>
        <v>1990719.4087201708</v>
      </c>
      <c r="X147" s="10">
        <f t="shared" si="84"/>
        <v>2035398.7683533458</v>
      </c>
      <c r="Y147" s="10">
        <f t="shared" si="84"/>
        <v>2080550.0934241873</v>
      </c>
      <c r="Z147" s="10">
        <f t="shared" si="84"/>
        <v>2126423.0559929158</v>
      </c>
      <c r="AA147" s="10">
        <f t="shared" si="84"/>
        <v>2173148.0364238024</v>
      </c>
      <c r="AB147" s="10">
        <f t="shared" si="84"/>
        <v>2220770.8525138055</v>
      </c>
      <c r="AC147" s="10">
        <f t="shared" si="84"/>
        <v>2269448.6741123698</v>
      </c>
      <c r="AD147" s="10">
        <f t="shared" si="84"/>
        <v>2318929.3646900044</v>
      </c>
      <c r="AE147" s="10">
        <f t="shared" si="84"/>
        <v>2369370.8654586375</v>
      </c>
    </row>
    <row r="148" spans="2:31" x14ac:dyDescent="0.25">
      <c r="B148" s="4" t="str">
        <f t="shared" si="76"/>
        <v>Peak_D</v>
      </c>
      <c r="C148" s="10">
        <f t="shared" si="78"/>
        <v>2943077.3621293558</v>
      </c>
      <c r="D148" s="10">
        <f t="shared" ref="D148:AE148" si="85">D135*(1+$C$153)^(D$89-$C$89)</f>
        <v>3029268.9666955392</v>
      </c>
      <c r="E148" s="10">
        <f t="shared" si="85"/>
        <v>3036976.4643275803</v>
      </c>
      <c r="F148" s="10">
        <f t="shared" si="85"/>
        <v>3077127.2673168858</v>
      </c>
      <c r="G148" s="10">
        <f t="shared" si="85"/>
        <v>3133434.2152611236</v>
      </c>
      <c r="H148" s="10">
        <f t="shared" si="85"/>
        <v>3193637.7489391128</v>
      </c>
      <c r="I148" s="10">
        <f t="shared" si="85"/>
        <v>3259578.7515800227</v>
      </c>
      <c r="J148" s="10">
        <f t="shared" si="85"/>
        <v>3327276.1158422814</v>
      </c>
      <c r="K148" s="10">
        <f t="shared" si="85"/>
        <v>3396680.1889096992</v>
      </c>
      <c r="L148" s="10">
        <f t="shared" si="85"/>
        <v>3468708.5176424589</v>
      </c>
      <c r="M148" s="10">
        <f t="shared" si="85"/>
        <v>3542243.8519232478</v>
      </c>
      <c r="N148" s="10">
        <f t="shared" si="85"/>
        <v>3611431.4864081987</v>
      </c>
      <c r="O148" s="10">
        <f t="shared" si="85"/>
        <v>3652999.0377483289</v>
      </c>
      <c r="P148" s="10">
        <f t="shared" si="85"/>
        <v>3690709.5325754345</v>
      </c>
      <c r="Q148" s="10">
        <f t="shared" si="85"/>
        <v>3735245.2637206265</v>
      </c>
      <c r="R148" s="10">
        <f t="shared" si="85"/>
        <v>3785174.7807408338</v>
      </c>
      <c r="S148" s="10">
        <f t="shared" si="85"/>
        <v>3840098.9809305761</v>
      </c>
      <c r="T148" s="10">
        <f t="shared" si="85"/>
        <v>3889203.359820425</v>
      </c>
      <c r="U148" s="10">
        <f t="shared" si="85"/>
        <v>3942751.737880541</v>
      </c>
      <c r="V148" s="10">
        <f t="shared" si="85"/>
        <v>4000861.2618847527</v>
      </c>
      <c r="W148" s="10">
        <f t="shared" si="85"/>
        <v>4064214.7846835805</v>
      </c>
      <c r="X148" s="10">
        <f t="shared" si="85"/>
        <v>4133714.6695056944</v>
      </c>
      <c r="Y148" s="10">
        <f t="shared" si="85"/>
        <v>4206143.6710904762</v>
      </c>
      <c r="Z148" s="10">
        <f t="shared" si="85"/>
        <v>4280212.0351418871</v>
      </c>
      <c r="AA148" s="10">
        <f t="shared" si="85"/>
        <v>4356246.0788933635</v>
      </c>
      <c r="AB148" s="10">
        <f t="shared" si="85"/>
        <v>4434227.2751253014</v>
      </c>
      <c r="AC148" s="10">
        <f t="shared" si="85"/>
        <v>4514390.8802361721</v>
      </c>
      <c r="AD148" s="10">
        <f t="shared" si="85"/>
        <v>4596380.518949653</v>
      </c>
      <c r="AE148" s="10">
        <f t="shared" si="85"/>
        <v>4680433.6482861545</v>
      </c>
    </row>
    <row r="149" spans="2:31" x14ac:dyDescent="0.25">
      <c r="B149" s="4" t="str">
        <f t="shared" si="76"/>
        <v>Other_D</v>
      </c>
      <c r="C149" s="10">
        <f t="shared" si="78"/>
        <v>13111931.210516494</v>
      </c>
      <c r="D149" s="10">
        <f t="shared" ref="D149:AE149" si="86">D136*(1+$C$153)^(D$89-$C$89)</f>
        <v>13381596.835144386</v>
      </c>
      <c r="E149" s="10">
        <f t="shared" si="86"/>
        <v>13675898.281423533</v>
      </c>
      <c r="F149" s="10">
        <f t="shared" si="86"/>
        <v>13996345.715097889</v>
      </c>
      <c r="G149" s="10">
        <f t="shared" si="86"/>
        <v>14341755.798738927</v>
      </c>
      <c r="H149" s="10">
        <f t="shared" si="86"/>
        <v>14763480.209618792</v>
      </c>
      <c r="I149" s="10">
        <f t="shared" si="86"/>
        <v>15173959.406052392</v>
      </c>
      <c r="J149" s="10">
        <f t="shared" si="86"/>
        <v>15564071.718760274</v>
      </c>
      <c r="K149" s="10">
        <f t="shared" si="86"/>
        <v>15944115.753072713</v>
      </c>
      <c r="L149" s="10">
        <f t="shared" si="86"/>
        <v>16311043.390710305</v>
      </c>
      <c r="M149" s="10">
        <f t="shared" si="86"/>
        <v>16681813.055567641</v>
      </c>
      <c r="N149" s="10">
        <f t="shared" si="86"/>
        <v>17042886.861452639</v>
      </c>
      <c r="O149" s="10">
        <f t="shared" si="86"/>
        <v>17325233.391988214</v>
      </c>
      <c r="P149" s="10">
        <f t="shared" si="86"/>
        <v>17620666.753301658</v>
      </c>
      <c r="Q149" s="10">
        <f t="shared" si="86"/>
        <v>17931880.447172549</v>
      </c>
      <c r="R149" s="10">
        <f t="shared" si="86"/>
        <v>18252541.617143642</v>
      </c>
      <c r="S149" s="10">
        <f t="shared" si="86"/>
        <v>18609223.661843136</v>
      </c>
      <c r="T149" s="10">
        <f t="shared" si="86"/>
        <v>18976629.566110101</v>
      </c>
      <c r="U149" s="10">
        <f t="shared" si="86"/>
        <v>19387709.035701256</v>
      </c>
      <c r="V149" s="10">
        <f t="shared" si="86"/>
        <v>19837539.224650972</v>
      </c>
      <c r="W149" s="10">
        <f t="shared" si="86"/>
        <v>20299042.893163253</v>
      </c>
      <c r="X149" s="10">
        <f t="shared" si="86"/>
        <v>20765891.023618791</v>
      </c>
      <c r="Y149" s="10">
        <f t="shared" si="86"/>
        <v>21117317.247388043</v>
      </c>
      <c r="Z149" s="10">
        <f t="shared" si="86"/>
        <v>21477832.19138037</v>
      </c>
      <c r="AA149" s="10">
        <f t="shared" si="86"/>
        <v>21848467.561633687</v>
      </c>
      <c r="AB149" s="10">
        <f t="shared" si="86"/>
        <v>22229816.192545719</v>
      </c>
      <c r="AC149" s="10">
        <f t="shared" si="86"/>
        <v>22623421.745233584</v>
      </c>
      <c r="AD149" s="10">
        <f t="shared" si="86"/>
        <v>23026656.496509042</v>
      </c>
      <c r="AE149" s="10">
        <f t="shared" si="86"/>
        <v>23441088.754264183</v>
      </c>
    </row>
    <row r="150" spans="2:31" x14ac:dyDescent="0.25">
      <c r="B150" s="6" t="str">
        <f t="shared" si="76"/>
        <v>Total</v>
      </c>
      <c r="C150" s="11">
        <f t="shared" si="78"/>
        <v>874717.03106722899</v>
      </c>
      <c r="D150" s="11">
        <f t="shared" ref="D150:AE150" si="87">D137*(1+$C$153)^(D$89-$C$89)</f>
        <v>906516.51340300182</v>
      </c>
      <c r="E150" s="11">
        <f t="shared" si="87"/>
        <v>923613.04716836405</v>
      </c>
      <c r="F150" s="11">
        <f t="shared" si="87"/>
        <v>937538.93231610046</v>
      </c>
      <c r="G150" s="11">
        <f t="shared" si="87"/>
        <v>968048.5463598175</v>
      </c>
      <c r="H150" s="11">
        <f t="shared" si="87"/>
        <v>1028360.8771956103</v>
      </c>
      <c r="I150" s="11">
        <f t="shared" si="87"/>
        <v>1081921.9363842828</v>
      </c>
      <c r="J150" s="11">
        <f t="shared" si="87"/>
        <v>1130238.1957320357</v>
      </c>
      <c r="K150" s="11">
        <f t="shared" si="87"/>
        <v>1172111.8961031165</v>
      </c>
      <c r="L150" s="11">
        <f t="shared" si="87"/>
        <v>1209292.9315049606</v>
      </c>
      <c r="M150" s="11">
        <f t="shared" si="87"/>
        <v>1249103.253651568</v>
      </c>
      <c r="N150" s="11">
        <f t="shared" si="87"/>
        <v>1285973.0172672844</v>
      </c>
      <c r="O150" s="11">
        <f t="shared" si="87"/>
        <v>1304925.9864533162</v>
      </c>
      <c r="P150" s="11">
        <f t="shared" si="87"/>
        <v>1329341.4578233436</v>
      </c>
      <c r="Q150" s="11">
        <f t="shared" si="87"/>
        <v>1355691.5077657488</v>
      </c>
      <c r="R150" s="11">
        <f t="shared" si="87"/>
        <v>1386792.7703014743</v>
      </c>
      <c r="S150" s="11">
        <f t="shared" si="87"/>
        <v>1419561.8518638196</v>
      </c>
      <c r="T150" s="11">
        <f t="shared" si="87"/>
        <v>1450981.5124897503</v>
      </c>
      <c r="U150" s="11">
        <f t="shared" si="87"/>
        <v>1483228.0563312781</v>
      </c>
      <c r="V150" s="11">
        <f t="shared" si="87"/>
        <v>1515416.1710708947</v>
      </c>
      <c r="W150" s="11">
        <f t="shared" si="87"/>
        <v>1550333.4829954847</v>
      </c>
      <c r="X150" s="11">
        <f t="shared" si="87"/>
        <v>1585963.811905738</v>
      </c>
      <c r="Y150" s="11">
        <f t="shared" si="87"/>
        <v>1617281.0465499044</v>
      </c>
      <c r="Z150" s="11">
        <f t="shared" si="87"/>
        <v>1649347.4210332036</v>
      </c>
      <c r="AA150" s="11">
        <f t="shared" si="87"/>
        <v>1682081.5206311599</v>
      </c>
      <c r="AB150" s="11">
        <f t="shared" si="87"/>
        <v>1715599.5850999821</v>
      </c>
      <c r="AC150" s="11">
        <f t="shared" si="87"/>
        <v>1750016.6826876216</v>
      </c>
      <c r="AD150" s="11">
        <f t="shared" si="87"/>
        <v>1785177.9465790121</v>
      </c>
      <c r="AE150" s="11">
        <f t="shared" si="87"/>
        <v>1821199.659589078</v>
      </c>
    </row>
    <row r="153" spans="2:31" x14ac:dyDescent="0.25">
      <c r="B153" s="12" t="s">
        <v>14</v>
      </c>
      <c r="C153" s="13">
        <v>2.1000000000000001E-2</v>
      </c>
    </row>
    <row r="154" spans="2:31" x14ac:dyDescent="0.25">
      <c r="B154" s="14" t="s">
        <v>15</v>
      </c>
      <c r="C154" s="15"/>
      <c r="D154" s="16" t="s">
        <v>16</v>
      </c>
    </row>
    <row r="155" spans="2:31" x14ac:dyDescent="0.25">
      <c r="B155" s="17" t="s">
        <v>17</v>
      </c>
      <c r="C155" s="18"/>
      <c r="D155" s="16" t="s">
        <v>18</v>
      </c>
    </row>
  </sheetData>
  <conditionalFormatting sqref="C77:AE8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:AE1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9:AE13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A9CC1-F061-4EFA-B110-3A82369DE10B}">
  <dimension ref="B1:L18"/>
  <sheetViews>
    <sheetView zoomScale="85" zoomScaleNormal="85" workbookViewId="0"/>
  </sheetViews>
  <sheetFormatPr defaultRowHeight="15" x14ac:dyDescent="0.25"/>
  <cols>
    <col min="1" max="1" width="3.28515625" customWidth="1"/>
    <col min="2" max="2" width="7.85546875" customWidth="1"/>
    <col min="3" max="3" width="18.5703125" customWidth="1"/>
    <col min="4" max="7" width="12.7109375" customWidth="1"/>
    <col min="8" max="8" width="3.28515625" customWidth="1"/>
    <col min="9" max="12" width="12.7109375" customWidth="1"/>
  </cols>
  <sheetData>
    <row r="1" spans="2:12" ht="15.75" thickBot="1" x14ac:dyDescent="0.3"/>
    <row r="2" spans="2:12" ht="16.5" thickTop="1" thickBot="1" x14ac:dyDescent="0.3">
      <c r="B2" s="1" t="s">
        <v>19</v>
      </c>
      <c r="C2" s="19" t="s">
        <v>20</v>
      </c>
    </row>
    <row r="3" spans="2:12" ht="15.75" thickTop="1" x14ac:dyDescent="0.25"/>
    <row r="4" spans="2:12" x14ac:dyDescent="0.25">
      <c r="D4" s="20" t="s">
        <v>1</v>
      </c>
      <c r="E4" s="20" t="s">
        <v>3</v>
      </c>
      <c r="F4" s="20" t="s">
        <v>4</v>
      </c>
      <c r="G4" s="20" t="s">
        <v>6</v>
      </c>
      <c r="I4" s="20" t="s">
        <v>2</v>
      </c>
      <c r="J4" s="20" t="s">
        <v>5</v>
      </c>
      <c r="K4" s="20" t="s">
        <v>7</v>
      </c>
      <c r="L4" s="20" t="s">
        <v>8</v>
      </c>
    </row>
    <row r="5" spans="2:12" x14ac:dyDescent="0.25">
      <c r="C5" s="21"/>
      <c r="D5" s="22" t="s">
        <v>21</v>
      </c>
      <c r="E5" s="22"/>
      <c r="F5" s="22"/>
      <c r="G5" s="22"/>
      <c r="H5" s="23" t="s">
        <v>22</v>
      </c>
      <c r="I5" s="22" t="s">
        <v>23</v>
      </c>
      <c r="J5" s="22"/>
      <c r="K5" s="22"/>
      <c r="L5" s="22"/>
    </row>
    <row r="6" spans="2:12" x14ac:dyDescent="0.25">
      <c r="C6" s="24" t="s">
        <v>24</v>
      </c>
      <c r="D6" s="25" t="s">
        <v>25</v>
      </c>
      <c r="E6" s="25" t="s">
        <v>26</v>
      </c>
      <c r="F6" s="25" t="s">
        <v>27</v>
      </c>
      <c r="G6" s="25" t="s">
        <v>28</v>
      </c>
      <c r="H6" s="23"/>
      <c r="I6" s="25" t="s">
        <v>25</v>
      </c>
      <c r="J6" s="25" t="s">
        <v>26</v>
      </c>
      <c r="K6" s="25" t="s">
        <v>27</v>
      </c>
      <c r="L6" s="25" t="s">
        <v>28</v>
      </c>
    </row>
    <row r="7" spans="2:12" x14ac:dyDescent="0.25">
      <c r="B7" s="20" t="s">
        <v>29</v>
      </c>
      <c r="C7" s="26" t="str">
        <f>B7</f>
        <v>Cooling</v>
      </c>
      <c r="D7" s="27">
        <v>109.17907157148814</v>
      </c>
      <c r="E7" s="27">
        <v>9.9880401314646701</v>
      </c>
      <c r="F7" s="27">
        <v>2.8743174816867199</v>
      </c>
      <c r="G7" s="27">
        <v>26.837820857621303</v>
      </c>
      <c r="H7" s="23"/>
      <c r="I7" s="27">
        <v>19.623079527484187</v>
      </c>
      <c r="J7" s="27">
        <v>8.3453305561123375E-2</v>
      </c>
      <c r="K7" s="27">
        <v>0.81971394617936977</v>
      </c>
      <c r="L7" s="27">
        <v>4.6034894626984402</v>
      </c>
    </row>
    <row r="8" spans="2:12" x14ac:dyDescent="0.25">
      <c r="B8" s="20" t="s">
        <v>30</v>
      </c>
      <c r="C8" s="28" t="str">
        <f t="shared" ref="C8:C17" si="0">B8</f>
        <v>Ventilation</v>
      </c>
      <c r="D8" s="29">
        <v>2.1858333409030739</v>
      </c>
      <c r="E8" s="29">
        <v>0.30145989955082464</v>
      </c>
      <c r="F8" s="29">
        <v>0.18201716804134618</v>
      </c>
      <c r="G8" s="29">
        <v>0.31517177549563813</v>
      </c>
      <c r="H8" s="30"/>
      <c r="I8" s="29">
        <v>11.786618390896367</v>
      </c>
      <c r="J8" s="29">
        <v>0.51425090238394255</v>
      </c>
      <c r="K8" s="29">
        <v>0.80650904255269673</v>
      </c>
      <c r="L8" s="29">
        <v>4.2298913585222246</v>
      </c>
    </row>
    <row r="9" spans="2:12" x14ac:dyDescent="0.25">
      <c r="B9" s="20" t="s">
        <v>31</v>
      </c>
      <c r="C9" s="31" t="str">
        <f t="shared" si="0"/>
        <v>Water Heating</v>
      </c>
      <c r="D9" s="32">
        <v>44.847914439491362</v>
      </c>
      <c r="E9" s="32">
        <v>6.0470755184043812</v>
      </c>
      <c r="F9" s="32">
        <v>0.58431438855344875</v>
      </c>
      <c r="G9" s="32">
        <v>4.0648226141818053</v>
      </c>
      <c r="H9" s="23"/>
      <c r="I9" s="32">
        <v>14.428790806974256</v>
      </c>
      <c r="J9" s="32">
        <v>4.380867805415997E-3</v>
      </c>
      <c r="K9" s="32">
        <v>6.0348584350338276E-2</v>
      </c>
      <c r="L9" s="32">
        <v>0.31007359307995352</v>
      </c>
    </row>
    <row r="10" spans="2:12" x14ac:dyDescent="0.25">
      <c r="B10" s="20" t="s">
        <v>32</v>
      </c>
      <c r="C10" s="28" t="str">
        <f t="shared" si="0"/>
        <v>Interior Lighting</v>
      </c>
      <c r="D10" s="29">
        <v>2.9261149931296289</v>
      </c>
      <c r="E10" s="29">
        <v>22.012519980416634</v>
      </c>
      <c r="F10" s="29">
        <v>0.83795051527779219</v>
      </c>
      <c r="G10" s="29">
        <v>0.76366182563438989</v>
      </c>
      <c r="H10" s="30"/>
      <c r="I10" s="29">
        <v>75.539541687610139</v>
      </c>
      <c r="J10" s="29">
        <v>5.9642559485684252</v>
      </c>
      <c r="K10" s="29">
        <v>0.28250413027961463</v>
      </c>
      <c r="L10" s="29">
        <v>2.1408030873063173</v>
      </c>
    </row>
    <row r="11" spans="2:12" x14ac:dyDescent="0.25">
      <c r="B11" s="20" t="s">
        <v>33</v>
      </c>
      <c r="C11" s="31" t="str">
        <f t="shared" si="0"/>
        <v>Exterior Lighting</v>
      </c>
      <c r="D11" s="32">
        <v>1.1972046337575069</v>
      </c>
      <c r="E11" s="32">
        <v>2.7429756720466805</v>
      </c>
      <c r="F11" s="32">
        <v>0.41413119200231213</v>
      </c>
      <c r="G11" s="32">
        <v>0.49360372056210544</v>
      </c>
      <c r="H11" s="23"/>
      <c r="I11" s="32">
        <v>9.7608335017718488</v>
      </c>
      <c r="J11" s="32">
        <v>2.8303429929919228</v>
      </c>
      <c r="K11" s="32">
        <v>5.3370445342615071E-2</v>
      </c>
      <c r="L11" s="32">
        <v>2.3525755305018774</v>
      </c>
    </row>
    <row r="12" spans="2:12" x14ac:dyDescent="0.25">
      <c r="B12" s="20" t="s">
        <v>34</v>
      </c>
      <c r="C12" s="28" t="s">
        <v>35</v>
      </c>
      <c r="D12" s="29">
        <v>15.085794652722536</v>
      </c>
      <c r="E12" s="29">
        <v>1.9912431049430157</v>
      </c>
      <c r="F12" s="29">
        <v>5.9618193334479894</v>
      </c>
      <c r="G12" s="29">
        <v>27.478438087143932</v>
      </c>
      <c r="H12" s="30"/>
      <c r="I12" s="29">
        <v>0</v>
      </c>
      <c r="J12" s="29">
        <v>0</v>
      </c>
      <c r="K12" s="29">
        <v>0.1147904370890374</v>
      </c>
      <c r="L12" s="29">
        <v>0.35529368199337441</v>
      </c>
    </row>
    <row r="13" spans="2:12" x14ac:dyDescent="0.25">
      <c r="B13" s="20" t="s">
        <v>36</v>
      </c>
      <c r="C13" s="31" t="s">
        <v>37</v>
      </c>
      <c r="D13" s="32">
        <v>1.2326079260290494</v>
      </c>
      <c r="E13" s="32">
        <v>4.5576384449445128E-3</v>
      </c>
      <c r="F13" s="32">
        <v>7.3825901133298547E-3</v>
      </c>
      <c r="G13" s="32">
        <v>0.48574776671064035</v>
      </c>
      <c r="H13" s="23"/>
      <c r="I13" s="32">
        <v>11.708392896431686</v>
      </c>
      <c r="J13" s="32">
        <v>0.51276335585945498</v>
      </c>
      <c r="K13" s="32">
        <v>1.7938518990358523</v>
      </c>
      <c r="L13" s="32">
        <v>3.1747455645124449</v>
      </c>
    </row>
    <row r="14" spans="2:12" x14ac:dyDescent="0.25">
      <c r="B14" s="20" t="s">
        <v>38</v>
      </c>
      <c r="C14" s="28" t="str">
        <f t="shared" si="0"/>
        <v>Electronics</v>
      </c>
      <c r="D14" s="29">
        <v>12.085126673386258</v>
      </c>
      <c r="E14" s="29">
        <v>0.68286078613100976</v>
      </c>
      <c r="F14" s="29">
        <v>2.648426402283711</v>
      </c>
      <c r="G14" s="29">
        <v>0.68062624323614829</v>
      </c>
      <c r="H14" s="30"/>
      <c r="I14" s="29">
        <v>0.40326005069735454</v>
      </c>
      <c r="J14" s="29">
        <v>0</v>
      </c>
      <c r="K14" s="29">
        <v>2.8419413034264731E-2</v>
      </c>
      <c r="L14" s="29">
        <v>6.6659900979944217E-2</v>
      </c>
    </row>
    <row r="15" spans="2:12" hidden="1" x14ac:dyDescent="0.25">
      <c r="B15" s="20" t="s">
        <v>39</v>
      </c>
      <c r="C15" s="31" t="str">
        <f>C14</f>
        <v>Electronics</v>
      </c>
      <c r="D15" s="32">
        <v>0.17009375517527203</v>
      </c>
      <c r="E15" s="32">
        <v>2.4873499075421984E-4</v>
      </c>
      <c r="F15" s="32">
        <v>0</v>
      </c>
      <c r="G15" s="32">
        <v>7.7131247919708754E-2</v>
      </c>
      <c r="H15" s="23"/>
      <c r="I15" s="32">
        <v>5.0507650967379663</v>
      </c>
      <c r="J15" s="32">
        <v>0.26825811717622317</v>
      </c>
      <c r="K15" s="32">
        <v>2.4274861782401908E-3</v>
      </c>
      <c r="L15" s="32">
        <v>0.37826422423646161</v>
      </c>
    </row>
    <row r="16" spans="2:12" x14ac:dyDescent="0.25">
      <c r="B16" s="20" t="s">
        <v>40</v>
      </c>
      <c r="C16" s="28" t="str">
        <f>B16</f>
        <v>Food Preparation</v>
      </c>
      <c r="D16" s="29">
        <v>0.29554693976200336</v>
      </c>
      <c r="E16" s="29">
        <v>4.4306941094130366E-2</v>
      </c>
      <c r="F16" s="29">
        <v>0</v>
      </c>
      <c r="G16" s="29">
        <v>1.7411444948117372E-4</v>
      </c>
      <c r="H16" s="30"/>
      <c r="I16" s="29">
        <v>1.992326299091252</v>
      </c>
      <c r="J16" s="29">
        <v>6.259389533378043E-2</v>
      </c>
      <c r="K16" s="29">
        <v>1.6421817042287465E-5</v>
      </c>
      <c r="L16" s="29">
        <v>3.5987026433434858E-3</v>
      </c>
    </row>
    <row r="17" spans="2:12" x14ac:dyDescent="0.25">
      <c r="B17" s="20" t="s">
        <v>41</v>
      </c>
      <c r="C17" s="33" t="str">
        <f t="shared" si="0"/>
        <v>Miscellaneous</v>
      </c>
      <c r="D17" s="34">
        <v>10.201966540662339</v>
      </c>
      <c r="E17" s="34">
        <v>1.1093046548465391</v>
      </c>
      <c r="F17" s="34">
        <v>2.5196237940196688</v>
      </c>
      <c r="G17" s="34">
        <v>0.27206565545449551</v>
      </c>
      <c r="H17" s="23"/>
      <c r="I17" s="34">
        <v>2.1318722331184898</v>
      </c>
      <c r="J17" s="34">
        <v>1.0277536974533684E-4</v>
      </c>
      <c r="K17" s="34">
        <v>0.15696651672198977</v>
      </c>
      <c r="L17" s="34">
        <v>0.97673795019118925</v>
      </c>
    </row>
    <row r="18" spans="2:12" x14ac:dyDescent="0.25">
      <c r="C18" s="1" t="s">
        <v>13</v>
      </c>
      <c r="D18" s="35">
        <f>SUM(D7:D17)</f>
        <v>199.40727546650717</v>
      </c>
      <c r="E18" s="35">
        <f>SUM(E7:E17)</f>
        <v>44.924593062333585</v>
      </c>
      <c r="F18" s="35">
        <f>SUM(F7:F17)</f>
        <v>16.029982865426319</v>
      </c>
      <c r="G18" s="35">
        <f>SUM(G7:G17)</f>
        <v>61.469263908409637</v>
      </c>
      <c r="H18" s="23"/>
      <c r="I18" s="35">
        <f>SUM(I7:I17)</f>
        <v>152.42548049081353</v>
      </c>
      <c r="J18" s="35">
        <f>SUM(J7:J17)</f>
        <v>10.240402161050035</v>
      </c>
      <c r="K18" s="35">
        <f>SUM(K7:K17)</f>
        <v>4.1189183225810604</v>
      </c>
      <c r="L18" s="35">
        <f>SUM(L7:L17)</f>
        <v>18.59213305666557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End Use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2021-09-14T23:12:48Z</dcterms:created>
  <dcterms:modified xsi:type="dcterms:W3CDTF">2021-11-09T20:58:38Z</dcterms:modified>
</cp:coreProperties>
</file>