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EgnyteDrive\Ameresco Files\AEG\Clients\Hawaiian Electric Company\32024-40-00 2021 Integrated Grid Planning Support\IGP Bundling\2021-09-21 wo Reinstall\"/>
    </mc:Choice>
  </mc:AlternateContent>
  <xr:revisionPtr revIDLastSave="0" documentId="13_ncr:1_{53045E27-B252-441B-8A1E-63608F7F8C3E}" xr6:coauthVersionLast="47" xr6:coauthVersionMax="47" xr10:uidLastSave="{00000000-0000-0000-0000-000000000000}"/>
  <bookViews>
    <workbookView xWindow="28680" yWindow="-120" windowWidth="29040" windowHeight="15840" xr2:uid="{63912130-0043-44A9-9F32-901B0EF748D9}"/>
  </bookViews>
  <sheets>
    <sheet name="Summary" sheetId="1" r:id="rId1"/>
    <sheet name="End Use Summar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36" i="1" l="1"/>
  <c r="AG129" i="1"/>
  <c r="AG130" i="1"/>
  <c r="AG131" i="1"/>
  <c r="AG132" i="1"/>
  <c r="AG133" i="1"/>
  <c r="AG134" i="1"/>
  <c r="AG135" i="1"/>
  <c r="AG137" i="1"/>
  <c r="AC136" i="1"/>
  <c r="M136" i="1"/>
  <c r="Z135" i="1"/>
  <c r="J135" i="1"/>
  <c r="W134" i="1"/>
  <c r="G134" i="1"/>
  <c r="T133" i="1"/>
  <c r="D133" i="1"/>
  <c r="Q132" i="1"/>
  <c r="AD131" i="1"/>
  <c r="N131" i="1"/>
  <c r="AA130" i="1"/>
  <c r="K130" i="1"/>
  <c r="X129" i="1"/>
  <c r="H129" i="1"/>
  <c r="B148" i="1"/>
  <c r="B144" i="1"/>
  <c r="B143" i="1"/>
  <c r="D141" i="1"/>
  <c r="C141" i="1"/>
  <c r="B134" i="1"/>
  <c r="B131" i="1"/>
  <c r="B130" i="1"/>
  <c r="E128" i="1"/>
  <c r="C128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B37" i="1"/>
  <c r="B38" i="1"/>
  <c r="B39" i="1"/>
  <c r="B40" i="1"/>
  <c r="B41" i="1"/>
  <c r="B42" i="1"/>
  <c r="B43" i="1"/>
  <c r="B44" i="1"/>
  <c r="B45" i="1"/>
  <c r="B46" i="1"/>
  <c r="C122" i="1"/>
  <c r="B124" i="1"/>
  <c r="B123" i="1"/>
  <c r="B122" i="1"/>
  <c r="B121" i="1"/>
  <c r="B120" i="1"/>
  <c r="B119" i="1"/>
  <c r="B118" i="1"/>
  <c r="B117" i="1"/>
  <c r="B116" i="1"/>
  <c r="B115" i="1"/>
  <c r="B111" i="1"/>
  <c r="B110" i="1"/>
  <c r="B109" i="1"/>
  <c r="B108" i="1"/>
  <c r="B107" i="1"/>
  <c r="B106" i="1"/>
  <c r="B105" i="1"/>
  <c r="B104" i="1"/>
  <c r="B103" i="1"/>
  <c r="B102" i="1"/>
  <c r="B98" i="1"/>
  <c r="B97" i="1"/>
  <c r="B96" i="1"/>
  <c r="B95" i="1"/>
  <c r="B94" i="1"/>
  <c r="B93" i="1"/>
  <c r="B92" i="1"/>
  <c r="B91" i="1"/>
  <c r="B90" i="1"/>
  <c r="B89" i="1"/>
  <c r="B85" i="1"/>
  <c r="B84" i="1"/>
  <c r="B83" i="1"/>
  <c r="B82" i="1"/>
  <c r="B81" i="1"/>
  <c r="B80" i="1"/>
  <c r="B79" i="1"/>
  <c r="B78" i="1"/>
  <c r="B77" i="1"/>
  <c r="B76" i="1"/>
  <c r="B72" i="1"/>
  <c r="B71" i="1"/>
  <c r="B70" i="1"/>
  <c r="B69" i="1"/>
  <c r="B68" i="1"/>
  <c r="B67" i="1"/>
  <c r="B66" i="1"/>
  <c r="B65" i="1"/>
  <c r="B64" i="1"/>
  <c r="B63" i="1"/>
  <c r="B59" i="1"/>
  <c r="B58" i="1"/>
  <c r="B149" i="1" s="1"/>
  <c r="B57" i="1"/>
  <c r="B135" i="1" s="1"/>
  <c r="B56" i="1"/>
  <c r="B147" i="1" s="1"/>
  <c r="B55" i="1"/>
  <c r="B54" i="1"/>
  <c r="B53" i="1"/>
  <c r="B52" i="1"/>
  <c r="B51" i="1"/>
  <c r="B50" i="1"/>
  <c r="B141" i="1" s="1"/>
  <c r="C115" i="1"/>
  <c r="C10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R72" i="1" s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C63" i="1"/>
  <c r="D50" i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C17" i="3"/>
  <c r="C16" i="3"/>
  <c r="C14" i="3"/>
  <c r="C15" i="3" s="1"/>
  <c r="C11" i="3"/>
  <c r="C10" i="3"/>
  <c r="C9" i="3"/>
  <c r="C8" i="3"/>
  <c r="C7" i="3"/>
  <c r="C90" i="1"/>
  <c r="C89" i="1"/>
  <c r="C94" i="1" s="1"/>
  <c r="C76" i="1"/>
  <c r="AE45" i="1"/>
  <c r="AE136" i="1" s="1"/>
  <c r="AD45" i="1"/>
  <c r="AD136" i="1" s="1"/>
  <c r="AC45" i="1"/>
  <c r="AB45" i="1"/>
  <c r="AA45" i="1"/>
  <c r="AA136" i="1" s="1"/>
  <c r="Z45" i="1"/>
  <c r="Z136" i="1" s="1"/>
  <c r="Y45" i="1"/>
  <c r="Y136" i="1" s="1"/>
  <c r="X45" i="1"/>
  <c r="W45" i="1"/>
  <c r="W136" i="1" s="1"/>
  <c r="V45" i="1"/>
  <c r="V136" i="1" s="1"/>
  <c r="U45" i="1"/>
  <c r="U136" i="1" s="1"/>
  <c r="T45" i="1"/>
  <c r="S45" i="1"/>
  <c r="S136" i="1" s="1"/>
  <c r="R45" i="1"/>
  <c r="R136" i="1" s="1"/>
  <c r="Q45" i="1"/>
  <c r="Q136" i="1" s="1"/>
  <c r="P45" i="1"/>
  <c r="O45" i="1"/>
  <c r="O136" i="1" s="1"/>
  <c r="N45" i="1"/>
  <c r="N136" i="1" s="1"/>
  <c r="M45" i="1"/>
  <c r="L45" i="1"/>
  <c r="K45" i="1"/>
  <c r="K136" i="1" s="1"/>
  <c r="J45" i="1"/>
  <c r="J136" i="1" s="1"/>
  <c r="I45" i="1"/>
  <c r="I136" i="1" s="1"/>
  <c r="H45" i="1"/>
  <c r="G45" i="1"/>
  <c r="G136" i="1" s="1"/>
  <c r="F45" i="1"/>
  <c r="F136" i="1" s="1"/>
  <c r="E45" i="1"/>
  <c r="E136" i="1" s="1"/>
  <c r="D45" i="1"/>
  <c r="C45" i="1"/>
  <c r="C136" i="1" s="1"/>
  <c r="C149" i="1" s="1"/>
  <c r="AE44" i="1"/>
  <c r="AE135" i="1" s="1"/>
  <c r="AD44" i="1"/>
  <c r="AD135" i="1" s="1"/>
  <c r="AC44" i="1"/>
  <c r="AB44" i="1"/>
  <c r="AB135" i="1" s="1"/>
  <c r="AA44" i="1"/>
  <c r="AA135" i="1" s="1"/>
  <c r="Z44" i="1"/>
  <c r="Y44" i="1"/>
  <c r="X44" i="1"/>
  <c r="X135" i="1" s="1"/>
  <c r="W44" i="1"/>
  <c r="W135" i="1" s="1"/>
  <c r="V44" i="1"/>
  <c r="V135" i="1" s="1"/>
  <c r="U44" i="1"/>
  <c r="T44" i="1"/>
  <c r="T135" i="1" s="1"/>
  <c r="S44" i="1"/>
  <c r="S135" i="1" s="1"/>
  <c r="R44" i="1"/>
  <c r="R135" i="1" s="1"/>
  <c r="Q44" i="1"/>
  <c r="P44" i="1"/>
  <c r="P135" i="1" s="1"/>
  <c r="O44" i="1"/>
  <c r="O135" i="1" s="1"/>
  <c r="N44" i="1"/>
  <c r="N135" i="1" s="1"/>
  <c r="M44" i="1"/>
  <c r="L44" i="1"/>
  <c r="L135" i="1" s="1"/>
  <c r="K44" i="1"/>
  <c r="K135" i="1" s="1"/>
  <c r="J44" i="1"/>
  <c r="I44" i="1"/>
  <c r="H44" i="1"/>
  <c r="H135" i="1" s="1"/>
  <c r="G44" i="1"/>
  <c r="G135" i="1" s="1"/>
  <c r="F44" i="1"/>
  <c r="F135" i="1" s="1"/>
  <c r="E44" i="1"/>
  <c r="D44" i="1"/>
  <c r="D135" i="1" s="1"/>
  <c r="C44" i="1"/>
  <c r="C135" i="1" s="1"/>
  <c r="C148" i="1" s="1"/>
  <c r="AE43" i="1"/>
  <c r="AE134" i="1" s="1"/>
  <c r="AD43" i="1"/>
  <c r="AC43" i="1"/>
  <c r="AC134" i="1" s="1"/>
  <c r="AB43" i="1"/>
  <c r="AB134" i="1" s="1"/>
  <c r="AA43" i="1"/>
  <c r="AA134" i="1" s="1"/>
  <c r="Z43" i="1"/>
  <c r="Y43" i="1"/>
  <c r="Y134" i="1" s="1"/>
  <c r="X43" i="1"/>
  <c r="X134" i="1" s="1"/>
  <c r="W43" i="1"/>
  <c r="V43" i="1"/>
  <c r="U43" i="1"/>
  <c r="U134" i="1" s="1"/>
  <c r="T43" i="1"/>
  <c r="T134" i="1" s="1"/>
  <c r="S43" i="1"/>
  <c r="S134" i="1" s="1"/>
  <c r="R43" i="1"/>
  <c r="Q43" i="1"/>
  <c r="Q134" i="1" s="1"/>
  <c r="P43" i="1"/>
  <c r="P134" i="1" s="1"/>
  <c r="O43" i="1"/>
  <c r="O134" i="1" s="1"/>
  <c r="N43" i="1"/>
  <c r="M43" i="1"/>
  <c r="M134" i="1" s="1"/>
  <c r="L43" i="1"/>
  <c r="L134" i="1" s="1"/>
  <c r="K43" i="1"/>
  <c r="K134" i="1" s="1"/>
  <c r="J43" i="1"/>
  <c r="I43" i="1"/>
  <c r="I134" i="1" s="1"/>
  <c r="H43" i="1"/>
  <c r="H134" i="1" s="1"/>
  <c r="G43" i="1"/>
  <c r="F43" i="1"/>
  <c r="E43" i="1"/>
  <c r="E134" i="1" s="1"/>
  <c r="D43" i="1"/>
  <c r="D134" i="1" s="1"/>
  <c r="C43" i="1"/>
  <c r="C134" i="1" s="1"/>
  <c r="C147" i="1" s="1"/>
  <c r="AE42" i="1"/>
  <c r="AD42" i="1"/>
  <c r="AD133" i="1" s="1"/>
  <c r="AC42" i="1"/>
  <c r="AC133" i="1" s="1"/>
  <c r="AB42" i="1"/>
  <c r="AB133" i="1" s="1"/>
  <c r="AA42" i="1"/>
  <c r="Z42" i="1"/>
  <c r="Z133" i="1" s="1"/>
  <c r="Y42" i="1"/>
  <c r="Y133" i="1" s="1"/>
  <c r="X42" i="1"/>
  <c r="X133" i="1" s="1"/>
  <c r="W42" i="1"/>
  <c r="V42" i="1"/>
  <c r="V133" i="1" s="1"/>
  <c r="U42" i="1"/>
  <c r="U133" i="1" s="1"/>
  <c r="T42" i="1"/>
  <c r="S42" i="1"/>
  <c r="R42" i="1"/>
  <c r="R133" i="1" s="1"/>
  <c r="Q42" i="1"/>
  <c r="Q133" i="1" s="1"/>
  <c r="P42" i="1"/>
  <c r="P133" i="1" s="1"/>
  <c r="O42" i="1"/>
  <c r="N42" i="1"/>
  <c r="N133" i="1" s="1"/>
  <c r="M42" i="1"/>
  <c r="M133" i="1" s="1"/>
  <c r="L42" i="1"/>
  <c r="L133" i="1" s="1"/>
  <c r="K42" i="1"/>
  <c r="J42" i="1"/>
  <c r="J133" i="1" s="1"/>
  <c r="I42" i="1"/>
  <c r="I133" i="1" s="1"/>
  <c r="H42" i="1"/>
  <c r="H133" i="1" s="1"/>
  <c r="G42" i="1"/>
  <c r="F42" i="1"/>
  <c r="F133" i="1" s="1"/>
  <c r="E42" i="1"/>
  <c r="E133" i="1" s="1"/>
  <c r="D42" i="1"/>
  <c r="C42" i="1"/>
  <c r="AE41" i="1"/>
  <c r="AE132" i="1" s="1"/>
  <c r="AD41" i="1"/>
  <c r="AD132" i="1" s="1"/>
  <c r="AC41" i="1"/>
  <c r="AC132" i="1" s="1"/>
  <c r="AB41" i="1"/>
  <c r="AA41" i="1"/>
  <c r="AA132" i="1" s="1"/>
  <c r="Z41" i="1"/>
  <c r="Z132" i="1" s="1"/>
  <c r="Y41" i="1"/>
  <c r="Y132" i="1" s="1"/>
  <c r="X41" i="1"/>
  <c r="W41" i="1"/>
  <c r="W132" i="1" s="1"/>
  <c r="V41" i="1"/>
  <c r="V132" i="1" s="1"/>
  <c r="U41" i="1"/>
  <c r="U132" i="1" s="1"/>
  <c r="T41" i="1"/>
  <c r="S41" i="1"/>
  <c r="S132" i="1" s="1"/>
  <c r="R41" i="1"/>
  <c r="R132" i="1" s="1"/>
  <c r="Q41" i="1"/>
  <c r="P41" i="1"/>
  <c r="O41" i="1"/>
  <c r="O132" i="1" s="1"/>
  <c r="N41" i="1"/>
  <c r="N132" i="1" s="1"/>
  <c r="M41" i="1"/>
  <c r="M132" i="1" s="1"/>
  <c r="L41" i="1"/>
  <c r="K41" i="1"/>
  <c r="K132" i="1" s="1"/>
  <c r="J41" i="1"/>
  <c r="J132" i="1" s="1"/>
  <c r="I41" i="1"/>
  <c r="I132" i="1" s="1"/>
  <c r="H41" i="1"/>
  <c r="G41" i="1"/>
  <c r="G132" i="1" s="1"/>
  <c r="F41" i="1"/>
  <c r="F132" i="1" s="1"/>
  <c r="E41" i="1"/>
  <c r="E132" i="1" s="1"/>
  <c r="D41" i="1"/>
  <c r="C41" i="1"/>
  <c r="C132" i="1" s="1"/>
  <c r="C145" i="1" s="1"/>
  <c r="AE40" i="1"/>
  <c r="AE131" i="1" s="1"/>
  <c r="AD40" i="1"/>
  <c r="AC40" i="1"/>
  <c r="AB40" i="1"/>
  <c r="AB131" i="1" s="1"/>
  <c r="AA40" i="1"/>
  <c r="AA131" i="1" s="1"/>
  <c r="Z40" i="1"/>
  <c r="Z131" i="1" s="1"/>
  <c r="Y40" i="1"/>
  <c r="X40" i="1"/>
  <c r="X131" i="1" s="1"/>
  <c r="W40" i="1"/>
  <c r="W131" i="1" s="1"/>
  <c r="V40" i="1"/>
  <c r="V131" i="1" s="1"/>
  <c r="U40" i="1"/>
  <c r="T40" i="1"/>
  <c r="T131" i="1" s="1"/>
  <c r="S40" i="1"/>
  <c r="S131" i="1" s="1"/>
  <c r="R40" i="1"/>
  <c r="R131" i="1" s="1"/>
  <c r="Q40" i="1"/>
  <c r="P40" i="1"/>
  <c r="P131" i="1" s="1"/>
  <c r="O40" i="1"/>
  <c r="O131" i="1" s="1"/>
  <c r="N40" i="1"/>
  <c r="M40" i="1"/>
  <c r="L40" i="1"/>
  <c r="L131" i="1" s="1"/>
  <c r="K40" i="1"/>
  <c r="K131" i="1" s="1"/>
  <c r="J40" i="1"/>
  <c r="J131" i="1" s="1"/>
  <c r="I40" i="1"/>
  <c r="H40" i="1"/>
  <c r="H131" i="1" s="1"/>
  <c r="G40" i="1"/>
  <c r="G131" i="1" s="1"/>
  <c r="F40" i="1"/>
  <c r="F131" i="1" s="1"/>
  <c r="E40" i="1"/>
  <c r="D40" i="1"/>
  <c r="D131" i="1" s="1"/>
  <c r="C40" i="1"/>
  <c r="C131" i="1" s="1"/>
  <c r="C144" i="1" s="1"/>
  <c r="AE39" i="1"/>
  <c r="AE130" i="1" s="1"/>
  <c r="AD39" i="1"/>
  <c r="AC39" i="1"/>
  <c r="AC130" i="1" s="1"/>
  <c r="AB39" i="1"/>
  <c r="AB130" i="1" s="1"/>
  <c r="AA39" i="1"/>
  <c r="Z39" i="1"/>
  <c r="Y39" i="1"/>
  <c r="Y130" i="1" s="1"/>
  <c r="X39" i="1"/>
  <c r="X130" i="1" s="1"/>
  <c r="W39" i="1"/>
  <c r="W130" i="1" s="1"/>
  <c r="V39" i="1"/>
  <c r="U39" i="1"/>
  <c r="U130" i="1" s="1"/>
  <c r="T39" i="1"/>
  <c r="T130" i="1" s="1"/>
  <c r="S39" i="1"/>
  <c r="S130" i="1" s="1"/>
  <c r="R39" i="1"/>
  <c r="Q39" i="1"/>
  <c r="Q130" i="1" s="1"/>
  <c r="P39" i="1"/>
  <c r="P130" i="1" s="1"/>
  <c r="O39" i="1"/>
  <c r="O130" i="1" s="1"/>
  <c r="N39" i="1"/>
  <c r="M39" i="1"/>
  <c r="M130" i="1" s="1"/>
  <c r="L39" i="1"/>
  <c r="L130" i="1" s="1"/>
  <c r="K39" i="1"/>
  <c r="J39" i="1"/>
  <c r="I39" i="1"/>
  <c r="I130" i="1" s="1"/>
  <c r="H39" i="1"/>
  <c r="H130" i="1" s="1"/>
  <c r="G39" i="1"/>
  <c r="G130" i="1" s="1"/>
  <c r="F39" i="1"/>
  <c r="E39" i="1"/>
  <c r="E130" i="1" s="1"/>
  <c r="D39" i="1"/>
  <c r="D130" i="1" s="1"/>
  <c r="C39" i="1"/>
  <c r="C130" i="1" s="1"/>
  <c r="C143" i="1" s="1"/>
  <c r="AE38" i="1"/>
  <c r="AD38" i="1"/>
  <c r="AD129" i="1" s="1"/>
  <c r="AC38" i="1"/>
  <c r="AC129" i="1" s="1"/>
  <c r="AB38" i="1"/>
  <c r="AB129" i="1" s="1"/>
  <c r="AA38" i="1"/>
  <c r="Z38" i="1"/>
  <c r="Z129" i="1" s="1"/>
  <c r="Y38" i="1"/>
  <c r="Y129" i="1" s="1"/>
  <c r="X38" i="1"/>
  <c r="W38" i="1"/>
  <c r="V38" i="1"/>
  <c r="V129" i="1" s="1"/>
  <c r="U38" i="1"/>
  <c r="U129" i="1" s="1"/>
  <c r="T38" i="1"/>
  <c r="T129" i="1" s="1"/>
  <c r="S38" i="1"/>
  <c r="R38" i="1"/>
  <c r="R129" i="1" s="1"/>
  <c r="Q38" i="1"/>
  <c r="Q129" i="1" s="1"/>
  <c r="P38" i="1"/>
  <c r="P129" i="1" s="1"/>
  <c r="O38" i="1"/>
  <c r="N38" i="1"/>
  <c r="N129" i="1" s="1"/>
  <c r="M38" i="1"/>
  <c r="M129" i="1" s="1"/>
  <c r="L38" i="1"/>
  <c r="L129" i="1" s="1"/>
  <c r="K38" i="1"/>
  <c r="J38" i="1"/>
  <c r="J129" i="1" s="1"/>
  <c r="I38" i="1"/>
  <c r="I129" i="1" s="1"/>
  <c r="H38" i="1"/>
  <c r="G38" i="1"/>
  <c r="F38" i="1"/>
  <c r="F129" i="1" s="1"/>
  <c r="E38" i="1"/>
  <c r="E129" i="1" s="1"/>
  <c r="D38" i="1"/>
  <c r="D129" i="1" s="1"/>
  <c r="C38" i="1"/>
  <c r="C37" i="1"/>
  <c r="F24" i="1"/>
  <c r="F141" i="1" s="1"/>
  <c r="E24" i="1"/>
  <c r="E141" i="1" s="1"/>
  <c r="D24" i="1"/>
  <c r="D128" i="1" s="1"/>
  <c r="B129" i="1" l="1"/>
  <c r="B142" i="1"/>
  <c r="B150" i="1"/>
  <c r="B137" i="1"/>
  <c r="E142" i="1"/>
  <c r="E143" i="1"/>
  <c r="F128" i="1"/>
  <c r="B136" i="1"/>
  <c r="E149" i="1"/>
  <c r="B133" i="1"/>
  <c r="B146" i="1"/>
  <c r="E146" i="1"/>
  <c r="B145" i="1"/>
  <c r="B132" i="1"/>
  <c r="B128" i="1"/>
  <c r="C129" i="1"/>
  <c r="C142" i="1" s="1"/>
  <c r="G129" i="1"/>
  <c r="K129" i="1"/>
  <c r="O129" i="1"/>
  <c r="S129" i="1"/>
  <c r="W129" i="1"/>
  <c r="AA129" i="1"/>
  <c r="AE129" i="1"/>
  <c r="F130" i="1"/>
  <c r="J130" i="1"/>
  <c r="N130" i="1"/>
  <c r="R130" i="1"/>
  <c r="V130" i="1"/>
  <c r="Z130" i="1"/>
  <c r="AD130" i="1"/>
  <c r="E131" i="1"/>
  <c r="I131" i="1"/>
  <c r="M131" i="1"/>
  <c r="Q131" i="1"/>
  <c r="U131" i="1"/>
  <c r="Y131" i="1"/>
  <c r="AC131" i="1"/>
  <c r="D132" i="1"/>
  <c r="D145" i="1" s="1"/>
  <c r="H132" i="1"/>
  <c r="L132" i="1"/>
  <c r="P132" i="1"/>
  <c r="T132" i="1"/>
  <c r="X132" i="1"/>
  <c r="AB132" i="1"/>
  <c r="C133" i="1"/>
  <c r="C146" i="1" s="1"/>
  <c r="G133" i="1"/>
  <c r="K133" i="1"/>
  <c r="O133" i="1"/>
  <c r="S133" i="1"/>
  <c r="W133" i="1"/>
  <c r="AA133" i="1"/>
  <c r="AE133" i="1"/>
  <c r="F134" i="1"/>
  <c r="J134" i="1"/>
  <c r="N134" i="1"/>
  <c r="R134" i="1"/>
  <c r="V134" i="1"/>
  <c r="Z134" i="1"/>
  <c r="AD134" i="1"/>
  <c r="E135" i="1"/>
  <c r="I135" i="1"/>
  <c r="M135" i="1"/>
  <c r="Q135" i="1"/>
  <c r="U135" i="1"/>
  <c r="Y135" i="1"/>
  <c r="AC135" i="1"/>
  <c r="D136" i="1"/>
  <c r="H136" i="1"/>
  <c r="L136" i="1"/>
  <c r="P136" i="1"/>
  <c r="T136" i="1"/>
  <c r="X136" i="1"/>
  <c r="AB136" i="1"/>
  <c r="D72" i="1"/>
  <c r="H72" i="1"/>
  <c r="L72" i="1"/>
  <c r="P72" i="1"/>
  <c r="T72" i="1"/>
  <c r="X72" i="1"/>
  <c r="AB72" i="1"/>
  <c r="J72" i="1"/>
  <c r="Z72" i="1"/>
  <c r="E72" i="1"/>
  <c r="C118" i="1"/>
  <c r="E124" i="1"/>
  <c r="D37" i="1"/>
  <c r="D102" i="1"/>
  <c r="D63" i="1"/>
  <c r="C92" i="1"/>
  <c r="F72" i="1"/>
  <c r="N72" i="1"/>
  <c r="V72" i="1"/>
  <c r="AD72" i="1"/>
  <c r="F123" i="1"/>
  <c r="E76" i="1"/>
  <c r="E115" i="1"/>
  <c r="L46" i="1"/>
  <c r="L137" i="1" s="1"/>
  <c r="D76" i="1"/>
  <c r="C72" i="1"/>
  <c r="G72" i="1"/>
  <c r="K72" i="1"/>
  <c r="O72" i="1"/>
  <c r="S72" i="1"/>
  <c r="W72" i="1"/>
  <c r="AA72" i="1"/>
  <c r="D115" i="1"/>
  <c r="F37" i="1"/>
  <c r="F115" i="1"/>
  <c r="F102" i="1"/>
  <c r="F63" i="1"/>
  <c r="AC46" i="1"/>
  <c r="AC137" i="1" s="1"/>
  <c r="C98" i="1"/>
  <c r="C123" i="1"/>
  <c r="C119" i="1"/>
  <c r="C121" i="1"/>
  <c r="C117" i="1"/>
  <c r="C116" i="1"/>
  <c r="C124" i="1"/>
  <c r="C96" i="1"/>
  <c r="E63" i="1"/>
  <c r="E102" i="1"/>
  <c r="C120" i="1"/>
  <c r="I72" i="1"/>
  <c r="M72" i="1"/>
  <c r="Q72" i="1"/>
  <c r="U72" i="1"/>
  <c r="Y72" i="1"/>
  <c r="AC72" i="1"/>
  <c r="AE72" i="1"/>
  <c r="D18" i="3"/>
  <c r="I18" i="3"/>
  <c r="E18" i="3"/>
  <c r="J18" i="3"/>
  <c r="F18" i="3"/>
  <c r="K18" i="3"/>
  <c r="G18" i="3"/>
  <c r="L18" i="3"/>
  <c r="C46" i="1"/>
  <c r="G46" i="1"/>
  <c r="G137" i="1" s="1"/>
  <c r="K46" i="1"/>
  <c r="K137" i="1" s="1"/>
  <c r="O46" i="1"/>
  <c r="S46" i="1"/>
  <c r="W46" i="1"/>
  <c r="W137" i="1" s="1"/>
  <c r="AA46" i="1"/>
  <c r="AA137" i="1" s="1"/>
  <c r="AE46" i="1"/>
  <c r="AE137" i="1" s="1"/>
  <c r="D46" i="1"/>
  <c r="AB46" i="1"/>
  <c r="AB137" i="1" s="1"/>
  <c r="H46" i="1"/>
  <c r="H137" i="1" s="1"/>
  <c r="P46" i="1"/>
  <c r="T46" i="1"/>
  <c r="X46" i="1"/>
  <c r="X137" i="1" s="1"/>
  <c r="E46" i="1"/>
  <c r="E137" i="1" s="1"/>
  <c r="I46" i="1"/>
  <c r="M46" i="1"/>
  <c r="M137" i="1" s="1"/>
  <c r="Q46" i="1"/>
  <c r="Q137" i="1" s="1"/>
  <c r="U46" i="1"/>
  <c r="Y46" i="1"/>
  <c r="F46" i="1"/>
  <c r="F137" i="1" s="1"/>
  <c r="F150" i="1" s="1"/>
  <c r="J46" i="1"/>
  <c r="J137" i="1" s="1"/>
  <c r="N46" i="1"/>
  <c r="N137" i="1" s="1"/>
  <c r="R46" i="1"/>
  <c r="R137" i="1" s="1"/>
  <c r="V46" i="1"/>
  <c r="V137" i="1" s="1"/>
  <c r="Z46" i="1"/>
  <c r="Z137" i="1" s="1"/>
  <c r="AD46" i="1"/>
  <c r="F89" i="1"/>
  <c r="F145" i="1" s="1"/>
  <c r="F76" i="1"/>
  <c r="G24" i="1"/>
  <c r="D89" i="1"/>
  <c r="D143" i="1" s="1"/>
  <c r="E89" i="1"/>
  <c r="E145" i="1" s="1"/>
  <c r="E37" i="1"/>
  <c r="C91" i="1"/>
  <c r="C93" i="1"/>
  <c r="C95" i="1"/>
  <c r="C97" i="1"/>
  <c r="G146" i="1" l="1"/>
  <c r="F147" i="1"/>
  <c r="G142" i="1"/>
  <c r="D147" i="1"/>
  <c r="F148" i="1"/>
  <c r="D144" i="1"/>
  <c r="F144" i="1"/>
  <c r="G141" i="1"/>
  <c r="G128" i="1"/>
  <c r="D137" i="1"/>
  <c r="D150" i="1" s="1"/>
  <c r="C137" i="1"/>
  <c r="C150" i="1" s="1"/>
  <c r="F146" i="1"/>
  <c r="F142" i="1"/>
  <c r="Y137" i="1"/>
  <c r="I137" i="1"/>
  <c r="P137" i="1"/>
  <c r="O137" i="1"/>
  <c r="E120" i="1"/>
  <c r="E148" i="1"/>
  <c r="F143" i="1"/>
  <c r="E147" i="1"/>
  <c r="G150" i="1"/>
  <c r="T137" i="1"/>
  <c r="S137" i="1"/>
  <c r="D121" i="1"/>
  <c r="D142" i="1"/>
  <c r="AD137" i="1"/>
  <c r="U137" i="1"/>
  <c r="E150" i="1"/>
  <c r="E116" i="1"/>
  <c r="D149" i="1"/>
  <c r="E144" i="1"/>
  <c r="D146" i="1"/>
  <c r="D148" i="1"/>
  <c r="F149" i="1"/>
  <c r="D117" i="1"/>
  <c r="G115" i="1"/>
  <c r="G102" i="1"/>
  <c r="G63" i="1"/>
  <c r="E121" i="1"/>
  <c r="E117" i="1"/>
  <c r="E123" i="1"/>
  <c r="E119" i="1"/>
  <c r="E122" i="1"/>
  <c r="E118" i="1"/>
  <c r="F124" i="1"/>
  <c r="F120" i="1"/>
  <c r="F116" i="1"/>
  <c r="F122" i="1"/>
  <c r="F118" i="1"/>
  <c r="F117" i="1"/>
  <c r="F121" i="1"/>
  <c r="D122" i="1"/>
  <c r="D118" i="1"/>
  <c r="D124" i="1"/>
  <c r="D120" i="1"/>
  <c r="D116" i="1"/>
  <c r="D123" i="1"/>
  <c r="D119" i="1"/>
  <c r="F119" i="1"/>
  <c r="G89" i="1"/>
  <c r="G76" i="1"/>
  <c r="H24" i="1"/>
  <c r="G37" i="1"/>
  <c r="E96" i="1"/>
  <c r="E94" i="1"/>
  <c r="E92" i="1"/>
  <c r="E90" i="1"/>
  <c r="E98" i="1"/>
  <c r="E97" i="1"/>
  <c r="E95" i="1"/>
  <c r="E91" i="1"/>
  <c r="E93" i="1"/>
  <c r="F96" i="1"/>
  <c r="F94" i="1"/>
  <c r="F92" i="1"/>
  <c r="F98" i="1"/>
  <c r="F97" i="1"/>
  <c r="F95" i="1"/>
  <c r="F93" i="1"/>
  <c r="F91" i="1"/>
  <c r="F90" i="1"/>
  <c r="D97" i="1"/>
  <c r="D95" i="1"/>
  <c r="D93" i="1"/>
  <c r="D91" i="1"/>
  <c r="D96" i="1"/>
  <c r="D94" i="1"/>
  <c r="D92" i="1"/>
  <c r="D98" i="1"/>
  <c r="D90" i="1"/>
  <c r="H128" i="1" l="1"/>
  <c r="H141" i="1"/>
  <c r="G148" i="1"/>
  <c r="G143" i="1"/>
  <c r="G147" i="1"/>
  <c r="G149" i="1"/>
  <c r="G145" i="1"/>
  <c r="G144" i="1"/>
  <c r="H102" i="1"/>
  <c r="H63" i="1"/>
  <c r="H115" i="1"/>
  <c r="G123" i="1"/>
  <c r="G119" i="1"/>
  <c r="G121" i="1"/>
  <c r="G117" i="1"/>
  <c r="G124" i="1"/>
  <c r="G120" i="1"/>
  <c r="G116" i="1"/>
  <c r="G122" i="1"/>
  <c r="G118" i="1"/>
  <c r="H76" i="1"/>
  <c r="I24" i="1"/>
  <c r="H37" i="1"/>
  <c r="H89" i="1"/>
  <c r="G98" i="1"/>
  <c r="G97" i="1"/>
  <c r="G95" i="1"/>
  <c r="G93" i="1"/>
  <c r="G91" i="1"/>
  <c r="G96" i="1"/>
  <c r="G94" i="1"/>
  <c r="G90" i="1"/>
  <c r="G92" i="1"/>
  <c r="H147" i="1" l="1"/>
  <c r="H146" i="1"/>
  <c r="H143" i="1"/>
  <c r="H144" i="1"/>
  <c r="H148" i="1"/>
  <c r="H142" i="1"/>
  <c r="H149" i="1"/>
  <c r="H150" i="1"/>
  <c r="H145" i="1"/>
  <c r="I128" i="1"/>
  <c r="I141" i="1"/>
  <c r="H122" i="1"/>
  <c r="H118" i="1"/>
  <c r="H124" i="1"/>
  <c r="H120" i="1"/>
  <c r="H116" i="1"/>
  <c r="H123" i="1"/>
  <c r="H119" i="1"/>
  <c r="H117" i="1"/>
  <c r="H121" i="1"/>
  <c r="I115" i="1"/>
  <c r="I102" i="1"/>
  <c r="I63" i="1"/>
  <c r="I76" i="1"/>
  <c r="I37" i="1"/>
  <c r="I89" i="1"/>
  <c r="J24" i="1"/>
  <c r="H97" i="1"/>
  <c r="H95" i="1"/>
  <c r="H93" i="1"/>
  <c r="H91" i="1"/>
  <c r="H96" i="1"/>
  <c r="H94" i="1"/>
  <c r="H92" i="1"/>
  <c r="H98" i="1"/>
  <c r="H90" i="1"/>
  <c r="I143" i="1" l="1"/>
  <c r="I142" i="1"/>
  <c r="I145" i="1"/>
  <c r="I146" i="1"/>
  <c r="I147" i="1"/>
  <c r="I149" i="1"/>
  <c r="I144" i="1"/>
  <c r="I148" i="1"/>
  <c r="I150" i="1"/>
  <c r="J141" i="1"/>
  <c r="J128" i="1"/>
  <c r="I121" i="1"/>
  <c r="I117" i="1"/>
  <c r="I123" i="1"/>
  <c r="I119" i="1"/>
  <c r="I118" i="1"/>
  <c r="I122" i="1"/>
  <c r="I116" i="1"/>
  <c r="I124" i="1"/>
  <c r="I120" i="1"/>
  <c r="J115" i="1"/>
  <c r="J102" i="1"/>
  <c r="J63" i="1"/>
  <c r="J89" i="1"/>
  <c r="K24" i="1"/>
  <c r="J37" i="1"/>
  <c r="J76" i="1"/>
  <c r="I96" i="1"/>
  <c r="I94" i="1"/>
  <c r="I92" i="1"/>
  <c r="I90" i="1"/>
  <c r="I98" i="1"/>
  <c r="I95" i="1"/>
  <c r="I93" i="1"/>
  <c r="I97" i="1"/>
  <c r="I91" i="1"/>
  <c r="J144" i="1" l="1"/>
  <c r="J142" i="1"/>
  <c r="J148" i="1"/>
  <c r="J149" i="1"/>
  <c r="J145" i="1"/>
  <c r="J146" i="1"/>
  <c r="J150" i="1"/>
  <c r="J143" i="1"/>
  <c r="J147" i="1"/>
  <c r="K141" i="1"/>
  <c r="K128" i="1"/>
  <c r="K115" i="1"/>
  <c r="K102" i="1"/>
  <c r="K63" i="1"/>
  <c r="J124" i="1"/>
  <c r="J120" i="1"/>
  <c r="J116" i="1"/>
  <c r="J122" i="1"/>
  <c r="J118" i="1"/>
  <c r="J121" i="1"/>
  <c r="J117" i="1"/>
  <c r="J123" i="1"/>
  <c r="J119" i="1"/>
  <c r="K89" i="1"/>
  <c r="L24" i="1"/>
  <c r="K76" i="1"/>
  <c r="K37" i="1"/>
  <c r="J96" i="1"/>
  <c r="J94" i="1"/>
  <c r="J92" i="1"/>
  <c r="J98" i="1"/>
  <c r="J97" i="1"/>
  <c r="J95" i="1"/>
  <c r="J93" i="1"/>
  <c r="J91" i="1"/>
  <c r="J90" i="1"/>
  <c r="K147" i="1" l="1"/>
  <c r="K143" i="1"/>
  <c r="K149" i="1"/>
  <c r="K148" i="1"/>
  <c r="K145" i="1"/>
  <c r="K144" i="1"/>
  <c r="K142" i="1"/>
  <c r="K150" i="1"/>
  <c r="K146" i="1"/>
  <c r="L141" i="1"/>
  <c r="L128" i="1"/>
  <c r="L102" i="1"/>
  <c r="L63" i="1"/>
  <c r="L115" i="1"/>
  <c r="K123" i="1"/>
  <c r="K119" i="1"/>
  <c r="K121" i="1"/>
  <c r="K117" i="1"/>
  <c r="K124" i="1"/>
  <c r="K120" i="1"/>
  <c r="K116" i="1"/>
  <c r="K122" i="1"/>
  <c r="K118" i="1"/>
  <c r="L89" i="1"/>
  <c r="M24" i="1"/>
  <c r="L76" i="1"/>
  <c r="L37" i="1"/>
  <c r="K98" i="1"/>
  <c r="K97" i="1"/>
  <c r="K95" i="1"/>
  <c r="K93" i="1"/>
  <c r="K91" i="1"/>
  <c r="K94" i="1"/>
  <c r="K92" i="1"/>
  <c r="K90" i="1"/>
  <c r="K96" i="1"/>
  <c r="L142" i="1" l="1"/>
  <c r="L143" i="1"/>
  <c r="L148" i="1"/>
  <c r="L146" i="1"/>
  <c r="L147" i="1"/>
  <c r="L144" i="1"/>
  <c r="L150" i="1"/>
  <c r="L149" i="1"/>
  <c r="L145" i="1"/>
  <c r="M141" i="1"/>
  <c r="M128" i="1"/>
  <c r="M115" i="1"/>
  <c r="M102" i="1"/>
  <c r="M63" i="1"/>
  <c r="L122" i="1"/>
  <c r="L118" i="1"/>
  <c r="L124" i="1"/>
  <c r="L120" i="1"/>
  <c r="L116" i="1"/>
  <c r="L119" i="1"/>
  <c r="L123" i="1"/>
  <c r="L117" i="1"/>
  <c r="L121" i="1"/>
  <c r="M76" i="1"/>
  <c r="M37" i="1"/>
  <c r="M89" i="1"/>
  <c r="N24" i="1"/>
  <c r="L97" i="1"/>
  <c r="L95" i="1"/>
  <c r="L93" i="1"/>
  <c r="L91" i="1"/>
  <c r="L96" i="1"/>
  <c r="L94" i="1"/>
  <c r="L92" i="1"/>
  <c r="L90" i="1"/>
  <c r="L98" i="1"/>
  <c r="M145" i="1" l="1"/>
  <c r="M142" i="1"/>
  <c r="M146" i="1"/>
  <c r="M143" i="1"/>
  <c r="M147" i="1"/>
  <c r="M149" i="1"/>
  <c r="M144" i="1"/>
  <c r="M150" i="1"/>
  <c r="M148" i="1"/>
  <c r="N128" i="1"/>
  <c r="N141" i="1"/>
  <c r="M121" i="1"/>
  <c r="M117" i="1"/>
  <c r="M123" i="1"/>
  <c r="M119" i="1"/>
  <c r="M122" i="1"/>
  <c r="M118" i="1"/>
  <c r="M116" i="1"/>
  <c r="M120" i="1"/>
  <c r="M124" i="1"/>
  <c r="N115" i="1"/>
  <c r="N102" i="1"/>
  <c r="N63" i="1"/>
  <c r="M96" i="1"/>
  <c r="M94" i="1"/>
  <c r="M92" i="1"/>
  <c r="M90" i="1"/>
  <c r="M98" i="1"/>
  <c r="M93" i="1"/>
  <c r="M91" i="1"/>
  <c r="M97" i="1"/>
  <c r="M95" i="1"/>
  <c r="N76" i="1"/>
  <c r="N89" i="1"/>
  <c r="O24" i="1"/>
  <c r="N37" i="1"/>
  <c r="N146" i="1" l="1"/>
  <c r="N148" i="1"/>
  <c r="N145" i="1"/>
  <c r="N142" i="1"/>
  <c r="N144" i="1"/>
  <c r="N149" i="1"/>
  <c r="N143" i="1"/>
  <c r="N150" i="1"/>
  <c r="N147" i="1"/>
  <c r="O141" i="1"/>
  <c r="O128" i="1"/>
  <c r="N124" i="1"/>
  <c r="N120" i="1"/>
  <c r="N116" i="1"/>
  <c r="N122" i="1"/>
  <c r="N118" i="1"/>
  <c r="N121" i="1"/>
  <c r="N117" i="1"/>
  <c r="N123" i="1"/>
  <c r="N119" i="1"/>
  <c r="O115" i="1"/>
  <c r="O102" i="1"/>
  <c r="O63" i="1"/>
  <c r="N96" i="1"/>
  <c r="N94" i="1"/>
  <c r="N92" i="1"/>
  <c r="N98" i="1"/>
  <c r="N97" i="1"/>
  <c r="N95" i="1"/>
  <c r="N93" i="1"/>
  <c r="N91" i="1"/>
  <c r="N90" i="1"/>
  <c r="O89" i="1"/>
  <c r="P24" i="1"/>
  <c r="O37" i="1"/>
  <c r="O76" i="1"/>
  <c r="P128" i="1" l="1"/>
  <c r="P141" i="1"/>
  <c r="O147" i="1"/>
  <c r="O148" i="1"/>
  <c r="O143" i="1"/>
  <c r="O145" i="1"/>
  <c r="O149" i="1"/>
  <c r="O144" i="1"/>
  <c r="O146" i="1"/>
  <c r="O142" i="1"/>
  <c r="O150" i="1"/>
  <c r="O123" i="1"/>
  <c r="O119" i="1"/>
  <c r="O121" i="1"/>
  <c r="O117" i="1"/>
  <c r="O120" i="1"/>
  <c r="O116" i="1"/>
  <c r="O124" i="1"/>
  <c r="O118" i="1"/>
  <c r="O122" i="1"/>
  <c r="P102" i="1"/>
  <c r="P115" i="1"/>
  <c r="P63" i="1"/>
  <c r="Q24" i="1"/>
  <c r="P89" i="1"/>
  <c r="P37" i="1"/>
  <c r="P76" i="1"/>
  <c r="O98" i="1"/>
  <c r="O97" i="1"/>
  <c r="O95" i="1"/>
  <c r="O93" i="1"/>
  <c r="O91" i="1"/>
  <c r="O92" i="1"/>
  <c r="O96" i="1"/>
  <c r="O94" i="1"/>
  <c r="O90" i="1"/>
  <c r="Q141" i="1" l="1"/>
  <c r="Q128" i="1"/>
  <c r="P144" i="1"/>
  <c r="P142" i="1"/>
  <c r="P143" i="1"/>
  <c r="P146" i="1"/>
  <c r="P148" i="1"/>
  <c r="P147" i="1"/>
  <c r="P149" i="1"/>
  <c r="P145" i="1"/>
  <c r="P150" i="1"/>
  <c r="P122" i="1"/>
  <c r="P118" i="1"/>
  <c r="P124" i="1"/>
  <c r="P120" i="1"/>
  <c r="P116" i="1"/>
  <c r="P123" i="1"/>
  <c r="P119" i="1"/>
  <c r="P121" i="1"/>
  <c r="P117" i="1"/>
  <c r="Q115" i="1"/>
  <c r="Q102" i="1"/>
  <c r="Q63" i="1"/>
  <c r="P97" i="1"/>
  <c r="P95" i="1"/>
  <c r="P93" i="1"/>
  <c r="P91" i="1"/>
  <c r="P96" i="1"/>
  <c r="P94" i="1"/>
  <c r="P92" i="1"/>
  <c r="P98" i="1"/>
  <c r="P90" i="1"/>
  <c r="Q76" i="1"/>
  <c r="Q89" i="1"/>
  <c r="Q37" i="1"/>
  <c r="R24" i="1"/>
  <c r="R141" i="1" l="1"/>
  <c r="R128" i="1"/>
  <c r="Q142" i="1"/>
  <c r="Q146" i="1"/>
  <c r="Q143" i="1"/>
  <c r="Q149" i="1"/>
  <c r="Q145" i="1"/>
  <c r="Q147" i="1"/>
  <c r="Q144" i="1"/>
  <c r="Q148" i="1"/>
  <c r="Q150" i="1"/>
  <c r="Q121" i="1"/>
  <c r="Q117" i="1"/>
  <c r="Q123" i="1"/>
  <c r="Q119" i="1"/>
  <c r="Q122" i="1"/>
  <c r="Q118" i="1"/>
  <c r="Q120" i="1"/>
  <c r="Q124" i="1"/>
  <c r="Q116" i="1"/>
  <c r="R115" i="1"/>
  <c r="R102" i="1"/>
  <c r="R63" i="1"/>
  <c r="Q96" i="1"/>
  <c r="Q94" i="1"/>
  <c r="Q92" i="1"/>
  <c r="Q90" i="1"/>
  <c r="Q98" i="1"/>
  <c r="Q91" i="1"/>
  <c r="Q97" i="1"/>
  <c r="Q95" i="1"/>
  <c r="Q93" i="1"/>
  <c r="R76" i="1"/>
  <c r="S24" i="1"/>
  <c r="R89" i="1"/>
  <c r="R37" i="1"/>
  <c r="R144" i="1" l="1"/>
  <c r="R145" i="1"/>
  <c r="R148" i="1"/>
  <c r="R146" i="1"/>
  <c r="R149" i="1"/>
  <c r="R142" i="1"/>
  <c r="R143" i="1"/>
  <c r="R150" i="1"/>
  <c r="R147" i="1"/>
  <c r="S141" i="1"/>
  <c r="S128" i="1"/>
  <c r="R124" i="1"/>
  <c r="R120" i="1"/>
  <c r="R116" i="1"/>
  <c r="R122" i="1"/>
  <c r="R118" i="1"/>
  <c r="R121" i="1"/>
  <c r="R117" i="1"/>
  <c r="R119" i="1"/>
  <c r="R123" i="1"/>
  <c r="S115" i="1"/>
  <c r="S102" i="1"/>
  <c r="S63" i="1"/>
  <c r="S89" i="1"/>
  <c r="S76" i="1"/>
  <c r="T24" i="1"/>
  <c r="S37" i="1"/>
  <c r="R96" i="1"/>
  <c r="R94" i="1"/>
  <c r="R92" i="1"/>
  <c r="R90" i="1"/>
  <c r="R98" i="1"/>
  <c r="R97" i="1"/>
  <c r="R95" i="1"/>
  <c r="R93" i="1"/>
  <c r="R91" i="1"/>
  <c r="T128" i="1" l="1"/>
  <c r="T141" i="1"/>
  <c r="S148" i="1"/>
  <c r="S143" i="1"/>
  <c r="S144" i="1"/>
  <c r="S147" i="1"/>
  <c r="S149" i="1"/>
  <c r="S145" i="1"/>
  <c r="S146" i="1"/>
  <c r="S142" i="1"/>
  <c r="S150" i="1"/>
  <c r="T102" i="1"/>
  <c r="T63" i="1"/>
  <c r="T115" i="1"/>
  <c r="S123" i="1"/>
  <c r="S119" i="1"/>
  <c r="S121" i="1"/>
  <c r="S117" i="1"/>
  <c r="S116" i="1"/>
  <c r="S124" i="1"/>
  <c r="S120" i="1"/>
  <c r="S122" i="1"/>
  <c r="S118" i="1"/>
  <c r="U24" i="1"/>
  <c r="T37" i="1"/>
  <c r="T89" i="1"/>
  <c r="T76" i="1"/>
  <c r="S98" i="1"/>
  <c r="S97" i="1"/>
  <c r="S95" i="1"/>
  <c r="S93" i="1"/>
  <c r="S91" i="1"/>
  <c r="S96" i="1"/>
  <c r="S90" i="1"/>
  <c r="S94" i="1"/>
  <c r="S92" i="1"/>
  <c r="U141" i="1" l="1"/>
  <c r="U128" i="1"/>
  <c r="T142" i="1"/>
  <c r="T144" i="1"/>
  <c r="T146" i="1"/>
  <c r="T147" i="1"/>
  <c r="T143" i="1"/>
  <c r="T148" i="1"/>
  <c r="T145" i="1"/>
  <c r="T149" i="1"/>
  <c r="T150" i="1"/>
  <c r="T122" i="1"/>
  <c r="T118" i="1"/>
  <c r="T124" i="1"/>
  <c r="T120" i="1"/>
  <c r="T116" i="1"/>
  <c r="T123" i="1"/>
  <c r="T119" i="1"/>
  <c r="T117" i="1"/>
  <c r="T121" i="1"/>
  <c r="U115" i="1"/>
  <c r="U63" i="1"/>
  <c r="U102" i="1"/>
  <c r="T97" i="1"/>
  <c r="T95" i="1"/>
  <c r="T93" i="1"/>
  <c r="T91" i="1"/>
  <c r="T96" i="1"/>
  <c r="T94" i="1"/>
  <c r="T92" i="1"/>
  <c r="T90" i="1"/>
  <c r="T98" i="1"/>
  <c r="U76" i="1"/>
  <c r="U37" i="1"/>
  <c r="U89" i="1"/>
  <c r="V24" i="1"/>
  <c r="V141" i="1" l="1"/>
  <c r="V128" i="1"/>
  <c r="U145" i="1"/>
  <c r="U149" i="1"/>
  <c r="U143" i="1"/>
  <c r="U142" i="1"/>
  <c r="U146" i="1"/>
  <c r="U147" i="1"/>
  <c r="U148" i="1"/>
  <c r="U144" i="1"/>
  <c r="U150" i="1"/>
  <c r="U121" i="1"/>
  <c r="U117" i="1"/>
  <c r="U123" i="1"/>
  <c r="U119" i="1"/>
  <c r="U122" i="1"/>
  <c r="U118" i="1"/>
  <c r="U124" i="1"/>
  <c r="U120" i="1"/>
  <c r="U116" i="1"/>
  <c r="V115" i="1"/>
  <c r="V102" i="1"/>
  <c r="V63" i="1"/>
  <c r="U96" i="1"/>
  <c r="U94" i="1"/>
  <c r="U92" i="1"/>
  <c r="U90" i="1"/>
  <c r="U98" i="1"/>
  <c r="U97" i="1"/>
  <c r="U95" i="1"/>
  <c r="U93" i="1"/>
  <c r="U91" i="1"/>
  <c r="V89" i="1"/>
  <c r="V76" i="1"/>
  <c r="W24" i="1"/>
  <c r="V37" i="1"/>
  <c r="W141" i="1" l="1"/>
  <c r="W128" i="1"/>
  <c r="V146" i="1"/>
  <c r="V149" i="1"/>
  <c r="V148" i="1"/>
  <c r="V142" i="1"/>
  <c r="V144" i="1"/>
  <c r="V145" i="1"/>
  <c r="V143" i="1"/>
  <c r="V150" i="1"/>
  <c r="V147" i="1"/>
  <c r="W115" i="1"/>
  <c r="W102" i="1"/>
  <c r="W63" i="1"/>
  <c r="V124" i="1"/>
  <c r="V120" i="1"/>
  <c r="V116" i="1"/>
  <c r="V122" i="1"/>
  <c r="V118" i="1"/>
  <c r="V117" i="1"/>
  <c r="V121" i="1"/>
  <c r="V123" i="1"/>
  <c r="V119" i="1"/>
  <c r="V96" i="1"/>
  <c r="V94" i="1"/>
  <c r="V92" i="1"/>
  <c r="V90" i="1"/>
  <c r="V98" i="1"/>
  <c r="V97" i="1"/>
  <c r="V95" i="1"/>
  <c r="V93" i="1"/>
  <c r="V91" i="1"/>
  <c r="W89" i="1"/>
  <c r="W76" i="1"/>
  <c r="X24" i="1"/>
  <c r="W37" i="1"/>
  <c r="X128" i="1" l="1"/>
  <c r="X141" i="1"/>
  <c r="W148" i="1"/>
  <c r="W145" i="1"/>
  <c r="W149" i="1"/>
  <c r="W147" i="1"/>
  <c r="W144" i="1"/>
  <c r="W143" i="1"/>
  <c r="W150" i="1"/>
  <c r="W142" i="1"/>
  <c r="W146" i="1"/>
  <c r="W123" i="1"/>
  <c r="W119" i="1"/>
  <c r="W121" i="1"/>
  <c r="W117" i="1"/>
  <c r="W124" i="1"/>
  <c r="W120" i="1"/>
  <c r="W116" i="1"/>
  <c r="W118" i="1"/>
  <c r="W122" i="1"/>
  <c r="X102" i="1"/>
  <c r="X63" i="1"/>
  <c r="X115" i="1"/>
  <c r="X76" i="1"/>
  <c r="Y24" i="1"/>
  <c r="X37" i="1"/>
  <c r="X89" i="1"/>
  <c r="W98" i="1"/>
  <c r="W97" i="1"/>
  <c r="W95" i="1"/>
  <c r="W93" i="1"/>
  <c r="W91" i="1"/>
  <c r="W96" i="1"/>
  <c r="W94" i="1"/>
  <c r="W92" i="1"/>
  <c r="W90" i="1"/>
  <c r="X147" i="1" l="1"/>
  <c r="X148" i="1"/>
  <c r="X144" i="1"/>
  <c r="X143" i="1"/>
  <c r="X142" i="1"/>
  <c r="X146" i="1"/>
  <c r="X145" i="1"/>
  <c r="X149" i="1"/>
  <c r="X150" i="1"/>
  <c r="Y128" i="1"/>
  <c r="Y141" i="1"/>
  <c r="Y115" i="1"/>
  <c r="Y102" i="1"/>
  <c r="Y63" i="1"/>
  <c r="X122" i="1"/>
  <c r="X118" i="1"/>
  <c r="X124" i="1"/>
  <c r="X120" i="1"/>
  <c r="X116" i="1"/>
  <c r="X123" i="1"/>
  <c r="X119" i="1"/>
  <c r="X117" i="1"/>
  <c r="X121" i="1"/>
  <c r="X97" i="1"/>
  <c r="X95" i="1"/>
  <c r="X93" i="1"/>
  <c r="X91" i="1"/>
  <c r="X96" i="1"/>
  <c r="X94" i="1"/>
  <c r="X92" i="1"/>
  <c r="X98" i="1"/>
  <c r="X90" i="1"/>
  <c r="Y76" i="1"/>
  <c r="Y37" i="1"/>
  <c r="Y89" i="1"/>
  <c r="Z24" i="1"/>
  <c r="Z141" i="1" l="1"/>
  <c r="Z128" i="1"/>
  <c r="Y149" i="1"/>
  <c r="Y147" i="1"/>
  <c r="Y146" i="1"/>
  <c r="Y142" i="1"/>
  <c r="Y145" i="1"/>
  <c r="Y143" i="1"/>
  <c r="Y148" i="1"/>
  <c r="Y144" i="1"/>
  <c r="Y150" i="1"/>
  <c r="Y121" i="1"/>
  <c r="Y117" i="1"/>
  <c r="Y123" i="1"/>
  <c r="Y119" i="1"/>
  <c r="Y118" i="1"/>
  <c r="Y122" i="1"/>
  <c r="Y120" i="1"/>
  <c r="Y116" i="1"/>
  <c r="Y124" i="1"/>
  <c r="Z115" i="1"/>
  <c r="Z102" i="1"/>
  <c r="Z63" i="1"/>
  <c r="Y96" i="1"/>
  <c r="Y94" i="1"/>
  <c r="Y92" i="1"/>
  <c r="Y90" i="1"/>
  <c r="Y98" i="1"/>
  <c r="Y95" i="1"/>
  <c r="Y93" i="1"/>
  <c r="Y91" i="1"/>
  <c r="Y97" i="1"/>
  <c r="Z89" i="1"/>
  <c r="AA24" i="1"/>
  <c r="Z76" i="1"/>
  <c r="Z37" i="1"/>
  <c r="AA141" i="1" l="1"/>
  <c r="AA128" i="1"/>
  <c r="Z144" i="1"/>
  <c r="Z146" i="1"/>
  <c r="Z148" i="1"/>
  <c r="Z149" i="1"/>
  <c r="Z142" i="1"/>
  <c r="Z145" i="1"/>
  <c r="Z143" i="1"/>
  <c r="Z147" i="1"/>
  <c r="Z150" i="1"/>
  <c r="AA115" i="1"/>
  <c r="AA102" i="1"/>
  <c r="AA63" i="1"/>
  <c r="Z124" i="1"/>
  <c r="Z120" i="1"/>
  <c r="Z116" i="1"/>
  <c r="Z122" i="1"/>
  <c r="Z118" i="1"/>
  <c r="Z121" i="1"/>
  <c r="Z117" i="1"/>
  <c r="Z119" i="1"/>
  <c r="Z123" i="1"/>
  <c r="AA89" i="1"/>
  <c r="AB24" i="1"/>
  <c r="AA76" i="1"/>
  <c r="AA37" i="1"/>
  <c r="Z96" i="1"/>
  <c r="Z94" i="1"/>
  <c r="Z92" i="1"/>
  <c r="Z90" i="1"/>
  <c r="Z98" i="1"/>
  <c r="Z97" i="1"/>
  <c r="Z95" i="1"/>
  <c r="Z93" i="1"/>
  <c r="Z91" i="1"/>
  <c r="AA144" i="1" l="1"/>
  <c r="AA145" i="1"/>
  <c r="AA149" i="1"/>
  <c r="AA147" i="1"/>
  <c r="AA143" i="1"/>
  <c r="AA148" i="1"/>
  <c r="AA150" i="1"/>
  <c r="AA146" i="1"/>
  <c r="AA142" i="1"/>
  <c r="AB141" i="1"/>
  <c r="AB128" i="1"/>
  <c r="AB102" i="1"/>
  <c r="AB63" i="1"/>
  <c r="AB115" i="1"/>
  <c r="AA123" i="1"/>
  <c r="AA119" i="1"/>
  <c r="AA121" i="1"/>
  <c r="AA117" i="1"/>
  <c r="AA124" i="1"/>
  <c r="AA120" i="1"/>
  <c r="AA116" i="1"/>
  <c r="AA118" i="1"/>
  <c r="AA122" i="1"/>
  <c r="AB89" i="1"/>
  <c r="AC24" i="1"/>
  <c r="AB76" i="1"/>
  <c r="AB37" i="1"/>
  <c r="AA98" i="1"/>
  <c r="AA97" i="1"/>
  <c r="AA95" i="1"/>
  <c r="AA93" i="1"/>
  <c r="AA91" i="1"/>
  <c r="AA94" i="1"/>
  <c r="AA92" i="1"/>
  <c r="AA90" i="1"/>
  <c r="AA96" i="1"/>
  <c r="AB148" i="1" l="1"/>
  <c r="AB142" i="1"/>
  <c r="AB144" i="1"/>
  <c r="AB146" i="1"/>
  <c r="AB147" i="1"/>
  <c r="AB143" i="1"/>
  <c r="AB150" i="1"/>
  <c r="AB145" i="1"/>
  <c r="AB149" i="1"/>
  <c r="AC141" i="1"/>
  <c r="AC128" i="1"/>
  <c r="AC115" i="1"/>
  <c r="AC102" i="1"/>
  <c r="AC63" i="1"/>
  <c r="AB122" i="1"/>
  <c r="AB118" i="1"/>
  <c r="AB124" i="1"/>
  <c r="AB120" i="1"/>
  <c r="AB116" i="1"/>
  <c r="AB119" i="1"/>
  <c r="AB123" i="1"/>
  <c r="AB121" i="1"/>
  <c r="AB117" i="1"/>
  <c r="AC76" i="1"/>
  <c r="AC37" i="1"/>
  <c r="AC89" i="1"/>
  <c r="AD24" i="1"/>
  <c r="AB97" i="1"/>
  <c r="AB95" i="1"/>
  <c r="AB93" i="1"/>
  <c r="AB91" i="1"/>
  <c r="AB96" i="1"/>
  <c r="AB94" i="1"/>
  <c r="AB92" i="1"/>
  <c r="AB98" i="1"/>
  <c r="AB90" i="1"/>
  <c r="AD141" i="1" l="1"/>
  <c r="AD128" i="1"/>
  <c r="AC145" i="1"/>
  <c r="AC146" i="1"/>
  <c r="AC147" i="1"/>
  <c r="AC149" i="1"/>
  <c r="AC143" i="1"/>
  <c r="AC142" i="1"/>
  <c r="AC150" i="1"/>
  <c r="AC148" i="1"/>
  <c r="AC144" i="1"/>
  <c r="AD115" i="1"/>
  <c r="AD102" i="1"/>
  <c r="AD63" i="1"/>
  <c r="AC121" i="1"/>
  <c r="AC117" i="1"/>
  <c r="AC123" i="1"/>
  <c r="AC119" i="1"/>
  <c r="AC122" i="1"/>
  <c r="AC118" i="1"/>
  <c r="AC116" i="1"/>
  <c r="AC124" i="1"/>
  <c r="AC120" i="1"/>
  <c r="AD76" i="1"/>
  <c r="AD89" i="1"/>
  <c r="AE24" i="1"/>
  <c r="AD37" i="1"/>
  <c r="AC96" i="1"/>
  <c r="AC94" i="1"/>
  <c r="AC92" i="1"/>
  <c r="AC90" i="1"/>
  <c r="AC98" i="1"/>
  <c r="AC93" i="1"/>
  <c r="AC91" i="1"/>
  <c r="AC97" i="1"/>
  <c r="AC95" i="1"/>
  <c r="AE141" i="1" l="1"/>
  <c r="AE128" i="1"/>
  <c r="AD148" i="1"/>
  <c r="AD145" i="1"/>
  <c r="AD144" i="1"/>
  <c r="AD142" i="1"/>
  <c r="AD146" i="1"/>
  <c r="AD149" i="1"/>
  <c r="AD143" i="1"/>
  <c r="AD147" i="1"/>
  <c r="AD150" i="1"/>
  <c r="AE115" i="1"/>
  <c r="AE102" i="1"/>
  <c r="AE63" i="1"/>
  <c r="AD124" i="1"/>
  <c r="AD120" i="1"/>
  <c r="AD116" i="1"/>
  <c r="AD122" i="1"/>
  <c r="AD118" i="1"/>
  <c r="AD121" i="1"/>
  <c r="AD117" i="1"/>
  <c r="AD119" i="1"/>
  <c r="AD123" i="1"/>
  <c r="AE89" i="1"/>
  <c r="AE37" i="1"/>
  <c r="AE76" i="1"/>
  <c r="AD96" i="1"/>
  <c r="AD94" i="1"/>
  <c r="AD92" i="1"/>
  <c r="AD90" i="1"/>
  <c r="AD98" i="1"/>
  <c r="AD97" i="1"/>
  <c r="AD95" i="1"/>
  <c r="AD93" i="1"/>
  <c r="AD91" i="1"/>
  <c r="AE147" i="1" l="1"/>
  <c r="AE144" i="1"/>
  <c r="AE145" i="1"/>
  <c r="AE148" i="1"/>
  <c r="AE143" i="1"/>
  <c r="AE149" i="1"/>
  <c r="AE146" i="1"/>
  <c r="AE150" i="1"/>
  <c r="AE142" i="1"/>
  <c r="AE123" i="1"/>
  <c r="AE119" i="1"/>
  <c r="AE121" i="1"/>
  <c r="AE117" i="1"/>
  <c r="AE120" i="1"/>
  <c r="AE116" i="1"/>
  <c r="AE124" i="1"/>
  <c r="AE118" i="1"/>
  <c r="AE122" i="1"/>
  <c r="AE98" i="1"/>
  <c r="AE97" i="1"/>
  <c r="AE95" i="1"/>
  <c r="AE93" i="1"/>
  <c r="AE91" i="1"/>
  <c r="AE92" i="1"/>
  <c r="AE96" i="1"/>
  <c r="AE94" i="1"/>
  <c r="AE90" i="1"/>
</calcChain>
</file>

<file path=xl/sharedStrings.xml><?xml version="1.0" encoding="utf-8"?>
<sst xmlns="http://schemas.openxmlformats.org/spreadsheetml/2006/main" count="62" uniqueCount="49">
  <si>
    <t>Bundle</t>
  </si>
  <si>
    <t>Peak_A</t>
  </si>
  <si>
    <t>Other_A</t>
  </si>
  <si>
    <t>Peak_B</t>
  </si>
  <si>
    <t>Peak_C</t>
  </si>
  <si>
    <t>Other_B</t>
  </si>
  <si>
    <t>Peak_D</t>
  </si>
  <si>
    <t>Other_C</t>
  </si>
  <si>
    <t>Other_D</t>
  </si>
  <si>
    <t>Incremental Potential by Bundle (GWh)</t>
  </si>
  <si>
    <t>Cumulative Potential by Bundle (GWh)</t>
  </si>
  <si>
    <r>
      <t xml:space="preserve">Savings-Weighted LCOE ($/MWh)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</t>
    </r>
  </si>
  <si>
    <r>
      <t xml:space="preserve">Savings-Weighted LCOE ($/MWh)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</t>
    </r>
  </si>
  <si>
    <t>Total</t>
  </si>
  <si>
    <t>Financial Escalation Factor</t>
  </si>
  <si>
    <t>LCOE Floor</t>
  </si>
  <si>
    <t>Applies cap to negative levelized costs (e.g. when NEIs push costs negative or efficient option is cheaper than baseline option)</t>
  </si>
  <si>
    <t>LCOE Ceiling</t>
  </si>
  <si>
    <t>Applies cap to very high levelized costs (e.g. when a measure is an unusually small saver resulting in a near-infinite ratio)</t>
  </si>
  <si>
    <t>Peak</t>
  </si>
  <si>
    <t xml:space="preserve"> </t>
  </si>
  <si>
    <t>Other</t>
  </si>
  <si>
    <t>End Use</t>
  </si>
  <si>
    <t>A</t>
  </si>
  <si>
    <t>B</t>
  </si>
  <si>
    <t>C</t>
  </si>
  <si>
    <t>D</t>
  </si>
  <si>
    <t>Cooling</t>
  </si>
  <si>
    <t>Ventilation</t>
  </si>
  <si>
    <t>Water Heating</t>
  </si>
  <si>
    <t>Interior Lighting</t>
  </si>
  <si>
    <t>Exterior Lighting</t>
  </si>
  <si>
    <t>Appliances</t>
  </si>
  <si>
    <t>Res Appliances</t>
  </si>
  <si>
    <t>Refrigeration</t>
  </si>
  <si>
    <t>Com Refrigeration</t>
  </si>
  <si>
    <t>Electronics</t>
  </si>
  <si>
    <t>Office Equipment</t>
  </si>
  <si>
    <t>Food Preparation</t>
  </si>
  <si>
    <t>Miscellaneous</t>
  </si>
  <si>
    <t>Island</t>
  </si>
  <si>
    <t>Oahu</t>
  </si>
  <si>
    <t>Incremental Peak Impact by Bundle (MW)</t>
  </si>
  <si>
    <t>Cumulative Peak Impact by Bundle (MW)</t>
  </si>
  <si>
    <r>
      <t xml:space="preserve">Savings-Weighted LCOE ($/MW)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 - Incremental</t>
    </r>
  </si>
  <si>
    <r>
      <t xml:space="preserve">Savings-Weighted LCOE ($/MW)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 - Incremental</t>
    </r>
  </si>
  <si>
    <r>
      <t xml:space="preserve">Savings-Weighted LCOE ($/MW)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 - Cumulative</t>
    </r>
  </si>
  <si>
    <r>
      <t xml:space="preserve">Savings-Weighted LCOE ($/MW)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 - Cumulative</t>
    </r>
  </si>
  <si>
    <t>Total $/MW (Cumulative)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</si>
</sst>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#,##0.0;\-#,##0.0;\-;@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  <font>
      <sz val="11"/>
      <color theme="0" tint="-0.249977111117893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43" fontId="0" fillId="0" borderId="0" xfId="1" applyFont="1"/>
    <xf numFmtId="0" fontId="2" fillId="0" borderId="4" xfId="0" applyFont="1" applyBorder="1"/>
    <xf numFmtId="43" fontId="2" fillId="0" borderId="5" xfId="1" applyFont="1" applyBorder="1"/>
    <xf numFmtId="165" fontId="0" fillId="0" borderId="0" xfId="1" applyNumberFormat="1" applyFont="1"/>
    <xf numFmtId="165" fontId="2" fillId="0" borderId="5" xfId="1" applyNumberFormat="1" applyFont="1" applyBorder="1"/>
    <xf numFmtId="164" fontId="0" fillId="0" borderId="0" xfId="0" applyNumberFormat="1"/>
    <xf numFmtId="164" fontId="2" fillId="0" borderId="5" xfId="0" applyNumberFormat="1" applyFont="1" applyBorder="1"/>
    <xf numFmtId="0" fontId="2" fillId="2" borderId="6" xfId="0" applyFont="1" applyFill="1" applyBorder="1"/>
    <xf numFmtId="166" fontId="0" fillId="0" borderId="6" xfId="3" applyNumberFormat="1" applyFont="1" applyBorder="1"/>
    <xf numFmtId="0" fontId="2" fillId="2" borderId="7" xfId="0" applyFont="1" applyFill="1" applyBorder="1"/>
    <xf numFmtId="167" fontId="0" fillId="0" borderId="7" xfId="2" applyNumberFormat="1" applyFont="1" applyBorder="1"/>
    <xf numFmtId="0" fontId="4" fillId="0" borderId="0" xfId="0" applyFont="1" applyAlignment="1">
      <alignment horizontal="left" indent="1"/>
    </xf>
    <xf numFmtId="0" fontId="2" fillId="2" borderId="8" xfId="0" applyFont="1" applyFill="1" applyBorder="1"/>
    <xf numFmtId="167" fontId="0" fillId="0" borderId="8" xfId="2" applyNumberFormat="1" applyFont="1" applyBorder="1"/>
    <xf numFmtId="0" fontId="0" fillId="0" borderId="9" xfId="0" applyBorder="1" applyAlignment="1">
      <alignment horizontal="center" vertical="center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Continuous"/>
    </xf>
    <xf numFmtId="0" fontId="0" fillId="3" borderId="0" xfId="0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3" borderId="10" xfId="0" applyFill="1" applyBorder="1"/>
    <xf numFmtId="168" fontId="0" fillId="3" borderId="10" xfId="0" applyNumberFormat="1" applyFill="1" applyBorder="1"/>
    <xf numFmtId="0" fontId="0" fillId="4" borderId="11" xfId="0" applyFill="1" applyBorder="1"/>
    <xf numFmtId="168" fontId="0" fillId="4" borderId="11" xfId="0" applyNumberFormat="1" applyFill="1" applyBorder="1"/>
    <xf numFmtId="0" fontId="0" fillId="4" borderId="0" xfId="0" applyFill="1"/>
    <xf numFmtId="0" fontId="0" fillId="3" borderId="11" xfId="0" applyFill="1" applyBorder="1"/>
    <xf numFmtId="168" fontId="0" fillId="3" borderId="11" xfId="0" applyNumberFormat="1" applyFill="1" applyBorder="1"/>
    <xf numFmtId="0" fontId="0" fillId="3" borderId="12" xfId="0" applyFill="1" applyBorder="1"/>
    <xf numFmtId="168" fontId="0" fillId="3" borderId="12" xfId="0" applyNumberFormat="1" applyFill="1" applyBorder="1"/>
    <xf numFmtId="168" fontId="2" fillId="3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Summary!$B$23</c:f>
          <c:strCache>
            <c:ptCount val="1"/>
            <c:pt idx="0">
              <c:v>Incremental Potential by Bundle (GWh)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Summary!$B$25</c:f>
              <c:strCache>
                <c:ptCount val="1"/>
                <c:pt idx="0">
                  <c:v>Peak_A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Summary!$C$25:$AE$25</c:f>
              <c:numCache>
                <c:formatCode>_(* #,##0.00_);_(* \(#,##0.00\);_(* "-"??_);_(@_)</c:formatCode>
                <c:ptCount val="29"/>
                <c:pt idx="0">
                  <c:v>20.392487735802334</c:v>
                </c:pt>
                <c:pt idx="1">
                  <c:v>22.595559494386464</c:v>
                </c:pt>
                <c:pt idx="2">
                  <c:v>25.374097830406033</c:v>
                </c:pt>
                <c:pt idx="3">
                  <c:v>32.279872882818744</c:v>
                </c:pt>
                <c:pt idx="4">
                  <c:v>31.406974716001081</c:v>
                </c:pt>
                <c:pt idx="5">
                  <c:v>34.053389613409671</c:v>
                </c:pt>
                <c:pt idx="6">
                  <c:v>36.936946652667892</c:v>
                </c:pt>
                <c:pt idx="7">
                  <c:v>37.423162008148694</c:v>
                </c:pt>
                <c:pt idx="8">
                  <c:v>37.170499377832968</c:v>
                </c:pt>
                <c:pt idx="9">
                  <c:v>38.544454193671122</c:v>
                </c:pt>
                <c:pt idx="10">
                  <c:v>36.72351862971432</c:v>
                </c:pt>
                <c:pt idx="11">
                  <c:v>34.476245181481517</c:v>
                </c:pt>
                <c:pt idx="12">
                  <c:v>32.226609847847442</c:v>
                </c:pt>
                <c:pt idx="13">
                  <c:v>28.738556533543075</c:v>
                </c:pt>
                <c:pt idx="14">
                  <c:v>28.189333822208752</c:v>
                </c:pt>
                <c:pt idx="15">
                  <c:v>27.368410124607912</c:v>
                </c:pt>
                <c:pt idx="16">
                  <c:v>27.527434021936291</c:v>
                </c:pt>
                <c:pt idx="17">
                  <c:v>30.750948067956195</c:v>
                </c:pt>
                <c:pt idx="18">
                  <c:v>27.855594035553771</c:v>
                </c:pt>
                <c:pt idx="19">
                  <c:v>24.185315597144228</c:v>
                </c:pt>
                <c:pt idx="20">
                  <c:v>20.203247331655565</c:v>
                </c:pt>
                <c:pt idx="21">
                  <c:v>18.578566384316165</c:v>
                </c:pt>
                <c:pt idx="22">
                  <c:v>16.749179243305527</c:v>
                </c:pt>
                <c:pt idx="23">
                  <c:v>16.634191798698723</c:v>
                </c:pt>
                <c:pt idx="24">
                  <c:v>16.481499964214134</c:v>
                </c:pt>
                <c:pt idx="25">
                  <c:v>16.291103739851732</c:v>
                </c:pt>
                <c:pt idx="26">
                  <c:v>16.063003125611544</c:v>
                </c:pt>
                <c:pt idx="27">
                  <c:v>15.797198121493558</c:v>
                </c:pt>
                <c:pt idx="28">
                  <c:v>15.493688727497799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5-4BE8-B982-D334C7C8D2C6}"/>
            </c:ext>
          </c:extLst>
        </c:ser>
        <c:ser>
          <c:idx val="1"/>
          <c:order val="1"/>
          <c:tx>
            <c:strRef>
              <c:f>Summary!$B$26</c:f>
              <c:strCache>
                <c:ptCount val="1"/>
                <c:pt idx="0">
                  <c:v>Other_A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Summary!$C$26:$AE$26</c:f>
              <c:numCache>
                <c:formatCode>_(* #,##0.00_);_(* \(#,##0.00\);_(* "-"??_);_(@_)</c:formatCode>
                <c:ptCount val="29"/>
                <c:pt idx="0">
                  <c:v>51.084161010653744</c:v>
                </c:pt>
                <c:pt idx="1">
                  <c:v>55.435392482755802</c:v>
                </c:pt>
                <c:pt idx="2">
                  <c:v>60.679884013720731</c:v>
                </c:pt>
                <c:pt idx="3">
                  <c:v>75.217238134510652</c:v>
                </c:pt>
                <c:pt idx="4">
                  <c:v>68.482176412117269</c:v>
                </c:pt>
                <c:pt idx="5">
                  <c:v>63.613757549644092</c:v>
                </c:pt>
                <c:pt idx="6">
                  <c:v>66.678374793554426</c:v>
                </c:pt>
                <c:pt idx="7">
                  <c:v>70.219144511665974</c:v>
                </c:pt>
                <c:pt idx="8">
                  <c:v>72.270821299130176</c:v>
                </c:pt>
                <c:pt idx="9">
                  <c:v>72.642870982196669</c:v>
                </c:pt>
                <c:pt idx="10">
                  <c:v>70.900727145891267</c:v>
                </c:pt>
                <c:pt idx="11">
                  <c:v>63.865663577537838</c:v>
                </c:pt>
                <c:pt idx="12">
                  <c:v>60.594312004038315</c:v>
                </c:pt>
                <c:pt idx="13">
                  <c:v>54.29198062592036</c:v>
                </c:pt>
                <c:pt idx="14">
                  <c:v>53.536685937227183</c:v>
                </c:pt>
                <c:pt idx="15">
                  <c:v>43.03705734623216</c:v>
                </c:pt>
                <c:pt idx="16">
                  <c:v>41.909568760497912</c:v>
                </c:pt>
                <c:pt idx="17">
                  <c:v>42.652119308746983</c:v>
                </c:pt>
                <c:pt idx="18">
                  <c:v>41.958868161922759</c:v>
                </c:pt>
                <c:pt idx="19">
                  <c:v>43.334803697712367</c:v>
                </c:pt>
                <c:pt idx="20">
                  <c:v>35.602555468229106</c:v>
                </c:pt>
                <c:pt idx="21">
                  <c:v>37.185377060470977</c:v>
                </c:pt>
                <c:pt idx="22">
                  <c:v>32.861415864104927</c:v>
                </c:pt>
                <c:pt idx="23">
                  <c:v>32.763457697099412</c:v>
                </c:pt>
                <c:pt idx="24">
                  <c:v>32.596961947292947</c:v>
                </c:pt>
                <c:pt idx="25">
                  <c:v>32.36192861468556</c:v>
                </c:pt>
                <c:pt idx="26">
                  <c:v>32.058357699277288</c:v>
                </c:pt>
                <c:pt idx="27">
                  <c:v>31.686249201068229</c:v>
                </c:pt>
                <c:pt idx="28">
                  <c:v>31.245603120058249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5-4BE8-B982-D334C7C8D2C6}"/>
            </c:ext>
          </c:extLst>
        </c:ser>
        <c:ser>
          <c:idx val="2"/>
          <c:order val="2"/>
          <c:tx>
            <c:strRef>
              <c:f>Summary!$B$27</c:f>
              <c:strCache>
                <c:ptCount val="1"/>
                <c:pt idx="0">
                  <c:v>Peak_B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Summary!$C$27:$AE$27</c:f>
              <c:numCache>
                <c:formatCode>_(* #,##0.00_);_(* \(#,##0.00\);_(* "-"??_);_(@_)</c:formatCode>
                <c:ptCount val="29"/>
                <c:pt idx="0">
                  <c:v>8.8385372786355898</c:v>
                </c:pt>
                <c:pt idx="1">
                  <c:v>8.5914902300926617</c:v>
                </c:pt>
                <c:pt idx="2">
                  <c:v>9.0925029205797419</c:v>
                </c:pt>
                <c:pt idx="3">
                  <c:v>9.2503654240362003</c:v>
                </c:pt>
                <c:pt idx="4">
                  <c:v>7.7952705942360438</c:v>
                </c:pt>
                <c:pt idx="5">
                  <c:v>7.1548898787758342</c:v>
                </c:pt>
                <c:pt idx="6">
                  <c:v>7.0780139189531583</c:v>
                </c:pt>
                <c:pt idx="7">
                  <c:v>7.1209558746913997</c:v>
                </c:pt>
                <c:pt idx="8">
                  <c:v>6.8912089134117522</c:v>
                </c:pt>
                <c:pt idx="9">
                  <c:v>6.8531885754325428</c:v>
                </c:pt>
                <c:pt idx="10">
                  <c:v>6.8607587622290769</c:v>
                </c:pt>
                <c:pt idx="11">
                  <c:v>6.9941021515751727</c:v>
                </c:pt>
                <c:pt idx="12">
                  <c:v>7.3078449211352634</c:v>
                </c:pt>
                <c:pt idx="13">
                  <c:v>6.4895104826310588</c:v>
                </c:pt>
                <c:pt idx="14">
                  <c:v>6.3304594732160862</c:v>
                </c:pt>
                <c:pt idx="15">
                  <c:v>6.0512412583207515</c:v>
                </c:pt>
                <c:pt idx="16">
                  <c:v>5.6563603094926718</c:v>
                </c:pt>
                <c:pt idx="17">
                  <c:v>6.5456636191130899</c:v>
                </c:pt>
                <c:pt idx="18">
                  <c:v>5.4956950108515406</c:v>
                </c:pt>
                <c:pt idx="19">
                  <c:v>4.2686837870916863</c:v>
                </c:pt>
                <c:pt idx="20">
                  <c:v>3.6946983769688009</c:v>
                </c:pt>
                <c:pt idx="21">
                  <c:v>3.4779006735482496</c:v>
                </c:pt>
                <c:pt idx="22">
                  <c:v>3.0129239111272348</c:v>
                </c:pt>
                <c:pt idx="23">
                  <c:v>2.9927003675154422</c:v>
                </c:pt>
                <c:pt idx="24">
                  <c:v>2.9644028340068793</c:v>
                </c:pt>
                <c:pt idx="25">
                  <c:v>2.9280313106015448</c:v>
                </c:pt>
                <c:pt idx="26">
                  <c:v>2.8835857972994372</c:v>
                </c:pt>
                <c:pt idx="27">
                  <c:v>2.8310662941005544</c:v>
                </c:pt>
                <c:pt idx="28">
                  <c:v>2.7704728010049027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5-4BE8-B982-D334C7C8D2C6}"/>
            </c:ext>
          </c:extLst>
        </c:ser>
        <c:ser>
          <c:idx val="3"/>
          <c:order val="3"/>
          <c:tx>
            <c:strRef>
              <c:f>Summary!$B$28</c:f>
              <c:strCache>
                <c:ptCount val="1"/>
                <c:pt idx="0">
                  <c:v>Other_B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Summary!$C$28:$AE$28</c:f>
              <c:numCache>
                <c:formatCode>_(* #,##0.00_);_(* \(#,##0.00\);_(* "-"??_);_(@_)</c:formatCode>
                <c:ptCount val="29"/>
                <c:pt idx="0">
                  <c:v>7.5304380300540785</c:v>
                </c:pt>
                <c:pt idx="1">
                  <c:v>5.5423155151755736</c:v>
                </c:pt>
                <c:pt idx="2">
                  <c:v>5.7849687144452675</c:v>
                </c:pt>
                <c:pt idx="3">
                  <c:v>8.1244756090433956</c:v>
                </c:pt>
                <c:pt idx="4">
                  <c:v>4.6748834166814408</c:v>
                </c:pt>
                <c:pt idx="5">
                  <c:v>3.0098021314523131</c:v>
                </c:pt>
                <c:pt idx="6">
                  <c:v>3.5848966498411898</c:v>
                </c:pt>
                <c:pt idx="7">
                  <c:v>4.0052400699293527</c:v>
                </c:pt>
                <c:pt idx="8">
                  <c:v>4.4267372222259365</c:v>
                </c:pt>
                <c:pt idx="9">
                  <c:v>4.7082711588720141</c:v>
                </c:pt>
                <c:pt idx="10">
                  <c:v>4.6228804513186041</c:v>
                </c:pt>
                <c:pt idx="11">
                  <c:v>4.6661255956274221</c:v>
                </c:pt>
                <c:pt idx="12">
                  <c:v>4.5465916200237837</c:v>
                </c:pt>
                <c:pt idx="13">
                  <c:v>4.4793780120200442</c:v>
                </c:pt>
                <c:pt idx="14">
                  <c:v>4.0967672272938795</c:v>
                </c:pt>
                <c:pt idx="15">
                  <c:v>4.0023279355422154</c:v>
                </c:pt>
                <c:pt idx="16">
                  <c:v>4.5127205798816288</c:v>
                </c:pt>
                <c:pt idx="17">
                  <c:v>4.5617322216248155</c:v>
                </c:pt>
                <c:pt idx="18">
                  <c:v>4.3172946776058199</c:v>
                </c:pt>
                <c:pt idx="19">
                  <c:v>3.7827091716437931</c:v>
                </c:pt>
                <c:pt idx="20">
                  <c:v>3.5415165126317691</c:v>
                </c:pt>
                <c:pt idx="21">
                  <c:v>3.2281870086866071</c:v>
                </c:pt>
                <c:pt idx="22">
                  <c:v>2.6015542254848456</c:v>
                </c:pt>
                <c:pt idx="23">
                  <c:v>2.5862069734447513</c:v>
                </c:pt>
                <c:pt idx="24">
                  <c:v>2.5666094854281685</c:v>
                </c:pt>
                <c:pt idx="25">
                  <c:v>2.5427617614351004</c:v>
                </c:pt>
                <c:pt idx="26">
                  <c:v>2.5146638014655434</c:v>
                </c:pt>
                <c:pt idx="27">
                  <c:v>2.482315605519497</c:v>
                </c:pt>
                <c:pt idx="28">
                  <c:v>2.4457171735969632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5-4BE8-B982-D334C7C8D2C6}"/>
            </c:ext>
          </c:extLst>
        </c:ser>
        <c:ser>
          <c:idx val="4"/>
          <c:order val="4"/>
          <c:tx>
            <c:strRef>
              <c:f>Summary!$B$29</c:f>
              <c:strCache>
                <c:ptCount val="1"/>
                <c:pt idx="0">
                  <c:v>Peak_C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Summary!$C$29:$AE$29</c:f>
              <c:numCache>
                <c:formatCode>_(* #,##0.00_);_(* \(#,##0.00\);_(* "-"??_);_(@_)</c:formatCode>
                <c:ptCount val="29"/>
                <c:pt idx="0">
                  <c:v>1.3735203339143796</c:v>
                </c:pt>
                <c:pt idx="1">
                  <c:v>1.4622340987468865</c:v>
                </c:pt>
                <c:pt idx="2">
                  <c:v>1.5446551437605924</c:v>
                </c:pt>
                <c:pt idx="3">
                  <c:v>1.9254057880053723</c:v>
                </c:pt>
                <c:pt idx="4">
                  <c:v>1.7260449611250706</c:v>
                </c:pt>
                <c:pt idx="5">
                  <c:v>1.7951320734823293</c:v>
                </c:pt>
                <c:pt idx="6">
                  <c:v>1.8558946897005351</c:v>
                </c:pt>
                <c:pt idx="7">
                  <c:v>1.9128747372207244</c:v>
                </c:pt>
                <c:pt idx="8">
                  <c:v>1.9353885076345945</c:v>
                </c:pt>
                <c:pt idx="9">
                  <c:v>1.4640728216389276</c:v>
                </c:pt>
                <c:pt idx="10">
                  <c:v>1.2118952889748869</c:v>
                </c:pt>
                <c:pt idx="11">
                  <c:v>1.214152369550686</c:v>
                </c:pt>
                <c:pt idx="12">
                  <c:v>1.1906221799351171</c:v>
                </c:pt>
                <c:pt idx="13">
                  <c:v>1.1965208778906209</c:v>
                </c:pt>
                <c:pt idx="14">
                  <c:v>1.2142866822231009</c:v>
                </c:pt>
                <c:pt idx="15">
                  <c:v>1.23097350452875</c:v>
                </c:pt>
                <c:pt idx="16">
                  <c:v>1.2490459855609526</c:v>
                </c:pt>
                <c:pt idx="17">
                  <c:v>1.2662460100442727</c:v>
                </c:pt>
                <c:pt idx="18">
                  <c:v>1.1119445266240138</c:v>
                </c:pt>
                <c:pt idx="19">
                  <c:v>0.84308788479667041</c:v>
                </c:pt>
                <c:pt idx="20">
                  <c:v>0.79664093111321721</c:v>
                </c:pt>
                <c:pt idx="21">
                  <c:v>0.77537375251996166</c:v>
                </c:pt>
                <c:pt idx="22">
                  <c:v>0.75472719665006383</c:v>
                </c:pt>
                <c:pt idx="23">
                  <c:v>0.75219561867822904</c:v>
                </c:pt>
                <c:pt idx="24">
                  <c:v>0.74864648325434813</c:v>
                </c:pt>
                <c:pt idx="25">
                  <c:v>0.74407979037842242</c:v>
                </c:pt>
                <c:pt idx="26">
                  <c:v>0.73849554005045071</c:v>
                </c:pt>
                <c:pt idx="27">
                  <c:v>0.73189373227043275</c:v>
                </c:pt>
                <c:pt idx="28">
                  <c:v>0.72427436703836956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35-4BE8-B982-D334C7C8D2C6}"/>
            </c:ext>
          </c:extLst>
        </c:ser>
        <c:ser>
          <c:idx val="5"/>
          <c:order val="5"/>
          <c:tx>
            <c:strRef>
              <c:f>Summary!$B$30</c:f>
              <c:strCache>
                <c:ptCount val="1"/>
                <c:pt idx="0">
                  <c:v>Other_C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Summary!$C$30:$AE$30</c:f>
              <c:numCache>
                <c:formatCode>_(* #,##0.00_);_(* \(#,##0.00\);_(* "-"??_);_(@_)</c:formatCode>
                <c:ptCount val="29"/>
                <c:pt idx="0">
                  <c:v>1.7080982334007908</c:v>
                </c:pt>
                <c:pt idx="1">
                  <c:v>1.9912378925577694</c:v>
                </c:pt>
                <c:pt idx="2">
                  <c:v>2.2578685207197728</c:v>
                </c:pt>
                <c:pt idx="3">
                  <c:v>2.7003250855462277</c:v>
                </c:pt>
                <c:pt idx="4">
                  <c:v>2.6718571368822155</c:v>
                </c:pt>
                <c:pt idx="5">
                  <c:v>2.9560215740134739</c:v>
                </c:pt>
                <c:pt idx="6">
                  <c:v>3.1681524189612427</c:v>
                </c:pt>
                <c:pt idx="7">
                  <c:v>3.3769404073063596</c:v>
                </c:pt>
                <c:pt idx="8">
                  <c:v>3.3095532180346297</c:v>
                </c:pt>
                <c:pt idx="9">
                  <c:v>3.2966718444864651</c:v>
                </c:pt>
                <c:pt idx="10">
                  <c:v>3.1209170980867711</c:v>
                </c:pt>
                <c:pt idx="11">
                  <c:v>3.0043982598794359</c:v>
                </c:pt>
                <c:pt idx="12">
                  <c:v>2.0856503131380708</c:v>
                </c:pt>
                <c:pt idx="13">
                  <c:v>2.1040491767725213</c:v>
                </c:pt>
                <c:pt idx="14">
                  <c:v>2.0349851024128474</c:v>
                </c:pt>
                <c:pt idx="15">
                  <c:v>1.839801480676805</c:v>
                </c:pt>
                <c:pt idx="16">
                  <c:v>1.7453667931413872</c:v>
                </c:pt>
                <c:pt idx="17">
                  <c:v>1.7702461147165107</c:v>
                </c:pt>
                <c:pt idx="18">
                  <c:v>1.5792482720935308</c:v>
                </c:pt>
                <c:pt idx="19">
                  <c:v>1.1931351468764408</c:v>
                </c:pt>
                <c:pt idx="20">
                  <c:v>0.94211492912991934</c:v>
                </c:pt>
                <c:pt idx="21">
                  <c:v>0.78076981528334777</c:v>
                </c:pt>
                <c:pt idx="22">
                  <c:v>0.7430054633427905</c:v>
                </c:pt>
                <c:pt idx="23">
                  <c:v>0.73683892349520208</c:v>
                </c:pt>
                <c:pt idx="24">
                  <c:v>0.72874636082387911</c:v>
                </c:pt>
                <c:pt idx="25">
                  <c:v>0.71872777532882026</c:v>
                </c:pt>
                <c:pt idx="26">
                  <c:v>0.70678316701002619</c:v>
                </c:pt>
                <c:pt idx="27">
                  <c:v>0.6929125358674959</c:v>
                </c:pt>
                <c:pt idx="28">
                  <c:v>0.67711588190123051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35-4BE8-B982-D334C7C8D2C6}"/>
            </c:ext>
          </c:extLst>
        </c:ser>
        <c:ser>
          <c:idx val="6"/>
          <c:order val="6"/>
          <c:tx>
            <c:strRef>
              <c:f>Summary!$B$31</c:f>
              <c:strCache>
                <c:ptCount val="1"/>
                <c:pt idx="0">
                  <c:v>Peak_D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Summary!$C$31:$AE$31</c:f>
              <c:numCache>
                <c:formatCode>_(* #,##0.00_);_(* \(#,##0.00\);_(* "-"??_);_(@_)</c:formatCode>
                <c:ptCount val="29"/>
                <c:pt idx="0">
                  <c:v>7.6512996270739917</c:v>
                </c:pt>
                <c:pt idx="1">
                  <c:v>8.8032366231349943</c:v>
                </c:pt>
                <c:pt idx="2">
                  <c:v>9.9135229195866756</c:v>
                </c:pt>
                <c:pt idx="3">
                  <c:v>11.220469037081662</c:v>
                </c:pt>
                <c:pt idx="4">
                  <c:v>12.052954449781138</c:v>
                </c:pt>
                <c:pt idx="5">
                  <c:v>13.015375877596611</c:v>
                </c:pt>
                <c:pt idx="6">
                  <c:v>13.917036894495313</c:v>
                </c:pt>
                <c:pt idx="7">
                  <c:v>14.732820919822515</c:v>
                </c:pt>
                <c:pt idx="8">
                  <c:v>14.581304816510894</c:v>
                </c:pt>
                <c:pt idx="9">
                  <c:v>14.087244503057748</c:v>
                </c:pt>
                <c:pt idx="10">
                  <c:v>13.856929735378724</c:v>
                </c:pt>
                <c:pt idx="11">
                  <c:v>13.033243205188025</c:v>
                </c:pt>
                <c:pt idx="12">
                  <c:v>6.7556502934362372</c:v>
                </c:pt>
                <c:pt idx="13">
                  <c:v>6.4599649448934802</c:v>
                </c:pt>
                <c:pt idx="14">
                  <c:v>6.4654224019147</c:v>
                </c:pt>
                <c:pt idx="15">
                  <c:v>6.4784394861619745</c:v>
                </c:pt>
                <c:pt idx="16">
                  <c:v>6.5003347673050147</c:v>
                </c:pt>
                <c:pt idx="17">
                  <c:v>6.5260445526119426</c:v>
                </c:pt>
                <c:pt idx="18">
                  <c:v>6.0631460594303288</c:v>
                </c:pt>
                <c:pt idx="19">
                  <c:v>4.0930262916731355</c:v>
                </c:pt>
                <c:pt idx="20">
                  <c:v>3.6632673211452476</c:v>
                </c:pt>
                <c:pt idx="21">
                  <c:v>3.5786734635127031</c:v>
                </c:pt>
                <c:pt idx="22">
                  <c:v>3.4962300651056046</c:v>
                </c:pt>
                <c:pt idx="23">
                  <c:v>3.4841630279387754</c:v>
                </c:pt>
                <c:pt idx="24">
                  <c:v>3.4667554985641842</c:v>
                </c:pt>
                <c:pt idx="25">
                  <c:v>3.4440074769818185</c:v>
                </c:pt>
                <c:pt idx="26">
                  <c:v>3.4159189631916878</c:v>
                </c:pt>
                <c:pt idx="27">
                  <c:v>3.3824899571938007</c:v>
                </c:pt>
                <c:pt idx="28">
                  <c:v>3.3437204589881406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5-4BE8-B982-D334C7C8D2C6}"/>
            </c:ext>
          </c:extLst>
        </c:ser>
        <c:ser>
          <c:idx val="7"/>
          <c:order val="7"/>
          <c:tx>
            <c:strRef>
              <c:f>Summary!$B$32</c:f>
              <c:strCache>
                <c:ptCount val="1"/>
                <c:pt idx="0">
                  <c:v>Other_D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Summary!$C$32:$AE$32</c:f>
              <c:numCache>
                <c:formatCode>_(* #,##0.00_);_(* \(#,##0.00\);_(* "-"??_);_(@_)</c:formatCode>
                <c:ptCount val="29"/>
                <c:pt idx="0">
                  <c:v>7.3495256928893351</c:v>
                </c:pt>
                <c:pt idx="1">
                  <c:v>8.1584612798080443</c:v>
                </c:pt>
                <c:pt idx="2">
                  <c:v>9.5421025379284572</c:v>
                </c:pt>
                <c:pt idx="3">
                  <c:v>10.729557036340175</c:v>
                </c:pt>
                <c:pt idx="4">
                  <c:v>11.344800657991245</c:v>
                </c:pt>
                <c:pt idx="5">
                  <c:v>12.189021461417571</c:v>
                </c:pt>
                <c:pt idx="6">
                  <c:v>12.512184685052153</c:v>
                </c:pt>
                <c:pt idx="7">
                  <c:v>13.292901596713861</c:v>
                </c:pt>
                <c:pt idx="8">
                  <c:v>13.34447260807239</c:v>
                </c:pt>
                <c:pt idx="9">
                  <c:v>13.1774179879828</c:v>
                </c:pt>
                <c:pt idx="10">
                  <c:v>13.093300528729586</c:v>
                </c:pt>
                <c:pt idx="11">
                  <c:v>12.594590863175561</c:v>
                </c:pt>
                <c:pt idx="12">
                  <c:v>10.609554512007998</c:v>
                </c:pt>
                <c:pt idx="13">
                  <c:v>10.21621615702618</c:v>
                </c:pt>
                <c:pt idx="14">
                  <c:v>9.7904434191754408</c:v>
                </c:pt>
                <c:pt idx="15">
                  <c:v>9.414964418718224</c:v>
                </c:pt>
                <c:pt idx="16">
                  <c:v>8.9436519479072025</c:v>
                </c:pt>
                <c:pt idx="17">
                  <c:v>9.5915945175379029</c:v>
                </c:pt>
                <c:pt idx="18">
                  <c:v>8.6756499724713958</c:v>
                </c:pt>
                <c:pt idx="19">
                  <c:v>7.398673063954563</c:v>
                </c:pt>
                <c:pt idx="20">
                  <c:v>6.7969452833535451</c:v>
                </c:pt>
                <c:pt idx="21">
                  <c:v>6.3535587407210681</c:v>
                </c:pt>
                <c:pt idx="22">
                  <c:v>5.7216336559135259</c:v>
                </c:pt>
                <c:pt idx="23">
                  <c:v>5.6879765777063138</c:v>
                </c:pt>
                <c:pt idx="24">
                  <c:v>5.6427419818964593</c:v>
                </c:pt>
                <c:pt idx="25">
                  <c:v>5.5859298684839764</c:v>
                </c:pt>
                <c:pt idx="26">
                  <c:v>5.5175402374688751</c:v>
                </c:pt>
                <c:pt idx="27">
                  <c:v>5.4375730888511349</c:v>
                </c:pt>
                <c:pt idx="28">
                  <c:v>5.3460284226307841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35-4BE8-B982-D334C7C8D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6099471"/>
        <c:axId val="546104047"/>
      </c:barChart>
      <c:catAx>
        <c:axId val="54609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104047"/>
        <c:crosses val="autoZero"/>
        <c:auto val="1"/>
        <c:lblAlgn val="ctr"/>
        <c:lblOffset val="100"/>
        <c:noMultiLvlLbl val="0"/>
      </c:catAx>
      <c:valAx>
        <c:axId val="5461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09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en-US"/>
              <a:t>End Use Impacts by Bundle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1"/>
          <c:order val="0"/>
          <c:tx>
            <c:strRef>
              <c:f>'End Use Summary'!$C$17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Summary'!$D$17:$L$17</c:f>
              <c:numCache>
                <c:formatCode>#,##0.0;\-#,##0.0;\-;@</c:formatCode>
                <c:ptCount val="9"/>
                <c:pt idx="0">
                  <c:v>7.9403956068715713</c:v>
                </c:pt>
                <c:pt idx="1">
                  <c:v>0.5420037524789425</c:v>
                </c:pt>
                <c:pt idx="2">
                  <c:v>5.4389788083112789E-2</c:v>
                </c:pt>
                <c:pt idx="3">
                  <c:v>6.0730912337773044E-2</c:v>
                </c:pt>
                <c:pt idx="5">
                  <c:v>107.82786311649134</c:v>
                </c:pt>
                <c:pt idx="6">
                  <c:v>8.7072066170575138</c:v>
                </c:pt>
                <c:pt idx="7">
                  <c:v>4.6514760740647381</c:v>
                </c:pt>
                <c:pt idx="8">
                  <c:v>12.240233073852263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F-4D1E-858E-E548ABB30D4E}"/>
            </c:ext>
          </c:extLst>
        </c:ser>
        <c:ser>
          <c:idx val="10"/>
          <c:order val="1"/>
          <c:tx>
            <c:strRef>
              <c:f>'End Use Summary'!$C$16</c:f>
              <c:strCache>
                <c:ptCount val="1"/>
                <c:pt idx="0">
                  <c:v>Food Preparation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Summary'!$D$16:$L$16</c:f>
              <c:numCache>
                <c:formatCode>#,##0.0;\-#,##0.0;\-;@</c:formatCode>
                <c:ptCount val="9"/>
                <c:pt idx="0">
                  <c:v>1.8029383436235622</c:v>
                </c:pt>
                <c:pt idx="1">
                  <c:v>0.2656317855736281</c:v>
                </c:pt>
                <c:pt idx="2">
                  <c:v>0</c:v>
                </c:pt>
                <c:pt idx="3">
                  <c:v>2.42983788085288E-3</c:v>
                </c:pt>
                <c:pt idx="5">
                  <c:v>13.296232931550373</c:v>
                </c:pt>
                <c:pt idx="6">
                  <c:v>0.39374306261564657</c:v>
                </c:pt>
                <c:pt idx="7">
                  <c:v>4.2765651396265239E-4</c:v>
                </c:pt>
                <c:pt idx="8">
                  <c:v>2.008528447157739E-2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5F-4D1E-858E-E548ABB30D4E}"/>
            </c:ext>
          </c:extLst>
        </c:ser>
        <c:ser>
          <c:idx val="9"/>
          <c:order val="2"/>
          <c:tx>
            <c:strRef>
              <c:f>'End Use Summary'!$C$15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Summary'!$D$15:$L$15</c:f>
              <c:numCache>
                <c:formatCode>#,##0.0;\-#,##0.0;\-;@</c:formatCode>
                <c:ptCount val="9"/>
                <c:pt idx="0">
                  <c:v>1.1516230160163181</c:v>
                </c:pt>
                <c:pt idx="1">
                  <c:v>7.9123898865863574E-4</c:v>
                </c:pt>
                <c:pt idx="2">
                  <c:v>0</c:v>
                </c:pt>
                <c:pt idx="3">
                  <c:v>0.5214305812190706</c:v>
                </c:pt>
                <c:pt idx="5">
                  <c:v>34.684101412007024</c:v>
                </c:pt>
                <c:pt idx="6">
                  <c:v>0.25713073369760858</c:v>
                </c:pt>
                <c:pt idx="7">
                  <c:v>1.4566496705807881</c:v>
                </c:pt>
                <c:pt idx="8">
                  <c:v>2.7311496367879777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5F-4D1E-858E-E548ABB30D4E}"/>
            </c:ext>
          </c:extLst>
        </c:ser>
        <c:ser>
          <c:idx val="8"/>
          <c:order val="3"/>
          <c:tx>
            <c:strRef>
              <c:f>'End Use Summary'!$C$14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Summary'!$D$14:$L$14</c:f>
              <c:numCache>
                <c:formatCode>#,##0.0;\-#,##0.0;\-;@</c:formatCode>
                <c:ptCount val="9"/>
                <c:pt idx="0">
                  <c:v>34.186125430930666</c:v>
                </c:pt>
                <c:pt idx="1">
                  <c:v>0.3505036869492627</c:v>
                </c:pt>
                <c:pt idx="2">
                  <c:v>4.3265440908045447E-2</c:v>
                </c:pt>
                <c:pt idx="3">
                  <c:v>5.3568531741814771E-5</c:v>
                </c:pt>
                <c:pt idx="5">
                  <c:v>21.22338860279746</c:v>
                </c:pt>
                <c:pt idx="6">
                  <c:v>1.3370904621728352</c:v>
                </c:pt>
                <c:pt idx="7">
                  <c:v>10.323757092532476</c:v>
                </c:pt>
                <c:pt idx="8">
                  <c:v>1.2391618756663176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5F-4D1E-858E-E548ABB30D4E}"/>
            </c:ext>
          </c:extLst>
        </c:ser>
        <c:ser>
          <c:idx val="7"/>
          <c:order val="4"/>
          <c:tx>
            <c:strRef>
              <c:f>'End Use Summary'!$C$13</c:f>
              <c:strCache>
                <c:ptCount val="1"/>
                <c:pt idx="0">
                  <c:v>Com Refrigeration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Summary'!$D$13:$L$13</c:f>
              <c:numCache>
                <c:formatCode>#,##0.0;\-#,##0.0;\-;@</c:formatCode>
                <c:ptCount val="9"/>
                <c:pt idx="0">
                  <c:v>12.577757654835153</c:v>
                </c:pt>
                <c:pt idx="1">
                  <c:v>0.1955831430859947</c:v>
                </c:pt>
                <c:pt idx="2">
                  <c:v>9.7281107214727658E-2</c:v>
                </c:pt>
                <c:pt idx="3">
                  <c:v>5.9232118837093006</c:v>
                </c:pt>
                <c:pt idx="5">
                  <c:v>85.784248241750419</c:v>
                </c:pt>
                <c:pt idx="6">
                  <c:v>3.4537527699497788</c:v>
                </c:pt>
                <c:pt idx="7">
                  <c:v>11.268500441352627</c:v>
                </c:pt>
                <c:pt idx="8">
                  <c:v>26.198358013686601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5F-4D1E-858E-E548ABB30D4E}"/>
            </c:ext>
          </c:extLst>
        </c:ser>
        <c:ser>
          <c:idx val="6"/>
          <c:order val="5"/>
          <c:tx>
            <c:strRef>
              <c:f>'End Use Summary'!$C$12</c:f>
              <c:strCache>
                <c:ptCount val="1"/>
                <c:pt idx="0">
                  <c:v>Res Appliances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Summary'!$D$12:$L$12</c:f>
              <c:numCache>
                <c:formatCode>#,##0.0;\-#,##0.0;\-;@</c:formatCode>
                <c:ptCount val="9"/>
                <c:pt idx="0">
                  <c:v>2.3846207132392387</c:v>
                </c:pt>
                <c:pt idx="1">
                  <c:v>1.5990281577572352</c:v>
                </c:pt>
                <c:pt idx="2">
                  <c:v>0.17821110085759731</c:v>
                </c:pt>
                <c:pt idx="3">
                  <c:v>7.4542866897158175</c:v>
                </c:pt>
                <c:pt idx="5">
                  <c:v>73.148796328310752</c:v>
                </c:pt>
                <c:pt idx="6">
                  <c:v>17.906504510859712</c:v>
                </c:pt>
                <c:pt idx="7">
                  <c:v>10.341145011683281</c:v>
                </c:pt>
                <c:pt idx="8">
                  <c:v>90.948762609807375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5F-4D1E-858E-E548ABB30D4E}"/>
            </c:ext>
          </c:extLst>
        </c:ser>
        <c:ser>
          <c:idx val="5"/>
          <c:order val="6"/>
          <c:tx>
            <c:strRef>
              <c:f>'End Use Summary'!$C$11</c:f>
              <c:strCache>
                <c:ptCount val="1"/>
                <c:pt idx="0">
                  <c:v>Exterior Lighting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Summary'!$D$11:$L$11</c:f>
              <c:numCache>
                <c:formatCode>#,##0.0;\-#,##0.0;\-;@</c:formatCode>
                <c:ptCount val="9"/>
                <c:pt idx="0">
                  <c:v>4.7098574678788134</c:v>
                </c:pt>
                <c:pt idx="1">
                  <c:v>8.8248629769541562</c:v>
                </c:pt>
                <c:pt idx="2">
                  <c:v>0.95926823527537719</c:v>
                </c:pt>
                <c:pt idx="3">
                  <c:v>2.350783487071979</c:v>
                </c:pt>
                <c:pt idx="5">
                  <c:v>63.98626260695999</c:v>
                </c:pt>
                <c:pt idx="6">
                  <c:v>17.812622436186711</c:v>
                </c:pt>
                <c:pt idx="7">
                  <c:v>0.25400195771248685</c:v>
                </c:pt>
                <c:pt idx="8">
                  <c:v>15.629642062533883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5F-4D1E-858E-E548ABB30D4E}"/>
            </c:ext>
          </c:extLst>
        </c:ser>
        <c:ser>
          <c:idx val="4"/>
          <c:order val="7"/>
          <c:tx>
            <c:strRef>
              <c:f>'End Use Summary'!$C$10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Summary'!$D$10:$L$10</c:f>
              <c:numCache>
                <c:formatCode>#,##0.0;\-#,##0.0;\-;@</c:formatCode>
                <c:ptCount val="9"/>
                <c:pt idx="0">
                  <c:v>9.8268209654090555</c:v>
                </c:pt>
                <c:pt idx="1">
                  <c:v>66.850338401884287</c:v>
                </c:pt>
                <c:pt idx="2">
                  <c:v>1.7028851090040444</c:v>
                </c:pt>
                <c:pt idx="3">
                  <c:v>7.7617431241746671</c:v>
                </c:pt>
                <c:pt idx="5">
                  <c:v>466.66675711684042</c:v>
                </c:pt>
                <c:pt idx="6">
                  <c:v>38.349485685266409</c:v>
                </c:pt>
                <c:pt idx="7">
                  <c:v>1.6031914182794575</c:v>
                </c:pt>
                <c:pt idx="8">
                  <c:v>7.7310347666340657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5F-4D1E-858E-E548ABB30D4E}"/>
            </c:ext>
          </c:extLst>
        </c:ser>
        <c:ser>
          <c:idx val="3"/>
          <c:order val="8"/>
          <c:tx>
            <c:strRef>
              <c:f>'End Use Summary'!$C$9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Summary'!$D$9:$L$9</c:f>
              <c:numCache>
                <c:formatCode>#,##0.0;\-#,##0.0;\-;@</c:formatCode>
                <c:ptCount val="9"/>
                <c:pt idx="0">
                  <c:v>13.399228026486846</c:v>
                </c:pt>
                <c:pt idx="1">
                  <c:v>0.38116474080916946</c:v>
                </c:pt>
                <c:pt idx="2">
                  <c:v>0.76642741781954993</c:v>
                </c:pt>
                <c:pt idx="3">
                  <c:v>0.69186079592040528</c:v>
                </c:pt>
                <c:pt idx="5">
                  <c:v>258.30817025153425</c:v>
                </c:pt>
                <c:pt idx="6">
                  <c:v>48.435179748432297</c:v>
                </c:pt>
                <c:pt idx="7">
                  <c:v>0.46227043737136542</c:v>
                </c:pt>
                <c:pt idx="8">
                  <c:v>10.430688563001116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5F-4D1E-858E-E548ABB30D4E}"/>
            </c:ext>
          </c:extLst>
        </c:ser>
        <c:ser>
          <c:idx val="2"/>
          <c:order val="9"/>
          <c:tx>
            <c:strRef>
              <c:f>'End Use Summary'!$C$8</c:f>
              <c:strCache>
                <c:ptCount val="1"/>
                <c:pt idx="0">
                  <c:v>Ventilation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Summary'!$D$8:$L$8</c:f>
              <c:numCache>
                <c:formatCode>#,##0.0;\-#,##0.0;\-;@</c:formatCode>
                <c:ptCount val="9"/>
                <c:pt idx="0">
                  <c:v>41.740002352489086</c:v>
                </c:pt>
                <c:pt idx="1">
                  <c:v>3.5650446963970328</c:v>
                </c:pt>
                <c:pt idx="2">
                  <c:v>7.476796830323873</c:v>
                </c:pt>
                <c:pt idx="3">
                  <c:v>9.7891009506359534</c:v>
                </c:pt>
                <c:pt idx="5">
                  <c:v>49.660434244912757</c:v>
                </c:pt>
                <c:pt idx="6">
                  <c:v>1.2001166225388924</c:v>
                </c:pt>
                <c:pt idx="7">
                  <c:v>5.6271038068797807</c:v>
                </c:pt>
                <c:pt idx="8">
                  <c:v>16.142765838876752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5F-4D1E-858E-E548ABB30D4E}"/>
            </c:ext>
          </c:extLst>
        </c:ser>
        <c:ser>
          <c:idx val="0"/>
          <c:order val="10"/>
          <c:tx>
            <c:strRef>
              <c:f>'End Use Summary'!$C$7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Summary'!$D$7:$L$7</c:f>
              <c:numCache>
                <c:formatCode>#,##0.0;\-#,##0.0;\-;@</c:formatCode>
                <c:ptCount val="9"/>
                <c:pt idx="0">
                  <c:v>551.65598207439552</c:v>
                </c:pt>
                <c:pt idx="1">
                  <c:v>90.212387499895982</c:v>
                </c:pt>
                <c:pt idx="2">
                  <c:v>17.042396884473298</c:v>
                </c:pt>
                <c:pt idx="3">
                  <c:v>140.72421895471155</c:v>
                </c:pt>
                <c:pt idx="5">
                  <c:v>156.79797578184963</c:v>
                </c:pt>
                <c:pt idx="6">
                  <c:v>4.5462615562527766</c:v>
                </c:pt>
                <c:pt idx="7">
                  <c:v>3.6821401551329269</c:v>
                </c:pt>
                <c:pt idx="8">
                  <c:v>43.669403702538013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5F-4D1E-858E-E548ABB30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0141727"/>
        <c:axId val="1799485055"/>
      </c:barChart>
      <c:catAx>
        <c:axId val="197014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799485055"/>
        <c:crosses val="autoZero"/>
        <c:auto val="1"/>
        <c:lblAlgn val="ctr"/>
        <c:lblOffset val="100"/>
        <c:noMultiLvlLbl val="0"/>
      </c:catAx>
      <c:valAx>
        <c:axId val="179948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2045 Cumulative Savings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#,##0;\-#,##0;\-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970141727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434975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6D88D9-236D-4CC5-852D-7DC9EC97F4D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19</xdr:col>
      <xdr:colOff>207009</xdr:colOff>
      <xdr:row>20</xdr:row>
      <xdr:rowOff>38417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2F324B1-7AF5-4BE9-8945-CB41DDA42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7315834" cy="3657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3</xdr:row>
      <xdr:rowOff>71437</xdr:rowOff>
    </xdr:from>
    <xdr:to>
      <xdr:col>23</xdr:col>
      <xdr:colOff>342900</xdr:colOff>
      <xdr:row>22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B1C22F-34E8-4F90-9989-60EEC3F2AC0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G">
      <a:dk1>
        <a:sysClr val="windowText" lastClr="000000"/>
      </a:dk1>
      <a:lt1>
        <a:sysClr val="window" lastClr="FFFFFF"/>
      </a:lt1>
      <a:dk2>
        <a:srgbClr val="1C1D4D"/>
      </a:dk2>
      <a:lt2>
        <a:srgbClr val="E6E7E8"/>
      </a:lt2>
      <a:accent1>
        <a:srgbClr val="348490"/>
      </a:accent1>
      <a:accent2>
        <a:srgbClr val="00376C"/>
      </a:accent2>
      <a:accent3>
        <a:srgbClr val="990000"/>
      </a:accent3>
      <a:accent4>
        <a:srgbClr val="FFCC66"/>
      </a:accent4>
      <a:accent5>
        <a:srgbClr val="FF7F00"/>
      </a:accent5>
      <a:accent6>
        <a:srgbClr val="A5C0B8"/>
      </a:accent6>
      <a:hlink>
        <a:srgbClr val="348490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81E7-0A4E-424A-A047-C2DAD5C9AB12}">
  <sheetPr codeName="Sheet12"/>
  <dimension ref="B23:AG155"/>
  <sheetViews>
    <sheetView tabSelected="1" topLeftCell="J100" zoomScale="75" zoomScaleNormal="75" workbookViewId="0">
      <selection activeCell="AG128" sqref="AG128:AG137"/>
    </sheetView>
  </sheetViews>
  <sheetFormatPr defaultRowHeight="15" x14ac:dyDescent="0.25"/>
  <cols>
    <col min="1" max="1" width="3.28515625" customWidth="1"/>
    <col min="2" max="2" width="25.5703125" customWidth="1"/>
    <col min="3" max="31" width="10.7109375" customWidth="1"/>
    <col min="33" max="33" width="16.5703125" bestFit="1" customWidth="1"/>
  </cols>
  <sheetData>
    <row r="23" spans="2:31" x14ac:dyDescent="0.25">
      <c r="B23" s="1" t="s">
        <v>9</v>
      </c>
    </row>
    <row r="24" spans="2:31" x14ac:dyDescent="0.25">
      <c r="B24" s="2" t="s">
        <v>0</v>
      </c>
      <c r="C24" s="3">
        <v>2022</v>
      </c>
      <c r="D24" s="3">
        <f>C24+1</f>
        <v>2023</v>
      </c>
      <c r="E24" s="3">
        <f t="shared" ref="E24:AE24" si="0">D24+1</f>
        <v>2024</v>
      </c>
      <c r="F24" s="3">
        <f t="shared" si="0"/>
        <v>2025</v>
      </c>
      <c r="G24" s="3">
        <f t="shared" si="0"/>
        <v>2026</v>
      </c>
      <c r="H24" s="3">
        <f t="shared" si="0"/>
        <v>2027</v>
      </c>
      <c r="I24" s="3">
        <f t="shared" si="0"/>
        <v>2028</v>
      </c>
      <c r="J24" s="3">
        <f t="shared" si="0"/>
        <v>2029</v>
      </c>
      <c r="K24" s="3">
        <f t="shared" si="0"/>
        <v>2030</v>
      </c>
      <c r="L24" s="3">
        <f t="shared" si="0"/>
        <v>2031</v>
      </c>
      <c r="M24" s="3">
        <f t="shared" si="0"/>
        <v>2032</v>
      </c>
      <c r="N24" s="3">
        <f t="shared" si="0"/>
        <v>2033</v>
      </c>
      <c r="O24" s="3">
        <f t="shared" si="0"/>
        <v>2034</v>
      </c>
      <c r="P24" s="3">
        <f t="shared" si="0"/>
        <v>2035</v>
      </c>
      <c r="Q24" s="3">
        <f t="shared" si="0"/>
        <v>2036</v>
      </c>
      <c r="R24" s="3">
        <f t="shared" si="0"/>
        <v>2037</v>
      </c>
      <c r="S24" s="3">
        <f t="shared" si="0"/>
        <v>2038</v>
      </c>
      <c r="T24" s="3">
        <f t="shared" si="0"/>
        <v>2039</v>
      </c>
      <c r="U24" s="3">
        <f t="shared" si="0"/>
        <v>2040</v>
      </c>
      <c r="V24" s="3">
        <f t="shared" si="0"/>
        <v>2041</v>
      </c>
      <c r="W24" s="3">
        <f t="shared" si="0"/>
        <v>2042</v>
      </c>
      <c r="X24" s="3">
        <f t="shared" si="0"/>
        <v>2043</v>
      </c>
      <c r="Y24" s="3">
        <f t="shared" si="0"/>
        <v>2044</v>
      </c>
      <c r="Z24" s="3">
        <f t="shared" si="0"/>
        <v>2045</v>
      </c>
      <c r="AA24" s="3">
        <f t="shared" si="0"/>
        <v>2046</v>
      </c>
      <c r="AB24" s="3">
        <f t="shared" si="0"/>
        <v>2047</v>
      </c>
      <c r="AC24" s="3">
        <f t="shared" si="0"/>
        <v>2048</v>
      </c>
      <c r="AD24" s="3">
        <f t="shared" si="0"/>
        <v>2049</v>
      </c>
      <c r="AE24" s="3">
        <f t="shared" si="0"/>
        <v>2050</v>
      </c>
    </row>
    <row r="25" spans="2:31" x14ac:dyDescent="0.25">
      <c r="B25" s="4" t="s">
        <v>1</v>
      </c>
      <c r="C25" s="5">
        <v>20.392487735802334</v>
      </c>
      <c r="D25" s="5">
        <v>22.595559494386464</v>
      </c>
      <c r="E25" s="5">
        <v>25.374097830406033</v>
      </c>
      <c r="F25" s="5">
        <v>32.279872882818744</v>
      </c>
      <c r="G25" s="5">
        <v>31.406974716001081</v>
      </c>
      <c r="H25" s="5">
        <v>34.053389613409671</v>
      </c>
      <c r="I25" s="5">
        <v>36.936946652667892</v>
      </c>
      <c r="J25" s="5">
        <v>37.423162008148694</v>
      </c>
      <c r="K25" s="5">
        <v>37.170499377832968</v>
      </c>
      <c r="L25" s="5">
        <v>38.544454193671122</v>
      </c>
      <c r="M25" s="5">
        <v>36.72351862971432</v>
      </c>
      <c r="N25" s="5">
        <v>34.476245181481517</v>
      </c>
      <c r="O25" s="5">
        <v>32.226609847847442</v>
      </c>
      <c r="P25" s="5">
        <v>28.738556533543075</v>
      </c>
      <c r="Q25" s="5">
        <v>28.189333822208752</v>
      </c>
      <c r="R25" s="5">
        <v>27.368410124607912</v>
      </c>
      <c r="S25" s="5">
        <v>27.527434021936291</v>
      </c>
      <c r="T25" s="5">
        <v>30.750948067956195</v>
      </c>
      <c r="U25" s="5">
        <v>27.855594035553771</v>
      </c>
      <c r="V25" s="5">
        <v>24.185315597144228</v>
      </c>
      <c r="W25" s="5">
        <v>20.203247331655565</v>
      </c>
      <c r="X25" s="5">
        <v>18.578566384316165</v>
      </c>
      <c r="Y25" s="5">
        <v>16.749179243305527</v>
      </c>
      <c r="Z25" s="5">
        <v>16.634191798698723</v>
      </c>
      <c r="AA25" s="5">
        <v>16.481499964214134</v>
      </c>
      <c r="AB25" s="5">
        <v>16.291103739851732</v>
      </c>
      <c r="AC25" s="5">
        <v>16.063003125611544</v>
      </c>
      <c r="AD25" s="5">
        <v>15.797198121493558</v>
      </c>
      <c r="AE25" s="5">
        <v>15.493688727497799</v>
      </c>
    </row>
    <row r="26" spans="2:31" x14ac:dyDescent="0.25">
      <c r="B26" s="4" t="s">
        <v>2</v>
      </c>
      <c r="C26" s="5">
        <v>51.084161010653744</v>
      </c>
      <c r="D26" s="5">
        <v>55.435392482755802</v>
      </c>
      <c r="E26" s="5">
        <v>60.679884013720731</v>
      </c>
      <c r="F26" s="5">
        <v>75.217238134510652</v>
      </c>
      <c r="G26" s="5">
        <v>68.482176412117269</v>
      </c>
      <c r="H26" s="5">
        <v>63.613757549644092</v>
      </c>
      <c r="I26" s="5">
        <v>66.678374793554426</v>
      </c>
      <c r="J26" s="5">
        <v>70.219144511665974</v>
      </c>
      <c r="K26" s="5">
        <v>72.270821299130176</v>
      </c>
      <c r="L26" s="5">
        <v>72.642870982196669</v>
      </c>
      <c r="M26" s="5">
        <v>70.900727145891267</v>
      </c>
      <c r="N26" s="5">
        <v>63.865663577537838</v>
      </c>
      <c r="O26" s="5">
        <v>60.594312004038315</v>
      </c>
      <c r="P26" s="5">
        <v>54.29198062592036</v>
      </c>
      <c r="Q26" s="5">
        <v>53.536685937227183</v>
      </c>
      <c r="R26" s="5">
        <v>43.03705734623216</v>
      </c>
      <c r="S26" s="5">
        <v>41.909568760497912</v>
      </c>
      <c r="T26" s="5">
        <v>42.652119308746983</v>
      </c>
      <c r="U26" s="5">
        <v>41.958868161922759</v>
      </c>
      <c r="V26" s="5">
        <v>43.334803697712367</v>
      </c>
      <c r="W26" s="5">
        <v>35.602555468229106</v>
      </c>
      <c r="X26" s="5">
        <v>37.185377060470977</v>
      </c>
      <c r="Y26" s="5">
        <v>32.861415864104927</v>
      </c>
      <c r="Z26" s="5">
        <v>32.763457697099412</v>
      </c>
      <c r="AA26" s="5">
        <v>32.596961947292947</v>
      </c>
      <c r="AB26" s="5">
        <v>32.36192861468556</v>
      </c>
      <c r="AC26" s="5">
        <v>32.058357699277288</v>
      </c>
      <c r="AD26" s="5">
        <v>31.686249201068229</v>
      </c>
      <c r="AE26" s="5">
        <v>31.245603120058249</v>
      </c>
    </row>
    <row r="27" spans="2:31" x14ac:dyDescent="0.25">
      <c r="B27" s="4" t="s">
        <v>3</v>
      </c>
      <c r="C27" s="5">
        <v>8.8385372786355898</v>
      </c>
      <c r="D27" s="5">
        <v>8.5914902300926617</v>
      </c>
      <c r="E27" s="5">
        <v>9.0925029205797419</v>
      </c>
      <c r="F27" s="5">
        <v>9.2503654240362003</v>
      </c>
      <c r="G27" s="5">
        <v>7.7952705942360438</v>
      </c>
      <c r="H27" s="5">
        <v>7.1548898787758342</v>
      </c>
      <c r="I27" s="5">
        <v>7.0780139189531583</v>
      </c>
      <c r="J27" s="5">
        <v>7.1209558746913997</v>
      </c>
      <c r="K27" s="5">
        <v>6.8912089134117522</v>
      </c>
      <c r="L27" s="5">
        <v>6.8531885754325428</v>
      </c>
      <c r="M27" s="5">
        <v>6.8607587622290769</v>
      </c>
      <c r="N27" s="5">
        <v>6.9941021515751727</v>
      </c>
      <c r="O27" s="5">
        <v>7.3078449211352634</v>
      </c>
      <c r="P27" s="5">
        <v>6.4895104826310588</v>
      </c>
      <c r="Q27" s="5">
        <v>6.3304594732160862</v>
      </c>
      <c r="R27" s="5">
        <v>6.0512412583207515</v>
      </c>
      <c r="S27" s="5">
        <v>5.6563603094926718</v>
      </c>
      <c r="T27" s="5">
        <v>6.5456636191130899</v>
      </c>
      <c r="U27" s="5">
        <v>5.4956950108515406</v>
      </c>
      <c r="V27" s="5">
        <v>4.2686837870916863</v>
      </c>
      <c r="W27" s="5">
        <v>3.6946983769688009</v>
      </c>
      <c r="X27" s="5">
        <v>3.4779006735482496</v>
      </c>
      <c r="Y27" s="5">
        <v>3.0129239111272348</v>
      </c>
      <c r="Z27" s="5">
        <v>2.9927003675154422</v>
      </c>
      <c r="AA27" s="5">
        <v>2.9644028340068793</v>
      </c>
      <c r="AB27" s="5">
        <v>2.9280313106015448</v>
      </c>
      <c r="AC27" s="5">
        <v>2.8835857972994372</v>
      </c>
      <c r="AD27" s="5">
        <v>2.8310662941005544</v>
      </c>
      <c r="AE27" s="5">
        <v>2.7704728010049027</v>
      </c>
    </row>
    <row r="28" spans="2:31" x14ac:dyDescent="0.25">
      <c r="B28" s="4" t="s">
        <v>5</v>
      </c>
      <c r="C28" s="5">
        <v>7.5304380300540785</v>
      </c>
      <c r="D28" s="5">
        <v>5.5423155151755736</v>
      </c>
      <c r="E28" s="5">
        <v>5.7849687144452675</v>
      </c>
      <c r="F28" s="5">
        <v>8.1244756090433956</v>
      </c>
      <c r="G28" s="5">
        <v>4.6748834166814408</v>
      </c>
      <c r="H28" s="5">
        <v>3.0098021314523131</v>
      </c>
      <c r="I28" s="5">
        <v>3.5848966498411898</v>
      </c>
      <c r="J28" s="5">
        <v>4.0052400699293527</v>
      </c>
      <c r="K28" s="5">
        <v>4.4267372222259365</v>
      </c>
      <c r="L28" s="5">
        <v>4.7082711588720141</v>
      </c>
      <c r="M28" s="5">
        <v>4.6228804513186041</v>
      </c>
      <c r="N28" s="5">
        <v>4.6661255956274221</v>
      </c>
      <c r="O28" s="5">
        <v>4.5465916200237837</v>
      </c>
      <c r="P28" s="5">
        <v>4.4793780120200442</v>
      </c>
      <c r="Q28" s="5">
        <v>4.0967672272938795</v>
      </c>
      <c r="R28" s="5">
        <v>4.0023279355422154</v>
      </c>
      <c r="S28" s="5">
        <v>4.5127205798816288</v>
      </c>
      <c r="T28" s="5">
        <v>4.5617322216248155</v>
      </c>
      <c r="U28" s="5">
        <v>4.3172946776058199</v>
      </c>
      <c r="V28" s="5">
        <v>3.7827091716437931</v>
      </c>
      <c r="W28" s="5">
        <v>3.5415165126317691</v>
      </c>
      <c r="X28" s="5">
        <v>3.2281870086866071</v>
      </c>
      <c r="Y28" s="5">
        <v>2.6015542254848456</v>
      </c>
      <c r="Z28" s="5">
        <v>2.5862069734447513</v>
      </c>
      <c r="AA28" s="5">
        <v>2.5666094854281685</v>
      </c>
      <c r="AB28" s="5">
        <v>2.5427617614351004</v>
      </c>
      <c r="AC28" s="5">
        <v>2.5146638014655434</v>
      </c>
      <c r="AD28" s="5">
        <v>2.482315605519497</v>
      </c>
      <c r="AE28" s="5">
        <v>2.4457171735969632</v>
      </c>
    </row>
    <row r="29" spans="2:31" x14ac:dyDescent="0.25">
      <c r="B29" s="4" t="s">
        <v>4</v>
      </c>
      <c r="C29" s="5">
        <v>1.3735203339143796</v>
      </c>
      <c r="D29" s="5">
        <v>1.4622340987468865</v>
      </c>
      <c r="E29" s="5">
        <v>1.5446551437605924</v>
      </c>
      <c r="F29" s="5">
        <v>1.9254057880053723</v>
      </c>
      <c r="G29" s="5">
        <v>1.7260449611250706</v>
      </c>
      <c r="H29" s="5">
        <v>1.7951320734823293</v>
      </c>
      <c r="I29" s="5">
        <v>1.8558946897005351</v>
      </c>
      <c r="J29" s="5">
        <v>1.9128747372207244</v>
      </c>
      <c r="K29" s="5">
        <v>1.9353885076345945</v>
      </c>
      <c r="L29" s="5">
        <v>1.4640728216389276</v>
      </c>
      <c r="M29" s="5">
        <v>1.2118952889748869</v>
      </c>
      <c r="N29" s="5">
        <v>1.214152369550686</v>
      </c>
      <c r="O29" s="5">
        <v>1.1906221799351171</v>
      </c>
      <c r="P29" s="5">
        <v>1.1965208778906209</v>
      </c>
      <c r="Q29" s="5">
        <v>1.2142866822231009</v>
      </c>
      <c r="R29" s="5">
        <v>1.23097350452875</v>
      </c>
      <c r="S29" s="5">
        <v>1.2490459855609526</v>
      </c>
      <c r="T29" s="5">
        <v>1.2662460100442727</v>
      </c>
      <c r="U29" s="5">
        <v>1.1119445266240138</v>
      </c>
      <c r="V29" s="5">
        <v>0.84308788479667041</v>
      </c>
      <c r="W29" s="5">
        <v>0.79664093111321721</v>
      </c>
      <c r="X29" s="5">
        <v>0.77537375251996166</v>
      </c>
      <c r="Y29" s="5">
        <v>0.75472719665006383</v>
      </c>
      <c r="Z29" s="5">
        <v>0.75219561867822904</v>
      </c>
      <c r="AA29" s="5">
        <v>0.74864648325434813</v>
      </c>
      <c r="AB29" s="5">
        <v>0.74407979037842242</v>
      </c>
      <c r="AC29" s="5">
        <v>0.73849554005045071</v>
      </c>
      <c r="AD29" s="5">
        <v>0.73189373227043275</v>
      </c>
      <c r="AE29" s="5">
        <v>0.72427436703836956</v>
      </c>
    </row>
    <row r="30" spans="2:31" x14ac:dyDescent="0.25">
      <c r="B30" s="4" t="s">
        <v>7</v>
      </c>
      <c r="C30" s="5">
        <v>1.7080982334007908</v>
      </c>
      <c r="D30" s="5">
        <v>1.9912378925577694</v>
      </c>
      <c r="E30" s="5">
        <v>2.2578685207197728</v>
      </c>
      <c r="F30" s="5">
        <v>2.7003250855462277</v>
      </c>
      <c r="G30" s="5">
        <v>2.6718571368822155</v>
      </c>
      <c r="H30" s="5">
        <v>2.9560215740134739</v>
      </c>
      <c r="I30" s="5">
        <v>3.1681524189612427</v>
      </c>
      <c r="J30" s="5">
        <v>3.3769404073063596</v>
      </c>
      <c r="K30" s="5">
        <v>3.3095532180346297</v>
      </c>
      <c r="L30" s="5">
        <v>3.2966718444864651</v>
      </c>
      <c r="M30" s="5">
        <v>3.1209170980867711</v>
      </c>
      <c r="N30" s="5">
        <v>3.0043982598794359</v>
      </c>
      <c r="O30" s="5">
        <v>2.0856503131380708</v>
      </c>
      <c r="P30" s="5">
        <v>2.1040491767725213</v>
      </c>
      <c r="Q30" s="5">
        <v>2.0349851024128474</v>
      </c>
      <c r="R30" s="5">
        <v>1.839801480676805</v>
      </c>
      <c r="S30" s="5">
        <v>1.7453667931413872</v>
      </c>
      <c r="T30" s="5">
        <v>1.7702461147165107</v>
      </c>
      <c r="U30" s="5">
        <v>1.5792482720935308</v>
      </c>
      <c r="V30" s="5">
        <v>1.1931351468764408</v>
      </c>
      <c r="W30" s="5">
        <v>0.94211492912991934</v>
      </c>
      <c r="X30" s="5">
        <v>0.78076981528334777</v>
      </c>
      <c r="Y30" s="5">
        <v>0.7430054633427905</v>
      </c>
      <c r="Z30" s="5">
        <v>0.73683892349520208</v>
      </c>
      <c r="AA30" s="5">
        <v>0.72874636082387911</v>
      </c>
      <c r="AB30" s="5">
        <v>0.71872777532882026</v>
      </c>
      <c r="AC30" s="5">
        <v>0.70678316701002619</v>
      </c>
      <c r="AD30" s="5">
        <v>0.6929125358674959</v>
      </c>
      <c r="AE30" s="5">
        <v>0.67711588190123051</v>
      </c>
    </row>
    <row r="31" spans="2:31" x14ac:dyDescent="0.25">
      <c r="B31" s="4" t="s">
        <v>6</v>
      </c>
      <c r="C31" s="5">
        <v>7.6512996270739917</v>
      </c>
      <c r="D31" s="5">
        <v>8.8032366231349943</v>
      </c>
      <c r="E31" s="5">
        <v>9.9135229195866756</v>
      </c>
      <c r="F31" s="5">
        <v>11.220469037081662</v>
      </c>
      <c r="G31" s="5">
        <v>12.052954449781138</v>
      </c>
      <c r="H31" s="5">
        <v>13.015375877596611</v>
      </c>
      <c r="I31" s="5">
        <v>13.917036894495313</v>
      </c>
      <c r="J31" s="5">
        <v>14.732820919822515</v>
      </c>
      <c r="K31" s="5">
        <v>14.581304816510894</v>
      </c>
      <c r="L31" s="5">
        <v>14.087244503057748</v>
      </c>
      <c r="M31" s="5">
        <v>13.856929735378724</v>
      </c>
      <c r="N31" s="5">
        <v>13.033243205188025</v>
      </c>
      <c r="O31" s="5">
        <v>6.7556502934362372</v>
      </c>
      <c r="P31" s="5">
        <v>6.4599649448934802</v>
      </c>
      <c r="Q31" s="5">
        <v>6.4654224019147</v>
      </c>
      <c r="R31" s="5">
        <v>6.4784394861619745</v>
      </c>
      <c r="S31" s="5">
        <v>6.5003347673050147</v>
      </c>
      <c r="T31" s="5">
        <v>6.5260445526119426</v>
      </c>
      <c r="U31" s="5">
        <v>6.0631460594303288</v>
      </c>
      <c r="V31" s="5">
        <v>4.0930262916731355</v>
      </c>
      <c r="W31" s="5">
        <v>3.6632673211452476</v>
      </c>
      <c r="X31" s="5">
        <v>3.5786734635127031</v>
      </c>
      <c r="Y31" s="5">
        <v>3.4962300651056046</v>
      </c>
      <c r="Z31" s="5">
        <v>3.4841630279387754</v>
      </c>
      <c r="AA31" s="5">
        <v>3.4667554985641842</v>
      </c>
      <c r="AB31" s="5">
        <v>3.4440074769818185</v>
      </c>
      <c r="AC31" s="5">
        <v>3.4159189631916878</v>
      </c>
      <c r="AD31" s="5">
        <v>3.3824899571938007</v>
      </c>
      <c r="AE31" s="5">
        <v>3.3437204589881406</v>
      </c>
    </row>
    <row r="32" spans="2:31" x14ac:dyDescent="0.25">
      <c r="B32" s="4" t="s">
        <v>8</v>
      </c>
      <c r="C32" s="5">
        <v>7.3495256928893351</v>
      </c>
      <c r="D32" s="5">
        <v>8.1584612798080443</v>
      </c>
      <c r="E32" s="5">
        <v>9.5421025379284572</v>
      </c>
      <c r="F32" s="5">
        <v>10.729557036340175</v>
      </c>
      <c r="G32" s="5">
        <v>11.344800657991245</v>
      </c>
      <c r="H32" s="5">
        <v>12.189021461417571</v>
      </c>
      <c r="I32" s="5">
        <v>12.512184685052153</v>
      </c>
      <c r="J32" s="5">
        <v>13.292901596713861</v>
      </c>
      <c r="K32" s="5">
        <v>13.34447260807239</v>
      </c>
      <c r="L32" s="5">
        <v>13.1774179879828</v>
      </c>
      <c r="M32" s="5">
        <v>13.093300528729586</v>
      </c>
      <c r="N32" s="5">
        <v>12.594590863175561</v>
      </c>
      <c r="O32" s="5">
        <v>10.609554512007998</v>
      </c>
      <c r="P32" s="5">
        <v>10.21621615702618</v>
      </c>
      <c r="Q32" s="5">
        <v>9.7904434191754408</v>
      </c>
      <c r="R32" s="5">
        <v>9.414964418718224</v>
      </c>
      <c r="S32" s="5">
        <v>8.9436519479072025</v>
      </c>
      <c r="T32" s="5">
        <v>9.5915945175379029</v>
      </c>
      <c r="U32" s="5">
        <v>8.6756499724713958</v>
      </c>
      <c r="V32" s="5">
        <v>7.398673063954563</v>
      </c>
      <c r="W32" s="5">
        <v>6.7969452833535451</v>
      </c>
      <c r="X32" s="5">
        <v>6.3535587407210681</v>
      </c>
      <c r="Y32" s="5">
        <v>5.7216336559135259</v>
      </c>
      <c r="Z32" s="5">
        <v>5.6879765777063138</v>
      </c>
      <c r="AA32" s="5">
        <v>5.6427419818964593</v>
      </c>
      <c r="AB32" s="5">
        <v>5.5859298684839764</v>
      </c>
      <c r="AC32" s="5">
        <v>5.5175402374688751</v>
      </c>
      <c r="AD32" s="5">
        <v>5.4375730888511349</v>
      </c>
      <c r="AE32" s="5">
        <v>5.3460284226307841</v>
      </c>
    </row>
    <row r="33" spans="2:31" x14ac:dyDescent="0.25">
      <c r="B33" s="6" t="s">
        <v>13</v>
      </c>
      <c r="C33" s="7">
        <v>105.92806794242425</v>
      </c>
      <c r="D33" s="7">
        <v>112.57992761665818</v>
      </c>
      <c r="E33" s="7">
        <v>124.18960260114727</v>
      </c>
      <c r="F33" s="7">
        <v>151.44770899738245</v>
      </c>
      <c r="G33" s="7">
        <v>140.15496234481549</v>
      </c>
      <c r="H33" s="7">
        <v>137.7873901597919</v>
      </c>
      <c r="I33" s="7">
        <v>145.73150070322589</v>
      </c>
      <c r="J33" s="7">
        <v>152.08404012549892</v>
      </c>
      <c r="K33" s="7">
        <v>153.92998596285335</v>
      </c>
      <c r="L33" s="7">
        <v>154.77419206733828</v>
      </c>
      <c r="M33" s="7">
        <v>150.39092764032324</v>
      </c>
      <c r="N33" s="7">
        <v>139.84852120401567</v>
      </c>
      <c r="O33" s="7">
        <v>125.31683569156225</v>
      </c>
      <c r="P33" s="7">
        <v>113.97617681069735</v>
      </c>
      <c r="Q33" s="7">
        <v>111.65838406567198</v>
      </c>
      <c r="R33" s="7">
        <v>99.423215554788811</v>
      </c>
      <c r="S33" s="7">
        <v>98.044483165723065</v>
      </c>
      <c r="T33" s="7">
        <v>103.66459441235169</v>
      </c>
      <c r="U33" s="7">
        <v>97.057440716553145</v>
      </c>
      <c r="V33" s="7">
        <v>89.099434640892895</v>
      </c>
      <c r="W33" s="7">
        <v>75.240986154227173</v>
      </c>
      <c r="X33" s="7">
        <v>73.958406899059071</v>
      </c>
      <c r="Y33" s="7">
        <v>65.940669625034531</v>
      </c>
      <c r="Z33" s="7">
        <v>65.637730984576848</v>
      </c>
      <c r="AA33" s="7">
        <v>65.196364555480983</v>
      </c>
      <c r="AB33" s="7">
        <v>64.616570337746978</v>
      </c>
      <c r="AC33" s="7">
        <v>63.898348331374848</v>
      </c>
      <c r="AD33" s="7">
        <v>63.041698536364706</v>
      </c>
      <c r="AE33" s="7">
        <v>62.046620952716424</v>
      </c>
    </row>
    <row r="36" spans="2:31" x14ac:dyDescent="0.25">
      <c r="B36" s="1" t="s">
        <v>10</v>
      </c>
    </row>
    <row r="37" spans="2:31" x14ac:dyDescent="0.25">
      <c r="B37" s="2" t="str">
        <f t="shared" ref="B37:B46" si="1">B24</f>
        <v>Bundle</v>
      </c>
      <c r="C37" s="3">
        <f t="shared" ref="C37:AE37" si="2">C$24</f>
        <v>2022</v>
      </c>
      <c r="D37" s="3">
        <f t="shared" si="2"/>
        <v>2023</v>
      </c>
      <c r="E37" s="3">
        <f t="shared" si="2"/>
        <v>2024</v>
      </c>
      <c r="F37" s="3">
        <f t="shared" si="2"/>
        <v>2025</v>
      </c>
      <c r="G37" s="3">
        <f t="shared" si="2"/>
        <v>2026</v>
      </c>
      <c r="H37" s="3">
        <f t="shared" si="2"/>
        <v>2027</v>
      </c>
      <c r="I37" s="3">
        <f t="shared" si="2"/>
        <v>2028</v>
      </c>
      <c r="J37" s="3">
        <f t="shared" si="2"/>
        <v>2029</v>
      </c>
      <c r="K37" s="3">
        <f t="shared" si="2"/>
        <v>2030</v>
      </c>
      <c r="L37" s="3">
        <f t="shared" si="2"/>
        <v>2031</v>
      </c>
      <c r="M37" s="3">
        <f t="shared" si="2"/>
        <v>2032</v>
      </c>
      <c r="N37" s="3">
        <f t="shared" si="2"/>
        <v>2033</v>
      </c>
      <c r="O37" s="3">
        <f t="shared" si="2"/>
        <v>2034</v>
      </c>
      <c r="P37" s="3">
        <f t="shared" si="2"/>
        <v>2035</v>
      </c>
      <c r="Q37" s="3">
        <f t="shared" si="2"/>
        <v>2036</v>
      </c>
      <c r="R37" s="3">
        <f t="shared" si="2"/>
        <v>2037</v>
      </c>
      <c r="S37" s="3">
        <f t="shared" si="2"/>
        <v>2038</v>
      </c>
      <c r="T37" s="3">
        <f t="shared" si="2"/>
        <v>2039</v>
      </c>
      <c r="U37" s="3">
        <f t="shared" si="2"/>
        <v>2040</v>
      </c>
      <c r="V37" s="3">
        <f t="shared" si="2"/>
        <v>2041</v>
      </c>
      <c r="W37" s="3">
        <f t="shared" si="2"/>
        <v>2042</v>
      </c>
      <c r="X37" s="3">
        <f t="shared" si="2"/>
        <v>2043</v>
      </c>
      <c r="Y37" s="3">
        <f t="shared" si="2"/>
        <v>2044</v>
      </c>
      <c r="Z37" s="3">
        <f t="shared" si="2"/>
        <v>2045</v>
      </c>
      <c r="AA37" s="3">
        <f t="shared" si="2"/>
        <v>2046</v>
      </c>
      <c r="AB37" s="3">
        <f t="shared" si="2"/>
        <v>2047</v>
      </c>
      <c r="AC37" s="3">
        <f t="shared" si="2"/>
        <v>2048</v>
      </c>
      <c r="AD37" s="3">
        <f t="shared" si="2"/>
        <v>2049</v>
      </c>
      <c r="AE37" s="3">
        <f t="shared" si="2"/>
        <v>2050</v>
      </c>
    </row>
    <row r="38" spans="2:31" x14ac:dyDescent="0.25">
      <c r="B38" s="4" t="str">
        <f t="shared" si="1"/>
        <v>Peak_A</v>
      </c>
      <c r="C38" s="8">
        <f>SUM($C25:C25)</f>
        <v>20.392487735802334</v>
      </c>
      <c r="D38" s="8">
        <f>SUM($C25:D25)</f>
        <v>42.988047230188798</v>
      </c>
      <c r="E38" s="8">
        <f>SUM($C25:E25)</f>
        <v>68.362145060594827</v>
      </c>
      <c r="F38" s="8">
        <f>SUM($C25:F25)</f>
        <v>100.64201794341358</v>
      </c>
      <c r="G38" s="8">
        <f>SUM($C25:G25)</f>
        <v>132.04899265941467</v>
      </c>
      <c r="H38" s="8">
        <f>SUM($C25:H25)</f>
        <v>166.10238227282434</v>
      </c>
      <c r="I38" s="8">
        <f>SUM($C25:I25)</f>
        <v>203.03932892549224</v>
      </c>
      <c r="J38" s="8">
        <f>SUM($C25:J25)</f>
        <v>240.46249093364094</v>
      </c>
      <c r="K38" s="8">
        <f>SUM($C25:K25)</f>
        <v>277.63299031147392</v>
      </c>
      <c r="L38" s="8">
        <f>SUM($C25:L25)</f>
        <v>316.17744450514505</v>
      </c>
      <c r="M38" s="8">
        <f>SUM($C25:M25)</f>
        <v>352.90096313485935</v>
      </c>
      <c r="N38" s="8">
        <f>SUM($C25:N25)</f>
        <v>387.3772083163409</v>
      </c>
      <c r="O38" s="8">
        <f>SUM($C25:O25)</f>
        <v>419.60381816418834</v>
      </c>
      <c r="P38" s="8">
        <f>SUM($C25:P25)</f>
        <v>448.34237469773143</v>
      </c>
      <c r="Q38" s="8">
        <f>SUM($C25:Q25)</f>
        <v>476.5317085199402</v>
      </c>
      <c r="R38" s="8">
        <f>SUM($C25:R25)</f>
        <v>503.90011864454812</v>
      </c>
      <c r="S38" s="8">
        <f>SUM($C25:S25)</f>
        <v>531.42755266648442</v>
      </c>
      <c r="T38" s="8">
        <f>SUM($C25:T25)</f>
        <v>562.1785007344406</v>
      </c>
      <c r="U38" s="8">
        <f>SUM($C25:U25)</f>
        <v>590.03409476999434</v>
      </c>
      <c r="V38" s="8">
        <f>SUM($C25:V25)</f>
        <v>614.21941036713861</v>
      </c>
      <c r="W38" s="8">
        <f>SUM($C25:W25)</f>
        <v>634.42265769879418</v>
      </c>
      <c r="X38" s="8">
        <f>SUM($C25:X25)</f>
        <v>653.0012240831104</v>
      </c>
      <c r="Y38" s="8">
        <f>SUM($C25:Y25)</f>
        <v>669.75040332641595</v>
      </c>
      <c r="Z38" s="8">
        <f>SUM($C25:Z25)</f>
        <v>686.38459512511463</v>
      </c>
      <c r="AA38" s="8">
        <f>SUM($C25:AA25)</f>
        <v>702.86609508932872</v>
      </c>
      <c r="AB38" s="8">
        <f>SUM($C25:AB25)</f>
        <v>719.1571988291804</v>
      </c>
      <c r="AC38" s="8">
        <f>SUM($C25:AC25)</f>
        <v>735.22020195479195</v>
      </c>
      <c r="AD38" s="8">
        <f>SUM($C25:AD25)</f>
        <v>751.01740007628553</v>
      </c>
      <c r="AE38" s="8">
        <f>SUM($C25:AE25)</f>
        <v>766.51108880378331</v>
      </c>
    </row>
    <row r="39" spans="2:31" x14ac:dyDescent="0.25">
      <c r="B39" s="4" t="str">
        <f t="shared" si="1"/>
        <v>Other_A</v>
      </c>
      <c r="C39" s="8">
        <f>SUM($C26:C26)</f>
        <v>51.084161010653744</v>
      </c>
      <c r="D39" s="8">
        <f>SUM($C26:D26)</f>
        <v>106.51955349340955</v>
      </c>
      <c r="E39" s="8">
        <f>SUM($C26:E26)</f>
        <v>167.19943750713028</v>
      </c>
      <c r="F39" s="8">
        <f>SUM($C26:F26)</f>
        <v>242.41667564164095</v>
      </c>
      <c r="G39" s="8">
        <f>SUM($C26:G26)</f>
        <v>310.89885205375822</v>
      </c>
      <c r="H39" s="8">
        <f>SUM($C26:H26)</f>
        <v>374.51260960340232</v>
      </c>
      <c r="I39" s="8">
        <f>SUM($C26:I26)</f>
        <v>441.19098439695676</v>
      </c>
      <c r="J39" s="8">
        <f>SUM($C26:J26)</f>
        <v>511.41012890862271</v>
      </c>
      <c r="K39" s="8">
        <f>SUM($C26:K26)</f>
        <v>583.68095020775286</v>
      </c>
      <c r="L39" s="8">
        <f>SUM($C26:L26)</f>
        <v>656.32382118994951</v>
      </c>
      <c r="M39" s="8">
        <f>SUM($C26:M26)</f>
        <v>727.22454833584084</v>
      </c>
      <c r="N39" s="8">
        <f>SUM($C26:N26)</f>
        <v>791.09021191337865</v>
      </c>
      <c r="O39" s="8">
        <f>SUM($C26:O26)</f>
        <v>851.68452391741698</v>
      </c>
      <c r="P39" s="8">
        <f>SUM($C26:P26)</f>
        <v>905.97650454333734</v>
      </c>
      <c r="Q39" s="8">
        <f>SUM($C26:Q26)</f>
        <v>959.5131904805645</v>
      </c>
      <c r="R39" s="8">
        <f>SUM($C26:R26)</f>
        <v>1002.5502478267966</v>
      </c>
      <c r="S39" s="8">
        <f>SUM($C26:S26)</f>
        <v>1044.4598165872947</v>
      </c>
      <c r="T39" s="8">
        <f>SUM($C26:T26)</f>
        <v>1087.1119358960416</v>
      </c>
      <c r="U39" s="8">
        <f>SUM($C26:U26)</f>
        <v>1129.0708040579643</v>
      </c>
      <c r="V39" s="8">
        <f>SUM($C26:V26)</f>
        <v>1172.4056077556768</v>
      </c>
      <c r="W39" s="8">
        <f>SUM($C26:W26)</f>
        <v>1208.008163223906</v>
      </c>
      <c r="X39" s="8">
        <f>SUM($C26:X26)</f>
        <v>1245.1935402843769</v>
      </c>
      <c r="Y39" s="8">
        <f>SUM($C26:Y26)</f>
        <v>1278.0549561484818</v>
      </c>
      <c r="Z39" s="8">
        <f>SUM($C26:Z26)</f>
        <v>1310.8184138455813</v>
      </c>
      <c r="AA39" s="8">
        <f>SUM($C26:AA26)</f>
        <v>1343.4153757928743</v>
      </c>
      <c r="AB39" s="8">
        <f>SUM($C26:AB26)</f>
        <v>1375.77730440756</v>
      </c>
      <c r="AC39" s="8">
        <f>SUM($C26:AC26)</f>
        <v>1407.8356621068374</v>
      </c>
      <c r="AD39" s="8">
        <f>SUM($C26:AD26)</f>
        <v>1439.5219113079056</v>
      </c>
      <c r="AE39" s="8">
        <f>SUM($C26:AE26)</f>
        <v>1470.7675144279638</v>
      </c>
    </row>
    <row r="40" spans="2:31" x14ac:dyDescent="0.25">
      <c r="B40" s="4" t="str">
        <f t="shared" si="1"/>
        <v>Peak_B</v>
      </c>
      <c r="C40" s="8">
        <f>SUM($C27:C27)</f>
        <v>8.8385372786355898</v>
      </c>
      <c r="D40" s="8">
        <f>SUM($C27:D27)</f>
        <v>17.430027508728251</v>
      </c>
      <c r="E40" s="8">
        <f>SUM($C27:E27)</f>
        <v>26.522530429307992</v>
      </c>
      <c r="F40" s="8">
        <f>SUM($C27:F27)</f>
        <v>35.772895853344195</v>
      </c>
      <c r="G40" s="8">
        <f>SUM($C27:G27)</f>
        <v>43.568166447580239</v>
      </c>
      <c r="H40" s="8">
        <f>SUM($C27:H27)</f>
        <v>50.723056326356073</v>
      </c>
      <c r="I40" s="8">
        <f>SUM($C27:I27)</f>
        <v>57.801070245309234</v>
      </c>
      <c r="J40" s="8">
        <f>SUM($C27:J27)</f>
        <v>64.922026120000638</v>
      </c>
      <c r="K40" s="8">
        <f>SUM($C27:K27)</f>
        <v>71.813235033412383</v>
      </c>
      <c r="L40" s="8">
        <f>SUM($C27:L27)</f>
        <v>78.666423608844923</v>
      </c>
      <c r="M40" s="8">
        <f>SUM($C27:M27)</f>
        <v>85.527182371074005</v>
      </c>
      <c r="N40" s="8">
        <f>SUM($C27:N27)</f>
        <v>92.521284522649182</v>
      </c>
      <c r="O40" s="8">
        <f>SUM($C27:O27)</f>
        <v>99.829129443784439</v>
      </c>
      <c r="P40" s="8">
        <f>SUM($C27:P27)</f>
        <v>106.3186399264155</v>
      </c>
      <c r="Q40" s="8">
        <f>SUM($C27:Q27)</f>
        <v>112.64909939963158</v>
      </c>
      <c r="R40" s="8">
        <f>SUM($C27:R27)</f>
        <v>118.70034065795234</v>
      </c>
      <c r="S40" s="8">
        <f>SUM($C27:S27)</f>
        <v>124.35670096744501</v>
      </c>
      <c r="T40" s="8">
        <f>SUM($C27:T27)</f>
        <v>130.90236458655809</v>
      </c>
      <c r="U40" s="8">
        <f>SUM($C27:U27)</f>
        <v>136.39805959740963</v>
      </c>
      <c r="V40" s="8">
        <f>SUM($C27:V27)</f>
        <v>140.6667433845013</v>
      </c>
      <c r="W40" s="8">
        <f>SUM($C27:W27)</f>
        <v>144.3614417614701</v>
      </c>
      <c r="X40" s="8">
        <f>SUM($C27:X27)</f>
        <v>147.83934243501835</v>
      </c>
      <c r="Y40" s="8">
        <f>SUM($C27:Y27)</f>
        <v>150.8522663461456</v>
      </c>
      <c r="Z40" s="8">
        <f>SUM($C27:Z27)</f>
        <v>153.84496671366105</v>
      </c>
      <c r="AA40" s="8">
        <f>SUM($C27:AA27)</f>
        <v>156.80936954766793</v>
      </c>
      <c r="AB40" s="8">
        <f>SUM($C27:AB27)</f>
        <v>159.73740085826947</v>
      </c>
      <c r="AC40" s="8">
        <f>SUM($C27:AC27)</f>
        <v>162.62098665556891</v>
      </c>
      <c r="AD40" s="8">
        <f>SUM($C27:AD27)</f>
        <v>165.45205294966948</v>
      </c>
      <c r="AE40" s="8">
        <f>SUM($C27:AE27)</f>
        <v>168.22252575067438</v>
      </c>
    </row>
    <row r="41" spans="2:31" x14ac:dyDescent="0.25">
      <c r="B41" s="4" t="str">
        <f t="shared" si="1"/>
        <v>Other_B</v>
      </c>
      <c r="C41" s="8">
        <f>SUM($C28:C28)</f>
        <v>7.5304380300540785</v>
      </c>
      <c r="D41" s="8">
        <f>SUM($C28:D28)</f>
        <v>13.072753545229652</v>
      </c>
      <c r="E41" s="8">
        <f>SUM($C28:E28)</f>
        <v>18.857722259674919</v>
      </c>
      <c r="F41" s="8">
        <f>SUM($C28:F28)</f>
        <v>26.982197868718316</v>
      </c>
      <c r="G41" s="8">
        <f>SUM($C28:G28)</f>
        <v>31.657081285399755</v>
      </c>
      <c r="H41" s="8">
        <f>SUM($C28:H28)</f>
        <v>34.666883416852066</v>
      </c>
      <c r="I41" s="8">
        <f>SUM($C28:I28)</f>
        <v>38.251780066693257</v>
      </c>
      <c r="J41" s="8">
        <f>SUM($C28:J28)</f>
        <v>42.257020136622607</v>
      </c>
      <c r="K41" s="8">
        <f>SUM($C28:K28)</f>
        <v>46.683757358848545</v>
      </c>
      <c r="L41" s="8">
        <f>SUM($C28:L28)</f>
        <v>51.392028517720561</v>
      </c>
      <c r="M41" s="8">
        <f>SUM($C28:M28)</f>
        <v>56.014908969039169</v>
      </c>
      <c r="N41" s="8">
        <f>SUM($C28:N28)</f>
        <v>60.681034564666589</v>
      </c>
      <c r="O41" s="8">
        <f>SUM($C28:O28)</f>
        <v>65.227626184690379</v>
      </c>
      <c r="P41" s="8">
        <f>SUM($C28:P28)</f>
        <v>69.707004196710429</v>
      </c>
      <c r="Q41" s="8">
        <f>SUM($C28:Q28)</f>
        <v>73.80377142400431</v>
      </c>
      <c r="R41" s="8">
        <f>SUM($C28:R28)</f>
        <v>77.806099359546522</v>
      </c>
      <c r="S41" s="8">
        <f>SUM($C28:S28)</f>
        <v>82.318819939428153</v>
      </c>
      <c r="T41" s="8">
        <f>SUM($C28:T28)</f>
        <v>86.880552161052975</v>
      </c>
      <c r="U41" s="8">
        <f>SUM($C28:U28)</f>
        <v>91.197846838658791</v>
      </c>
      <c r="V41" s="8">
        <f>SUM($C28:V28)</f>
        <v>94.980556010302578</v>
      </c>
      <c r="W41" s="8">
        <f>SUM($C28:W28)</f>
        <v>98.522072522934351</v>
      </c>
      <c r="X41" s="8">
        <f>SUM($C28:X28)</f>
        <v>101.75025953162096</v>
      </c>
      <c r="Y41" s="8">
        <f>SUM($C28:Y28)</f>
        <v>104.3518137571058</v>
      </c>
      <c r="Z41" s="8">
        <f>SUM($C28:Z28)</f>
        <v>106.93802073055055</v>
      </c>
      <c r="AA41" s="8">
        <f>SUM($C28:AA28)</f>
        <v>109.50463021597872</v>
      </c>
      <c r="AB41" s="8">
        <f>SUM($C28:AB28)</f>
        <v>112.04739197741382</v>
      </c>
      <c r="AC41" s="8">
        <f>SUM($C28:AC28)</f>
        <v>114.56205577887937</v>
      </c>
      <c r="AD41" s="8">
        <f>SUM($C28:AD28)</f>
        <v>117.04437138439887</v>
      </c>
      <c r="AE41" s="8">
        <f>SUM($C28:AE28)</f>
        <v>119.49008855799583</v>
      </c>
    </row>
    <row r="42" spans="2:31" x14ac:dyDescent="0.25">
      <c r="B42" s="4" t="str">
        <f t="shared" si="1"/>
        <v>Peak_C</v>
      </c>
      <c r="C42" s="8">
        <f>SUM($C29:C29)</f>
        <v>1.3735203339143796</v>
      </c>
      <c r="D42" s="8">
        <f>SUM($C29:D29)</f>
        <v>2.835754432661266</v>
      </c>
      <c r="E42" s="8">
        <f>SUM($C29:E29)</f>
        <v>4.380409576421858</v>
      </c>
      <c r="F42" s="8">
        <f>SUM($C29:F29)</f>
        <v>6.3058153644272306</v>
      </c>
      <c r="G42" s="8">
        <f>SUM($C29:G29)</f>
        <v>8.0318603255523016</v>
      </c>
      <c r="H42" s="8">
        <f>SUM($C29:H29)</f>
        <v>9.82699239903463</v>
      </c>
      <c r="I42" s="8">
        <f>SUM($C29:I29)</f>
        <v>11.682887088735164</v>
      </c>
      <c r="J42" s="8">
        <f>SUM($C29:J29)</f>
        <v>13.595761825955888</v>
      </c>
      <c r="K42" s="8">
        <f>SUM($C29:K29)</f>
        <v>15.531150333590482</v>
      </c>
      <c r="L42" s="8">
        <f>SUM($C29:L29)</f>
        <v>16.995223155229411</v>
      </c>
      <c r="M42" s="8">
        <f>SUM($C29:M29)</f>
        <v>18.207118444204298</v>
      </c>
      <c r="N42" s="8">
        <f>SUM($C29:N29)</f>
        <v>19.421270813754983</v>
      </c>
      <c r="O42" s="8">
        <f>SUM($C29:O29)</f>
        <v>20.611892993690102</v>
      </c>
      <c r="P42" s="8">
        <f>SUM($C29:P29)</f>
        <v>21.808413871580722</v>
      </c>
      <c r="Q42" s="8">
        <f>SUM($C29:Q29)</f>
        <v>23.022700553803823</v>
      </c>
      <c r="R42" s="8">
        <f>SUM($C29:R29)</f>
        <v>24.253674058332571</v>
      </c>
      <c r="S42" s="8">
        <f>SUM($C29:S29)</f>
        <v>25.502720043893525</v>
      </c>
      <c r="T42" s="8">
        <f>SUM($C29:T29)</f>
        <v>26.768966053937799</v>
      </c>
      <c r="U42" s="8">
        <f>SUM($C29:U29)</f>
        <v>27.880910580561814</v>
      </c>
      <c r="V42" s="8">
        <f>SUM($C29:V29)</f>
        <v>28.723998465358484</v>
      </c>
      <c r="W42" s="8">
        <f>SUM($C29:W29)</f>
        <v>29.520639396471701</v>
      </c>
      <c r="X42" s="8">
        <f>SUM($C29:X29)</f>
        <v>30.296013148991662</v>
      </c>
      <c r="Y42" s="8">
        <f>SUM($C29:Y29)</f>
        <v>31.050740345641724</v>
      </c>
      <c r="Z42" s="8">
        <f>SUM($C29:Z29)</f>
        <v>31.802935964319953</v>
      </c>
      <c r="AA42" s="8">
        <f>SUM($C29:AA29)</f>
        <v>32.551582447574305</v>
      </c>
      <c r="AB42" s="8">
        <f>SUM($C29:AB29)</f>
        <v>33.295662237952726</v>
      </c>
      <c r="AC42" s="8">
        <f>SUM($C29:AC29)</f>
        <v>34.034157778003177</v>
      </c>
      <c r="AD42" s="8">
        <f>SUM($C29:AD29)</f>
        <v>34.766051510273613</v>
      </c>
      <c r="AE42" s="8">
        <f>SUM($C29:AE29)</f>
        <v>35.490325877311982</v>
      </c>
    </row>
    <row r="43" spans="2:31" x14ac:dyDescent="0.25">
      <c r="B43" s="4" t="str">
        <f t="shared" si="1"/>
        <v>Other_C</v>
      </c>
      <c r="C43" s="8">
        <f>SUM($C30:C30)</f>
        <v>1.7080982334007908</v>
      </c>
      <c r="D43" s="8">
        <f>SUM($C30:D30)</f>
        <v>3.6993361259585602</v>
      </c>
      <c r="E43" s="8">
        <f>SUM($C30:E30)</f>
        <v>5.957204646678333</v>
      </c>
      <c r="F43" s="8">
        <f>SUM($C30:F30)</f>
        <v>8.6575297322245603</v>
      </c>
      <c r="G43" s="8">
        <f>SUM($C30:G30)</f>
        <v>11.329386869106775</v>
      </c>
      <c r="H43" s="8">
        <f>SUM($C30:H30)</f>
        <v>14.28540844312025</v>
      </c>
      <c r="I43" s="8">
        <f>SUM($C30:I30)</f>
        <v>17.453560862081492</v>
      </c>
      <c r="J43" s="8">
        <f>SUM($C30:J30)</f>
        <v>20.830501269387852</v>
      </c>
      <c r="K43" s="8">
        <f>SUM($C30:K30)</f>
        <v>24.140054487422482</v>
      </c>
      <c r="L43" s="8">
        <f>SUM($C30:L30)</f>
        <v>27.436726331908947</v>
      </c>
      <c r="M43" s="8">
        <f>SUM($C30:M30)</f>
        <v>30.557643429995718</v>
      </c>
      <c r="N43" s="8">
        <f>SUM($C30:N30)</f>
        <v>33.562041689875151</v>
      </c>
      <c r="O43" s="8">
        <f>SUM($C30:O30)</f>
        <v>35.647692003013219</v>
      </c>
      <c r="P43" s="8">
        <f>SUM($C30:P30)</f>
        <v>37.751741179785739</v>
      </c>
      <c r="Q43" s="8">
        <f>SUM($C30:Q30)</f>
        <v>39.786726282198586</v>
      </c>
      <c r="R43" s="8">
        <f>SUM($C30:R30)</f>
        <v>41.626527762875391</v>
      </c>
      <c r="S43" s="8">
        <f>SUM($C30:S30)</f>
        <v>43.371894556016777</v>
      </c>
      <c r="T43" s="8">
        <f>SUM($C30:T30)</f>
        <v>45.142140670733291</v>
      </c>
      <c r="U43" s="8">
        <f>SUM($C30:U30)</f>
        <v>46.72138894282682</v>
      </c>
      <c r="V43" s="8">
        <f>SUM($C30:V30)</f>
        <v>47.914524089703264</v>
      </c>
      <c r="W43" s="8">
        <f>SUM($C30:W30)</f>
        <v>48.856639018833185</v>
      </c>
      <c r="X43" s="8">
        <f>SUM($C30:X30)</f>
        <v>49.637408834116535</v>
      </c>
      <c r="Y43" s="8">
        <f>SUM($C30:Y30)</f>
        <v>50.380414297459325</v>
      </c>
      <c r="Z43" s="8">
        <f>SUM($C30:Z30)</f>
        <v>51.117253220954524</v>
      </c>
      <c r="AA43" s="8">
        <f>SUM($C30:AA30)</f>
        <v>51.845999581778401</v>
      </c>
      <c r="AB43" s="8">
        <f>SUM($C30:AB30)</f>
        <v>52.564727357107223</v>
      </c>
      <c r="AC43" s="8">
        <f>SUM($C30:AC30)</f>
        <v>53.271510524117247</v>
      </c>
      <c r="AD43" s="8">
        <f>SUM($C30:AD30)</f>
        <v>53.964423059984739</v>
      </c>
      <c r="AE43" s="8">
        <f>SUM($C30:AE30)</f>
        <v>54.641538941885969</v>
      </c>
    </row>
    <row r="44" spans="2:31" x14ac:dyDescent="0.25">
      <c r="B44" s="4" t="str">
        <f t="shared" si="1"/>
        <v>Peak_D</v>
      </c>
      <c r="C44" s="8">
        <f>SUM($C31:C31)</f>
        <v>7.6512996270739917</v>
      </c>
      <c r="D44" s="8">
        <f>SUM($C31:D31)</f>
        <v>16.454536250208985</v>
      </c>
      <c r="E44" s="8">
        <f>SUM($C31:E31)</f>
        <v>26.368059169795661</v>
      </c>
      <c r="F44" s="8">
        <f>SUM($C31:F31)</f>
        <v>37.588528206877321</v>
      </c>
      <c r="G44" s="8">
        <f>SUM($C31:G31)</f>
        <v>49.641482656658461</v>
      </c>
      <c r="H44" s="8">
        <f>SUM($C31:H31)</f>
        <v>62.656858534255072</v>
      </c>
      <c r="I44" s="8">
        <f>SUM($C31:I31)</f>
        <v>76.57389542875039</v>
      </c>
      <c r="J44" s="8">
        <f>SUM($C31:J31)</f>
        <v>91.306716348572905</v>
      </c>
      <c r="K44" s="8">
        <f>SUM($C31:K31)</f>
        <v>105.8880211650838</v>
      </c>
      <c r="L44" s="8">
        <f>SUM($C31:L31)</f>
        <v>119.97526566814155</v>
      </c>
      <c r="M44" s="8">
        <f>SUM($C31:M31)</f>
        <v>133.83219540352027</v>
      </c>
      <c r="N44" s="8">
        <f>SUM($C31:N31)</f>
        <v>146.8654386087083</v>
      </c>
      <c r="O44" s="8">
        <f>SUM($C31:O31)</f>
        <v>153.62108890214455</v>
      </c>
      <c r="P44" s="8">
        <f>SUM($C31:P31)</f>
        <v>160.08105384703802</v>
      </c>
      <c r="Q44" s="8">
        <f>SUM($C31:Q31)</f>
        <v>166.54647624895273</v>
      </c>
      <c r="R44" s="8">
        <f>SUM($C31:R31)</f>
        <v>173.02491573511469</v>
      </c>
      <c r="S44" s="8">
        <f>SUM($C31:S31)</f>
        <v>179.52525050241971</v>
      </c>
      <c r="T44" s="8">
        <f>SUM($C31:T31)</f>
        <v>186.05129505503166</v>
      </c>
      <c r="U44" s="8">
        <f>SUM($C31:U31)</f>
        <v>192.11444111446198</v>
      </c>
      <c r="V44" s="8">
        <f>SUM($C31:V31)</f>
        <v>196.20746740613512</v>
      </c>
      <c r="W44" s="8">
        <f>SUM($C31:W31)</f>
        <v>199.87073472728036</v>
      </c>
      <c r="X44" s="8">
        <f>SUM($C31:X31)</f>
        <v>203.44940819079306</v>
      </c>
      <c r="Y44" s="8">
        <f>SUM($C31:Y31)</f>
        <v>206.94563825589867</v>
      </c>
      <c r="Z44" s="8">
        <f>SUM($C31:Z31)</f>
        <v>210.42980128383743</v>
      </c>
      <c r="AA44" s="8">
        <f>SUM($C31:AA31)</f>
        <v>213.89655678240163</v>
      </c>
      <c r="AB44" s="8">
        <f>SUM($C31:AB31)</f>
        <v>217.34056425938346</v>
      </c>
      <c r="AC44" s="8">
        <f>SUM($C31:AC31)</f>
        <v>220.75648322257516</v>
      </c>
      <c r="AD44" s="8">
        <f>SUM($C31:AD31)</f>
        <v>224.13897317976895</v>
      </c>
      <c r="AE44" s="8">
        <f>SUM($C31:AE31)</f>
        <v>227.4826936387571</v>
      </c>
    </row>
    <row r="45" spans="2:31" x14ac:dyDescent="0.25">
      <c r="B45" s="4" t="str">
        <f t="shared" si="1"/>
        <v>Other_D</v>
      </c>
      <c r="C45" s="8">
        <f>SUM($C32:C32)</f>
        <v>7.3495256928893351</v>
      </c>
      <c r="D45" s="8">
        <f>SUM($C32:D32)</f>
        <v>15.507986972697379</v>
      </c>
      <c r="E45" s="8">
        <f>SUM($C32:E32)</f>
        <v>25.050089510625838</v>
      </c>
      <c r="F45" s="8">
        <f>SUM($C32:F32)</f>
        <v>35.779646546966013</v>
      </c>
      <c r="G45" s="8">
        <f>SUM($C32:G32)</f>
        <v>47.124447204957256</v>
      </c>
      <c r="H45" s="8">
        <f>SUM($C32:H32)</f>
        <v>59.313468666374831</v>
      </c>
      <c r="I45" s="8">
        <f>SUM($C32:I32)</f>
        <v>71.825653351426979</v>
      </c>
      <c r="J45" s="8">
        <f>SUM($C32:J32)</f>
        <v>85.11855494814084</v>
      </c>
      <c r="K45" s="8">
        <f>SUM($C32:K32)</f>
        <v>98.463027556213234</v>
      </c>
      <c r="L45" s="8">
        <f>SUM($C32:L32)</f>
        <v>111.64044554419604</v>
      </c>
      <c r="M45" s="8">
        <f>SUM($C32:M32)</f>
        <v>124.73374607292563</v>
      </c>
      <c r="N45" s="8">
        <f>SUM($C32:N32)</f>
        <v>137.32833693610118</v>
      </c>
      <c r="O45" s="8">
        <f>SUM($C32:O32)</f>
        <v>147.93789144810918</v>
      </c>
      <c r="P45" s="8">
        <f>SUM($C32:P32)</f>
        <v>158.15410760513535</v>
      </c>
      <c r="Q45" s="8">
        <f>SUM($C32:Q32)</f>
        <v>167.94455102431078</v>
      </c>
      <c r="R45" s="8">
        <f>SUM($C32:R32)</f>
        <v>177.35951544302901</v>
      </c>
      <c r="S45" s="8">
        <f>SUM($C32:S32)</f>
        <v>186.30316739093621</v>
      </c>
      <c r="T45" s="8">
        <f>SUM($C32:T32)</f>
        <v>195.89476190847412</v>
      </c>
      <c r="U45" s="8">
        <f>SUM($C32:U32)</f>
        <v>204.57041188094553</v>
      </c>
      <c r="V45" s="8">
        <f>SUM($C32:V32)</f>
        <v>211.96908494490009</v>
      </c>
      <c r="W45" s="8">
        <f>SUM($C32:W32)</f>
        <v>218.76603022825364</v>
      </c>
      <c r="X45" s="8">
        <f>SUM($C32:X32)</f>
        <v>225.11958896897471</v>
      </c>
      <c r="Y45" s="8">
        <f>SUM($C32:Y32)</f>
        <v>230.84122262488825</v>
      </c>
      <c r="Z45" s="8">
        <f>SUM($C32:Z32)</f>
        <v>236.52919920259455</v>
      </c>
      <c r="AA45" s="8">
        <f>SUM($C32:AA32)</f>
        <v>242.171941184491</v>
      </c>
      <c r="AB45" s="8">
        <f>SUM($C32:AB32)</f>
        <v>247.75787105297499</v>
      </c>
      <c r="AC45" s="8">
        <f>SUM($C32:AC32)</f>
        <v>253.27541129044386</v>
      </c>
      <c r="AD45" s="8">
        <f>SUM($C32:AD32)</f>
        <v>258.71298437929499</v>
      </c>
      <c r="AE45" s="8">
        <f>SUM($C32:AE32)</f>
        <v>264.0590128019258</v>
      </c>
    </row>
    <row r="46" spans="2:31" x14ac:dyDescent="0.25">
      <c r="B46" s="6" t="str">
        <f t="shared" si="1"/>
        <v>Total</v>
      </c>
      <c r="C46" s="9">
        <f t="shared" ref="C46:AE46" si="3">SUM(C38:C45)</f>
        <v>105.92806794242425</v>
      </c>
      <c r="D46" s="9">
        <f t="shared" si="3"/>
        <v>218.50799555908242</v>
      </c>
      <c r="E46" s="9">
        <f t="shared" si="3"/>
        <v>342.69759816022975</v>
      </c>
      <c r="F46" s="9">
        <f t="shared" si="3"/>
        <v>494.14530715761219</v>
      </c>
      <c r="G46" s="9">
        <f t="shared" si="3"/>
        <v>634.30026950242768</v>
      </c>
      <c r="H46" s="9">
        <f t="shared" si="3"/>
        <v>772.08765966221972</v>
      </c>
      <c r="I46" s="9">
        <f t="shared" si="3"/>
        <v>917.81916036544544</v>
      </c>
      <c r="J46" s="9">
        <f t="shared" si="3"/>
        <v>1069.9032004909443</v>
      </c>
      <c r="K46" s="9">
        <f t="shared" si="3"/>
        <v>1223.8331864537979</v>
      </c>
      <c r="L46" s="9">
        <f t="shared" si="3"/>
        <v>1378.6073785211361</v>
      </c>
      <c r="M46" s="9">
        <f t="shared" si="3"/>
        <v>1528.9983061614594</v>
      </c>
      <c r="N46" s="9">
        <f t="shared" si="3"/>
        <v>1668.8468273654748</v>
      </c>
      <c r="O46" s="9">
        <f t="shared" si="3"/>
        <v>1794.1636630570372</v>
      </c>
      <c r="P46" s="9">
        <f t="shared" si="3"/>
        <v>1908.1398398677345</v>
      </c>
      <c r="Q46" s="9">
        <f t="shared" si="3"/>
        <v>2019.7982239334065</v>
      </c>
      <c r="R46" s="9">
        <f t="shared" si="3"/>
        <v>2119.2214394881953</v>
      </c>
      <c r="S46" s="9">
        <f t="shared" si="3"/>
        <v>2217.2659226539186</v>
      </c>
      <c r="T46" s="9">
        <f t="shared" si="3"/>
        <v>2320.9305170662706</v>
      </c>
      <c r="U46" s="9">
        <f t="shared" si="3"/>
        <v>2417.9879577828228</v>
      </c>
      <c r="V46" s="9">
        <f t="shared" si="3"/>
        <v>2507.0873924237162</v>
      </c>
      <c r="W46" s="9">
        <f t="shared" si="3"/>
        <v>2582.3283785779436</v>
      </c>
      <c r="X46" s="9">
        <f t="shared" si="3"/>
        <v>2656.2867854770034</v>
      </c>
      <c r="Y46" s="9">
        <f t="shared" si="3"/>
        <v>2722.2274551020378</v>
      </c>
      <c r="Z46" s="9">
        <f t="shared" si="3"/>
        <v>2787.8651860866144</v>
      </c>
      <c r="AA46" s="9">
        <f t="shared" si="3"/>
        <v>2853.0615506420945</v>
      </c>
      <c r="AB46" s="9">
        <f t="shared" si="3"/>
        <v>2917.6781209798428</v>
      </c>
      <c r="AC46" s="9">
        <f t="shared" si="3"/>
        <v>2981.5764693112174</v>
      </c>
      <c r="AD46" s="9">
        <f t="shared" si="3"/>
        <v>3044.6181678475814</v>
      </c>
      <c r="AE46" s="9">
        <f t="shared" si="3"/>
        <v>3106.6647888002981</v>
      </c>
    </row>
    <row r="49" spans="2:31" x14ac:dyDescent="0.25">
      <c r="B49" s="1" t="s">
        <v>42</v>
      </c>
    </row>
    <row r="50" spans="2:31" x14ac:dyDescent="0.25">
      <c r="B50" s="2" t="str">
        <f t="shared" ref="B50:B59" si="4">B24</f>
        <v>Bundle</v>
      </c>
      <c r="C50" s="3">
        <v>2022</v>
      </c>
      <c r="D50" s="3">
        <f>C50+1</f>
        <v>2023</v>
      </c>
      <c r="E50" s="3">
        <f t="shared" ref="E50" si="5">D50+1</f>
        <v>2024</v>
      </c>
      <c r="F50" s="3">
        <f t="shared" ref="F50" si="6">E50+1</f>
        <v>2025</v>
      </c>
      <c r="G50" s="3">
        <f t="shared" ref="G50" si="7">F50+1</f>
        <v>2026</v>
      </c>
      <c r="H50" s="3">
        <f t="shared" ref="H50" si="8">G50+1</f>
        <v>2027</v>
      </c>
      <c r="I50" s="3">
        <f t="shared" ref="I50" si="9">H50+1</f>
        <v>2028</v>
      </c>
      <c r="J50" s="3">
        <f t="shared" ref="J50" si="10">I50+1</f>
        <v>2029</v>
      </c>
      <c r="K50" s="3">
        <f t="shared" ref="K50" si="11">J50+1</f>
        <v>2030</v>
      </c>
      <c r="L50" s="3">
        <f t="shared" ref="L50" si="12">K50+1</f>
        <v>2031</v>
      </c>
      <c r="M50" s="3">
        <f t="shared" ref="M50" si="13">L50+1</f>
        <v>2032</v>
      </c>
      <c r="N50" s="3">
        <f t="shared" ref="N50" si="14">M50+1</f>
        <v>2033</v>
      </c>
      <c r="O50" s="3">
        <f t="shared" ref="O50" si="15">N50+1</f>
        <v>2034</v>
      </c>
      <c r="P50" s="3">
        <f t="shared" ref="P50" si="16">O50+1</f>
        <v>2035</v>
      </c>
      <c r="Q50" s="3">
        <f t="shared" ref="Q50" si="17">P50+1</f>
        <v>2036</v>
      </c>
      <c r="R50" s="3">
        <f t="shared" ref="R50" si="18">Q50+1</f>
        <v>2037</v>
      </c>
      <c r="S50" s="3">
        <f t="shared" ref="S50" si="19">R50+1</f>
        <v>2038</v>
      </c>
      <c r="T50" s="3">
        <f t="shared" ref="T50" si="20">S50+1</f>
        <v>2039</v>
      </c>
      <c r="U50" s="3">
        <f t="shared" ref="U50" si="21">T50+1</f>
        <v>2040</v>
      </c>
      <c r="V50" s="3">
        <f t="shared" ref="V50" si="22">U50+1</f>
        <v>2041</v>
      </c>
      <c r="W50" s="3">
        <f t="shared" ref="W50" si="23">V50+1</f>
        <v>2042</v>
      </c>
      <c r="X50" s="3">
        <f t="shared" ref="X50" si="24">W50+1</f>
        <v>2043</v>
      </c>
      <c r="Y50" s="3">
        <f t="shared" ref="Y50" si="25">X50+1</f>
        <v>2044</v>
      </c>
      <c r="Z50" s="3">
        <f t="shared" ref="Z50" si="26">Y50+1</f>
        <v>2045</v>
      </c>
      <c r="AA50" s="3">
        <f t="shared" ref="AA50" si="27">Z50+1</f>
        <v>2046</v>
      </c>
      <c r="AB50" s="3">
        <f t="shared" ref="AB50" si="28">AA50+1</f>
        <v>2047</v>
      </c>
      <c r="AC50" s="3">
        <f t="shared" ref="AC50" si="29">AB50+1</f>
        <v>2048</v>
      </c>
      <c r="AD50" s="3">
        <f t="shared" ref="AD50" si="30">AC50+1</f>
        <v>2049</v>
      </c>
      <c r="AE50" s="3">
        <f t="shared" ref="AE50" si="31">AD50+1</f>
        <v>2050</v>
      </c>
    </row>
    <row r="51" spans="2:31" x14ac:dyDescent="0.25">
      <c r="B51" s="4" t="str">
        <f t="shared" si="4"/>
        <v>Peak_A</v>
      </c>
      <c r="C51" s="5">
        <v>4.9073649017014427</v>
      </c>
      <c r="D51" s="5">
        <v>5.4244841270636748</v>
      </c>
      <c r="E51" s="5">
        <v>4.8340155085941579</v>
      </c>
      <c r="F51" s="5">
        <v>7.370136626520627</v>
      </c>
      <c r="G51" s="5">
        <v>8.6089217450588098</v>
      </c>
      <c r="H51" s="5">
        <v>7.6512752747900734</v>
      </c>
      <c r="I51" s="5">
        <v>8.8916208212654766</v>
      </c>
      <c r="J51" s="5">
        <v>6.988126569972442</v>
      </c>
      <c r="K51" s="5">
        <v>10.043110690094277</v>
      </c>
      <c r="L51" s="5">
        <v>8.800465064818308</v>
      </c>
      <c r="M51" s="5">
        <v>10.074692445347699</v>
      </c>
      <c r="N51" s="5">
        <v>8.2965608579977062</v>
      </c>
      <c r="O51" s="5">
        <v>7.7365968137302383</v>
      </c>
      <c r="P51" s="5">
        <v>5.3664270926913691</v>
      </c>
      <c r="Q51" s="5">
        <v>7.5273857710640497</v>
      </c>
      <c r="R51" s="5">
        <v>7.5019164749219218</v>
      </c>
      <c r="S51" s="5">
        <v>6.1849929684391087</v>
      </c>
      <c r="T51" s="5">
        <v>7.4000840504511745</v>
      </c>
      <c r="U51" s="5">
        <v>6.7288281671584658</v>
      </c>
      <c r="V51" s="5">
        <v>6.5346391811414994</v>
      </c>
      <c r="W51" s="5">
        <v>4.6128029584944112</v>
      </c>
      <c r="X51" s="5">
        <v>5.0925447479177883</v>
      </c>
      <c r="Y51" s="5">
        <v>3.7581113494528759</v>
      </c>
      <c r="Z51" s="5">
        <v>4.0269341914007706</v>
      </c>
      <c r="AA51" s="5">
        <v>3.1387621832963504</v>
      </c>
      <c r="AB51" s="5">
        <v>4.5536393506036266</v>
      </c>
      <c r="AC51" s="5">
        <v>4.4956684905552757</v>
      </c>
      <c r="AD51" s="5">
        <v>3.8133815940176397</v>
      </c>
      <c r="AE51" s="5">
        <v>4.1021076099279714</v>
      </c>
    </row>
    <row r="52" spans="2:31" x14ac:dyDescent="0.25">
      <c r="B52" s="4" t="str">
        <f t="shared" si="4"/>
        <v>Other_A</v>
      </c>
      <c r="C52" s="5">
        <v>6.5313530819767109</v>
      </c>
      <c r="D52" s="5">
        <v>7.0978055582065727</v>
      </c>
      <c r="E52" s="5">
        <v>7.8840984124918769</v>
      </c>
      <c r="F52" s="5">
        <v>9.8361453484693886</v>
      </c>
      <c r="G52" s="5">
        <v>8.9187711498310449</v>
      </c>
      <c r="H52" s="5">
        <v>8.2263380618892139</v>
      </c>
      <c r="I52" s="5">
        <v>8.495749943641032</v>
      </c>
      <c r="J52" s="5">
        <v>8.7068795557001124</v>
      </c>
      <c r="K52" s="5">
        <v>9.5061306253819211</v>
      </c>
      <c r="L52" s="5">
        <v>9.4994957968705549</v>
      </c>
      <c r="M52" s="5">
        <v>9.194448377304969</v>
      </c>
      <c r="N52" s="5">
        <v>8.1655290091315411</v>
      </c>
      <c r="O52" s="5">
        <v>7.7583403900631316</v>
      </c>
      <c r="P52" s="5">
        <v>6.7319780016937907</v>
      </c>
      <c r="Q52" s="5">
        <v>6.6371740821911898</v>
      </c>
      <c r="R52" s="5">
        <v>5.6049279614495893</v>
      </c>
      <c r="S52" s="5">
        <v>5.419618238755902</v>
      </c>
      <c r="T52" s="5">
        <v>5.4532764244072673</v>
      </c>
      <c r="U52" s="5">
        <v>5.3454937408997392</v>
      </c>
      <c r="V52" s="5">
        <v>5.70003629640079</v>
      </c>
      <c r="W52" s="5">
        <v>4.6557400809665266</v>
      </c>
      <c r="X52" s="5">
        <v>4.8428348148093576</v>
      </c>
      <c r="Y52" s="5">
        <v>4.2349180040841219</v>
      </c>
      <c r="Z52" s="5">
        <v>4.2312250878957292</v>
      </c>
      <c r="AA52" s="5">
        <v>4.1300587654297845</v>
      </c>
      <c r="AB52" s="5">
        <v>4.4255196271809654</v>
      </c>
      <c r="AC52" s="5">
        <v>4.2213017168074209</v>
      </c>
      <c r="AD52" s="5">
        <v>4.4675521246695151</v>
      </c>
      <c r="AE52" s="5">
        <v>4.4892614098752315</v>
      </c>
    </row>
    <row r="53" spans="2:31" x14ac:dyDescent="0.25">
      <c r="B53" s="4" t="str">
        <f t="shared" si="4"/>
        <v>Peak_B</v>
      </c>
      <c r="C53" s="5">
        <v>2.1873779677689331</v>
      </c>
      <c r="D53" s="5">
        <v>2.1121314294466202</v>
      </c>
      <c r="E53" s="5">
        <v>2.2559215090982225</v>
      </c>
      <c r="F53" s="5">
        <v>2.2131474219238072</v>
      </c>
      <c r="G53" s="5">
        <v>2.1777003440409404</v>
      </c>
      <c r="H53" s="5">
        <v>1.7689997339928323</v>
      </c>
      <c r="I53" s="5">
        <v>1.7510738873182006</v>
      </c>
      <c r="J53" s="5">
        <v>1.7732891464813954</v>
      </c>
      <c r="K53" s="5">
        <v>1.9201818490954643</v>
      </c>
      <c r="L53" s="5">
        <v>1.6396235102524601</v>
      </c>
      <c r="M53" s="5">
        <v>1.9168134127417742</v>
      </c>
      <c r="N53" s="5">
        <v>1.7309136646015826</v>
      </c>
      <c r="O53" s="5">
        <v>1.7965601456879239</v>
      </c>
      <c r="P53" s="5">
        <v>1.6160440687080664</v>
      </c>
      <c r="Q53" s="5">
        <v>1.6844168676635436</v>
      </c>
      <c r="R53" s="5">
        <v>1.6904852770426877</v>
      </c>
      <c r="S53" s="5">
        <v>1.398498097439921</v>
      </c>
      <c r="T53" s="5">
        <v>1.6199332461360494</v>
      </c>
      <c r="U53" s="5">
        <v>1.359737925777099</v>
      </c>
      <c r="V53" s="5">
        <v>1.1894355882244592</v>
      </c>
      <c r="W53" s="5">
        <v>0.88395558585476441</v>
      </c>
      <c r="X53" s="5">
        <v>0.97159237793829223</v>
      </c>
      <c r="Y53" s="5">
        <v>0.74410110751965564</v>
      </c>
      <c r="Z53" s="5">
        <v>0.74247928813602415</v>
      </c>
      <c r="AA53" s="5">
        <v>0.75449453165766789</v>
      </c>
      <c r="AB53" s="5">
        <v>0.84757992497631829</v>
      </c>
      <c r="AC53" s="5">
        <v>0.81006042811209644</v>
      </c>
      <c r="AD53" s="5">
        <v>0.75977932003468673</v>
      </c>
      <c r="AE53" s="5">
        <v>0.76525474427629914</v>
      </c>
    </row>
    <row r="54" spans="2:31" x14ac:dyDescent="0.25">
      <c r="B54" s="4" t="str">
        <f t="shared" si="4"/>
        <v>Other_B</v>
      </c>
      <c r="C54" s="5">
        <v>0.93919763250151167</v>
      </c>
      <c r="D54" s="5">
        <v>0.68601698605157924</v>
      </c>
      <c r="E54" s="5">
        <v>0.82609347779392395</v>
      </c>
      <c r="F54" s="5">
        <v>1.0722356398796684</v>
      </c>
      <c r="G54" s="5">
        <v>0.59133134666497611</v>
      </c>
      <c r="H54" s="5">
        <v>0.42921093404728172</v>
      </c>
      <c r="I54" s="5">
        <v>0.44465634986861352</v>
      </c>
      <c r="J54" s="5">
        <v>0.50093000032150103</v>
      </c>
      <c r="K54" s="5">
        <v>0.63929174479814255</v>
      </c>
      <c r="L54" s="5">
        <v>0.62137870573957399</v>
      </c>
      <c r="M54" s="5">
        <v>0.58187870954487764</v>
      </c>
      <c r="N54" s="5">
        <v>0.58196005263939588</v>
      </c>
      <c r="O54" s="5">
        <v>0.5627682277264352</v>
      </c>
      <c r="P54" s="5">
        <v>0.56022979642289061</v>
      </c>
      <c r="Q54" s="5">
        <v>0.43852698119157268</v>
      </c>
      <c r="R54" s="5">
        <v>0.50625903513955073</v>
      </c>
      <c r="S54" s="5">
        <v>0.64353367118215588</v>
      </c>
      <c r="T54" s="5">
        <v>0.56894009160647996</v>
      </c>
      <c r="U54" s="5">
        <v>0.53157650494296627</v>
      </c>
      <c r="V54" s="5">
        <v>0.54628378080867968</v>
      </c>
      <c r="W54" s="5">
        <v>0.46739511653395793</v>
      </c>
      <c r="X54" s="5">
        <v>0.40833706447552942</v>
      </c>
      <c r="Y54" s="5">
        <v>0.36974412823317421</v>
      </c>
      <c r="Z54" s="5">
        <v>0.32437409928254496</v>
      </c>
      <c r="AA54" s="5">
        <v>0.3313286214561561</v>
      </c>
      <c r="AB54" s="5">
        <v>0.38808093777524866</v>
      </c>
      <c r="AC54" s="5">
        <v>0.29233661469230288</v>
      </c>
      <c r="AD54" s="5">
        <v>0.39813718941167592</v>
      </c>
      <c r="AE54" s="5">
        <v>0.35651120388733676</v>
      </c>
    </row>
    <row r="55" spans="2:31" x14ac:dyDescent="0.25">
      <c r="B55" s="4" t="str">
        <f t="shared" si="4"/>
        <v>Peak_C</v>
      </c>
      <c r="C55" s="5">
        <v>0.30625486864050067</v>
      </c>
      <c r="D55" s="5">
        <v>0.33387325340118124</v>
      </c>
      <c r="E55" s="5">
        <v>0.26575623660810249</v>
      </c>
      <c r="F55" s="5">
        <v>0.41386030649964528</v>
      </c>
      <c r="G55" s="5">
        <v>0.45243770612947681</v>
      </c>
      <c r="H55" s="5">
        <v>0.3288689029191354</v>
      </c>
      <c r="I55" s="5">
        <v>0.41384808543960527</v>
      </c>
      <c r="J55" s="5">
        <v>0.31768987800476006</v>
      </c>
      <c r="K55" s="5">
        <v>0.41189620387675069</v>
      </c>
      <c r="L55" s="5">
        <v>0.31469814336072638</v>
      </c>
      <c r="M55" s="5">
        <v>0.31802686546021303</v>
      </c>
      <c r="N55" s="5">
        <v>0.27072047298098262</v>
      </c>
      <c r="O55" s="5">
        <v>0.27185585476854246</v>
      </c>
      <c r="P55" s="5">
        <v>0.19871796324704027</v>
      </c>
      <c r="Q55" s="5">
        <v>0.27036340677824727</v>
      </c>
      <c r="R55" s="5">
        <v>0.3226676252582244</v>
      </c>
      <c r="S55" s="5">
        <v>0.22882571652242512</v>
      </c>
      <c r="T55" s="5">
        <v>0.28233583143796442</v>
      </c>
      <c r="U55" s="5">
        <v>0.25450151008285754</v>
      </c>
      <c r="V55" s="5">
        <v>0.17942893528217241</v>
      </c>
      <c r="W55" s="5">
        <v>0.1712356231473835</v>
      </c>
      <c r="X55" s="5">
        <v>0.20324402311888345</v>
      </c>
      <c r="Y55" s="5">
        <v>0.13810824959338741</v>
      </c>
      <c r="Z55" s="5">
        <v>0.17244112147241045</v>
      </c>
      <c r="AA55" s="5">
        <v>0.1255135727295186</v>
      </c>
      <c r="AB55" s="5">
        <v>0.16095437799604337</v>
      </c>
      <c r="AC55" s="5">
        <v>0.16824875933814326</v>
      </c>
      <c r="AD55" s="5">
        <v>0.13875954381262565</v>
      </c>
      <c r="AE55" s="5">
        <v>0.16901618594844189</v>
      </c>
    </row>
    <row r="56" spans="2:31" x14ac:dyDescent="0.25">
      <c r="B56" s="4" t="str">
        <f t="shared" si="4"/>
        <v>Other_C</v>
      </c>
      <c r="C56" s="5">
        <v>0.22856217981319002</v>
      </c>
      <c r="D56" s="5">
        <v>0.26664298798338115</v>
      </c>
      <c r="E56" s="5">
        <v>0.30350972584247771</v>
      </c>
      <c r="F56" s="5">
        <v>0.35587153510240904</v>
      </c>
      <c r="G56" s="5">
        <v>0.37157880335326537</v>
      </c>
      <c r="H56" s="5">
        <v>0.38977717107804682</v>
      </c>
      <c r="I56" s="5">
        <v>0.42281021242930406</v>
      </c>
      <c r="J56" s="5">
        <v>0.4536675525879833</v>
      </c>
      <c r="K56" s="5">
        <v>0.45274577127151461</v>
      </c>
      <c r="L56" s="5">
        <v>0.43446312309059365</v>
      </c>
      <c r="M56" s="5">
        <v>0.43307164844443075</v>
      </c>
      <c r="N56" s="5">
        <v>0.40202126662107046</v>
      </c>
      <c r="O56" s="5">
        <v>0.27928558082493182</v>
      </c>
      <c r="P56" s="5">
        <v>0.28266380966803772</v>
      </c>
      <c r="Q56" s="5">
        <v>0.28316349506590666</v>
      </c>
      <c r="R56" s="5">
        <v>0.2558636923960616</v>
      </c>
      <c r="S56" s="5">
        <v>0.23014180177330179</v>
      </c>
      <c r="T56" s="5">
        <v>0.23687824439690611</v>
      </c>
      <c r="U56" s="5">
        <v>0.20978125285473206</v>
      </c>
      <c r="V56" s="5">
        <v>0.16322048830038602</v>
      </c>
      <c r="W56" s="5">
        <v>0.12415982352159728</v>
      </c>
      <c r="X56" s="5">
        <v>0.10858271935747056</v>
      </c>
      <c r="Y56" s="5">
        <v>9.7741571303853234E-2</v>
      </c>
      <c r="Z56" s="5">
        <v>0.10000335135632236</v>
      </c>
      <c r="AA56" s="5">
        <v>0.10098270531569431</v>
      </c>
      <c r="AB56" s="5">
        <v>0.10364314459962083</v>
      </c>
      <c r="AC56" s="5">
        <v>0.10681643079338873</v>
      </c>
      <c r="AD56" s="5">
        <v>0.1018930354282631</v>
      </c>
      <c r="AE56" s="5">
        <v>0.1046285304321893</v>
      </c>
    </row>
    <row r="57" spans="2:31" x14ac:dyDescent="0.25">
      <c r="B57" s="4" t="str">
        <f t="shared" si="4"/>
        <v>Peak_D</v>
      </c>
      <c r="C57" s="5">
        <v>1.8821192756472782</v>
      </c>
      <c r="D57" s="5">
        <v>2.1580093301450232</v>
      </c>
      <c r="E57" s="5">
        <v>2.054919099937591</v>
      </c>
      <c r="F57" s="5">
        <v>2.6152795366393367</v>
      </c>
      <c r="G57" s="5">
        <v>3.4353885391596219</v>
      </c>
      <c r="H57" s="5">
        <v>3.0420744561950892</v>
      </c>
      <c r="I57" s="5">
        <v>3.4243989482364392</v>
      </c>
      <c r="J57" s="5">
        <v>3.076771430808487</v>
      </c>
      <c r="K57" s="5">
        <v>4.1143467359549728</v>
      </c>
      <c r="L57" s="5">
        <v>3.2834707849311253</v>
      </c>
      <c r="M57" s="5">
        <v>3.9521537612792494</v>
      </c>
      <c r="N57" s="5">
        <v>3.2060067513084833</v>
      </c>
      <c r="O57" s="5">
        <v>1.6560677610458914</v>
      </c>
      <c r="P57" s="5">
        <v>1.3490855345788066</v>
      </c>
      <c r="Q57" s="5">
        <v>1.7524520557664509</v>
      </c>
      <c r="R57" s="5">
        <v>1.8465146329997231</v>
      </c>
      <c r="S57" s="5">
        <v>1.5193185766054842</v>
      </c>
      <c r="T57" s="5">
        <v>1.6053212976709736</v>
      </c>
      <c r="U57" s="5">
        <v>1.5016766536241861</v>
      </c>
      <c r="V57" s="5">
        <v>1.1549123741144629</v>
      </c>
      <c r="W57" s="5">
        <v>0.853838465269947</v>
      </c>
      <c r="X57" s="5">
        <v>1.0200099778996055</v>
      </c>
      <c r="Y57" s="5">
        <v>0.81608732092027902</v>
      </c>
      <c r="Z57" s="5">
        <v>0.85725457986705744</v>
      </c>
      <c r="AA57" s="5">
        <v>0.73035501092751665</v>
      </c>
      <c r="AB57" s="5">
        <v>0.98669282204842523</v>
      </c>
      <c r="AC57" s="5">
        <v>0.94053742540312468</v>
      </c>
      <c r="AD57" s="5">
        <v>0.81672698854727199</v>
      </c>
      <c r="AE57" s="5">
        <v>0.859031503595719</v>
      </c>
    </row>
    <row r="58" spans="2:31" x14ac:dyDescent="0.25">
      <c r="B58" s="4" t="str">
        <f t="shared" si="4"/>
        <v>Other_D</v>
      </c>
      <c r="C58" s="5">
        <v>0.97796988380722272</v>
      </c>
      <c r="D58" s="5">
        <v>1.0926445310222166</v>
      </c>
      <c r="E58" s="5">
        <v>1.2915812372164284</v>
      </c>
      <c r="F58" s="5">
        <v>1.4277319546570033</v>
      </c>
      <c r="G58" s="5">
        <v>1.5960108162861941</v>
      </c>
      <c r="H58" s="5">
        <v>1.6044452842457926</v>
      </c>
      <c r="I58" s="5">
        <v>1.6596268797043463</v>
      </c>
      <c r="J58" s="5">
        <v>1.759960767072779</v>
      </c>
      <c r="K58" s="5">
        <v>1.8362720875623664</v>
      </c>
      <c r="L58" s="5">
        <v>1.7534573587328992</v>
      </c>
      <c r="M58" s="5">
        <v>1.8368859918146692</v>
      </c>
      <c r="N58" s="5">
        <v>1.6759082256119102</v>
      </c>
      <c r="O58" s="5">
        <v>1.4209139832309619</v>
      </c>
      <c r="P58" s="5">
        <v>1.3526121060541054</v>
      </c>
      <c r="Q58" s="5">
        <v>1.334787006859385</v>
      </c>
      <c r="R58" s="5">
        <v>1.3245173273837476</v>
      </c>
      <c r="S58" s="5">
        <v>1.1772561265214609</v>
      </c>
      <c r="T58" s="5">
        <v>1.2763123727722958</v>
      </c>
      <c r="U58" s="5">
        <v>1.1536842926099564</v>
      </c>
      <c r="V58" s="5">
        <v>1.0180976971784419</v>
      </c>
      <c r="W58" s="5">
        <v>0.90443770812081359</v>
      </c>
      <c r="X58" s="5">
        <v>0.89383223009367585</v>
      </c>
      <c r="Y58" s="5">
        <v>0.75130999300168488</v>
      </c>
      <c r="Z58" s="5">
        <v>0.76740971964705651</v>
      </c>
      <c r="AA58" s="5">
        <v>0.76001439434991103</v>
      </c>
      <c r="AB58" s="5">
        <v>0.79159086761420894</v>
      </c>
      <c r="AC58" s="5">
        <v>0.78802213944435329</v>
      </c>
      <c r="AD58" s="5">
        <v>0.76120944569368376</v>
      </c>
      <c r="AE58" s="5">
        <v>0.77191309954620391</v>
      </c>
    </row>
    <row r="59" spans="2:31" x14ac:dyDescent="0.25">
      <c r="B59" s="6" t="str">
        <f t="shared" si="4"/>
        <v>Total</v>
      </c>
      <c r="C59" s="7">
        <v>17.960199791856791</v>
      </c>
      <c r="D59" s="7">
        <v>19.17160820332025</v>
      </c>
      <c r="E59" s="7">
        <v>19.715895207582779</v>
      </c>
      <c r="F59" s="7">
        <v>25.304408369691888</v>
      </c>
      <c r="G59" s="7">
        <v>26.152140450524328</v>
      </c>
      <c r="H59" s="7">
        <v>23.440989819157469</v>
      </c>
      <c r="I59" s="7">
        <v>25.503785127903015</v>
      </c>
      <c r="J59" s="7">
        <v>23.57731490094946</v>
      </c>
      <c r="K59" s="7">
        <v>28.92397570803541</v>
      </c>
      <c r="L59" s="7">
        <v>26.34705248779624</v>
      </c>
      <c r="M59" s="7">
        <v>28.307971211937879</v>
      </c>
      <c r="N59" s="7">
        <v>24.329620300892671</v>
      </c>
      <c r="O59" s="7">
        <v>21.482388757078056</v>
      </c>
      <c r="P59" s="7">
        <v>17.457758373064106</v>
      </c>
      <c r="Q59" s="7">
        <v>19.928269666580348</v>
      </c>
      <c r="R59" s="7">
        <v>19.053152026591508</v>
      </c>
      <c r="S59" s="7">
        <v>16.802185197239758</v>
      </c>
      <c r="T59" s="7">
        <v>18.443081558879108</v>
      </c>
      <c r="U59" s="7">
        <v>17.085280047950004</v>
      </c>
      <c r="V59" s="7">
        <v>16.486054341450892</v>
      </c>
      <c r="W59" s="7">
        <v>12.6735653619094</v>
      </c>
      <c r="X59" s="7">
        <v>13.540977955610602</v>
      </c>
      <c r="Y59" s="7">
        <v>10.910121724109031</v>
      </c>
      <c r="Z59" s="7">
        <v>11.222121439057917</v>
      </c>
      <c r="AA59" s="7">
        <v>10.071509785162599</v>
      </c>
      <c r="AB59" s="7">
        <v>12.257701052794459</v>
      </c>
      <c r="AC59" s="7">
        <v>11.822992005146105</v>
      </c>
      <c r="AD59" s="7">
        <v>11.257439241615362</v>
      </c>
      <c r="AE59" s="7">
        <v>11.617724287489393</v>
      </c>
    </row>
    <row r="62" spans="2:31" x14ac:dyDescent="0.25">
      <c r="B62" s="1" t="s">
        <v>43</v>
      </c>
    </row>
    <row r="63" spans="2:31" x14ac:dyDescent="0.25">
      <c r="B63" s="2" t="str">
        <f t="shared" ref="B63:B72" si="32">B24</f>
        <v>Bundle</v>
      </c>
      <c r="C63" s="3">
        <f t="shared" ref="C63:AE63" si="33">C$24</f>
        <v>2022</v>
      </c>
      <c r="D63" s="3">
        <f t="shared" si="33"/>
        <v>2023</v>
      </c>
      <c r="E63" s="3">
        <f t="shared" si="33"/>
        <v>2024</v>
      </c>
      <c r="F63" s="3">
        <f t="shared" si="33"/>
        <v>2025</v>
      </c>
      <c r="G63" s="3">
        <f t="shared" si="33"/>
        <v>2026</v>
      </c>
      <c r="H63" s="3">
        <f t="shared" si="33"/>
        <v>2027</v>
      </c>
      <c r="I63" s="3">
        <f t="shared" si="33"/>
        <v>2028</v>
      </c>
      <c r="J63" s="3">
        <f t="shared" si="33"/>
        <v>2029</v>
      </c>
      <c r="K63" s="3">
        <f t="shared" si="33"/>
        <v>2030</v>
      </c>
      <c r="L63" s="3">
        <f t="shared" si="33"/>
        <v>2031</v>
      </c>
      <c r="M63" s="3">
        <f t="shared" si="33"/>
        <v>2032</v>
      </c>
      <c r="N63" s="3">
        <f t="shared" si="33"/>
        <v>2033</v>
      </c>
      <c r="O63" s="3">
        <f t="shared" si="33"/>
        <v>2034</v>
      </c>
      <c r="P63" s="3">
        <f t="shared" si="33"/>
        <v>2035</v>
      </c>
      <c r="Q63" s="3">
        <f t="shared" si="33"/>
        <v>2036</v>
      </c>
      <c r="R63" s="3">
        <f t="shared" si="33"/>
        <v>2037</v>
      </c>
      <c r="S63" s="3">
        <f t="shared" si="33"/>
        <v>2038</v>
      </c>
      <c r="T63" s="3">
        <f t="shared" si="33"/>
        <v>2039</v>
      </c>
      <c r="U63" s="3">
        <f t="shared" si="33"/>
        <v>2040</v>
      </c>
      <c r="V63" s="3">
        <f t="shared" si="33"/>
        <v>2041</v>
      </c>
      <c r="W63" s="3">
        <f t="shared" si="33"/>
        <v>2042</v>
      </c>
      <c r="X63" s="3">
        <f t="shared" si="33"/>
        <v>2043</v>
      </c>
      <c r="Y63" s="3">
        <f t="shared" si="33"/>
        <v>2044</v>
      </c>
      <c r="Z63" s="3">
        <f t="shared" si="33"/>
        <v>2045</v>
      </c>
      <c r="AA63" s="3">
        <f t="shared" si="33"/>
        <v>2046</v>
      </c>
      <c r="AB63" s="3">
        <f t="shared" si="33"/>
        <v>2047</v>
      </c>
      <c r="AC63" s="3">
        <f t="shared" si="33"/>
        <v>2048</v>
      </c>
      <c r="AD63" s="3">
        <f t="shared" si="33"/>
        <v>2049</v>
      </c>
      <c r="AE63" s="3">
        <f t="shared" si="33"/>
        <v>2050</v>
      </c>
    </row>
    <row r="64" spans="2:31" x14ac:dyDescent="0.25">
      <c r="B64" s="4" t="str">
        <f t="shared" si="32"/>
        <v>Peak_A</v>
      </c>
      <c r="C64" s="8">
        <f>SUM($C51:C51)</f>
        <v>4.9073649017014427</v>
      </c>
      <c r="D64" s="8">
        <f>SUM($C51:D51)</f>
        <v>10.331849028765117</v>
      </c>
      <c r="E64" s="8">
        <f>SUM($C51:E51)</f>
        <v>15.165864537359274</v>
      </c>
      <c r="F64" s="8">
        <f>SUM($C51:F51)</f>
        <v>22.536001163879902</v>
      </c>
      <c r="G64" s="8">
        <f>SUM($C51:G51)</f>
        <v>31.14492290893871</v>
      </c>
      <c r="H64" s="8">
        <f>SUM($C51:H51)</f>
        <v>38.796198183728784</v>
      </c>
      <c r="I64" s="8">
        <f>SUM($C51:I51)</f>
        <v>47.68781900499426</v>
      </c>
      <c r="J64" s="8">
        <f>SUM($C51:J51)</f>
        <v>54.675945574966704</v>
      </c>
      <c r="K64" s="8">
        <f>SUM($C51:K51)</f>
        <v>64.719056265060985</v>
      </c>
      <c r="L64" s="8">
        <f>SUM($C51:L51)</f>
        <v>73.519521329879296</v>
      </c>
      <c r="M64" s="8">
        <f>SUM($C51:M51)</f>
        <v>83.59421377522699</v>
      </c>
      <c r="N64" s="8">
        <f>SUM($C51:N51)</f>
        <v>91.890774633224694</v>
      </c>
      <c r="O64" s="8">
        <f>SUM($C51:O51)</f>
        <v>99.627371446954939</v>
      </c>
      <c r="P64" s="8">
        <f>SUM($C51:P51)</f>
        <v>104.99379853964631</v>
      </c>
      <c r="Q64" s="8">
        <f>SUM($C51:Q51)</f>
        <v>112.52118431071035</v>
      </c>
      <c r="R64" s="8">
        <f>SUM($C51:R51)</f>
        <v>120.02310078563228</v>
      </c>
      <c r="S64" s="8">
        <f>SUM($C51:S51)</f>
        <v>126.20809375407138</v>
      </c>
      <c r="T64" s="8">
        <f>SUM($C51:T51)</f>
        <v>133.60817780452257</v>
      </c>
      <c r="U64" s="8">
        <f>SUM($C51:U51)</f>
        <v>140.33700597168104</v>
      </c>
      <c r="V64" s="8">
        <f>SUM($C51:V51)</f>
        <v>146.87164515282254</v>
      </c>
      <c r="W64" s="8">
        <f>SUM($C51:W51)</f>
        <v>151.48444811131694</v>
      </c>
      <c r="X64" s="8">
        <f>SUM($C51:X51)</f>
        <v>156.57699285923474</v>
      </c>
      <c r="Y64" s="8">
        <f>SUM($C51:Y51)</f>
        <v>160.33510420868762</v>
      </c>
      <c r="Z64" s="8">
        <f>SUM($C51:Z51)</f>
        <v>164.36203840008841</v>
      </c>
      <c r="AA64" s="8">
        <f>SUM($C51:AA51)</f>
        <v>167.50080058338477</v>
      </c>
      <c r="AB64" s="8">
        <f>SUM($C51:AB51)</f>
        <v>172.05443993398839</v>
      </c>
      <c r="AC64" s="8">
        <f>SUM($C51:AC51)</f>
        <v>176.55010842454368</v>
      </c>
      <c r="AD64" s="8">
        <f>SUM($C51:AD51)</f>
        <v>180.36349001856132</v>
      </c>
      <c r="AE64" s="8">
        <f>SUM($C51:AE51)</f>
        <v>184.46559762848929</v>
      </c>
    </row>
    <row r="65" spans="2:31" x14ac:dyDescent="0.25">
      <c r="B65" s="4" t="str">
        <f t="shared" si="32"/>
        <v>Other_A</v>
      </c>
      <c r="C65" s="8">
        <f>SUM($C52:C52)</f>
        <v>6.5313530819767109</v>
      </c>
      <c r="D65" s="8">
        <f>SUM($C52:D52)</f>
        <v>13.629158640183284</v>
      </c>
      <c r="E65" s="8">
        <f>SUM($C52:E52)</f>
        <v>21.513257052675161</v>
      </c>
      <c r="F65" s="8">
        <f>SUM($C52:F52)</f>
        <v>31.349402401144552</v>
      </c>
      <c r="G65" s="8">
        <f>SUM($C52:G52)</f>
        <v>40.268173550975597</v>
      </c>
      <c r="H65" s="8">
        <f>SUM($C52:H52)</f>
        <v>48.494511612864812</v>
      </c>
      <c r="I65" s="8">
        <f>SUM($C52:I52)</f>
        <v>56.990261556505843</v>
      </c>
      <c r="J65" s="8">
        <f>SUM($C52:J52)</f>
        <v>65.697141112205955</v>
      </c>
      <c r="K65" s="8">
        <f>SUM($C52:K52)</f>
        <v>75.203271737587869</v>
      </c>
      <c r="L65" s="8">
        <f>SUM($C52:L52)</f>
        <v>84.702767534458417</v>
      </c>
      <c r="M65" s="8">
        <f>SUM($C52:M52)</f>
        <v>93.897215911763382</v>
      </c>
      <c r="N65" s="8">
        <f>SUM($C52:N52)</f>
        <v>102.06274492089493</v>
      </c>
      <c r="O65" s="8">
        <f>SUM($C52:O52)</f>
        <v>109.82108531095805</v>
      </c>
      <c r="P65" s="8">
        <f>SUM($C52:P52)</f>
        <v>116.55306331265184</v>
      </c>
      <c r="Q65" s="8">
        <f>SUM($C52:Q52)</f>
        <v>123.19023739484304</v>
      </c>
      <c r="R65" s="8">
        <f>SUM($C52:R52)</f>
        <v>128.79516535629261</v>
      </c>
      <c r="S65" s="8">
        <f>SUM($C52:S52)</f>
        <v>134.21478359504852</v>
      </c>
      <c r="T65" s="8">
        <f>SUM($C52:T52)</f>
        <v>139.66806001945579</v>
      </c>
      <c r="U65" s="8">
        <f>SUM($C52:U52)</f>
        <v>145.01355376035553</v>
      </c>
      <c r="V65" s="8">
        <f>SUM($C52:V52)</f>
        <v>150.71359005675632</v>
      </c>
      <c r="W65" s="8">
        <f>SUM($C52:W52)</f>
        <v>155.36933013772284</v>
      </c>
      <c r="X65" s="8">
        <f>SUM($C52:X52)</f>
        <v>160.21216495253219</v>
      </c>
      <c r="Y65" s="8">
        <f>SUM($C52:Y52)</f>
        <v>164.44708295661633</v>
      </c>
      <c r="Z65" s="8">
        <f>SUM($C52:Z52)</f>
        <v>168.67830804451205</v>
      </c>
      <c r="AA65" s="8">
        <f>SUM($C52:AA52)</f>
        <v>172.80836680994184</v>
      </c>
      <c r="AB65" s="8">
        <f>SUM($C52:AB52)</f>
        <v>177.23388643712281</v>
      </c>
      <c r="AC65" s="8">
        <f>SUM($C52:AC52)</f>
        <v>181.45518815393024</v>
      </c>
      <c r="AD65" s="8">
        <f>SUM($C52:AD52)</f>
        <v>185.92274027859975</v>
      </c>
      <c r="AE65" s="8">
        <f>SUM($C52:AE52)</f>
        <v>190.41200168847499</v>
      </c>
    </row>
    <row r="66" spans="2:31" x14ac:dyDescent="0.25">
      <c r="B66" s="4" t="str">
        <f t="shared" si="32"/>
        <v>Peak_B</v>
      </c>
      <c r="C66" s="8">
        <f>SUM($C53:C53)</f>
        <v>2.1873779677689331</v>
      </c>
      <c r="D66" s="8">
        <f>SUM($C53:D53)</f>
        <v>4.2995093972155534</v>
      </c>
      <c r="E66" s="8">
        <f>SUM($C53:E53)</f>
        <v>6.5554309063137755</v>
      </c>
      <c r="F66" s="8">
        <f>SUM($C53:F53)</f>
        <v>8.7685783282375827</v>
      </c>
      <c r="G66" s="8">
        <f>SUM($C53:G53)</f>
        <v>10.946278672278524</v>
      </c>
      <c r="H66" s="8">
        <f>SUM($C53:H53)</f>
        <v>12.715278406271356</v>
      </c>
      <c r="I66" s="8">
        <f>SUM($C53:I53)</f>
        <v>14.466352293589557</v>
      </c>
      <c r="J66" s="8">
        <f>SUM($C53:J53)</f>
        <v>16.239641440070951</v>
      </c>
      <c r="K66" s="8">
        <f>SUM($C53:K53)</f>
        <v>18.159823289166415</v>
      </c>
      <c r="L66" s="8">
        <f>SUM($C53:L53)</f>
        <v>19.799446799418874</v>
      </c>
      <c r="M66" s="8">
        <f>SUM($C53:M53)</f>
        <v>21.716260212160648</v>
      </c>
      <c r="N66" s="8">
        <f>SUM($C53:N53)</f>
        <v>23.447173876762232</v>
      </c>
      <c r="O66" s="8">
        <f>SUM($C53:O53)</f>
        <v>25.243734022450155</v>
      </c>
      <c r="P66" s="8">
        <f>SUM($C53:P53)</f>
        <v>26.859778091158223</v>
      </c>
      <c r="Q66" s="8">
        <f>SUM($C53:Q53)</f>
        <v>28.544194958821766</v>
      </c>
      <c r="R66" s="8">
        <f>SUM($C53:R53)</f>
        <v>30.234680235864452</v>
      </c>
      <c r="S66" s="8">
        <f>SUM($C53:S53)</f>
        <v>31.633178333304372</v>
      </c>
      <c r="T66" s="8">
        <f>SUM($C53:T53)</f>
        <v>33.253111579440422</v>
      </c>
      <c r="U66" s="8">
        <f>SUM($C53:U53)</f>
        <v>34.612849505217518</v>
      </c>
      <c r="V66" s="8">
        <f>SUM($C53:V53)</f>
        <v>35.802285093441981</v>
      </c>
      <c r="W66" s="8">
        <f>SUM($C53:W53)</f>
        <v>36.686240679296745</v>
      </c>
      <c r="X66" s="8">
        <f>SUM($C53:X53)</f>
        <v>37.657833057235038</v>
      </c>
      <c r="Y66" s="8">
        <f>SUM($C53:Y53)</f>
        <v>38.401934164754692</v>
      </c>
      <c r="Z66" s="8">
        <f>SUM($C53:Z53)</f>
        <v>39.144413452890717</v>
      </c>
      <c r="AA66" s="8">
        <f>SUM($C53:AA53)</f>
        <v>39.898907984548387</v>
      </c>
      <c r="AB66" s="8">
        <f>SUM($C53:AB53)</f>
        <v>40.746487909524703</v>
      </c>
      <c r="AC66" s="8">
        <f>SUM($C53:AC53)</f>
        <v>41.556548337636798</v>
      </c>
      <c r="AD66" s="8">
        <f>SUM($C53:AD53)</f>
        <v>42.316327657671486</v>
      </c>
      <c r="AE66" s="8">
        <f>SUM($C53:AE53)</f>
        <v>43.081582401947784</v>
      </c>
    </row>
    <row r="67" spans="2:31" x14ac:dyDescent="0.25">
      <c r="B67" s="4" t="str">
        <f t="shared" si="32"/>
        <v>Other_B</v>
      </c>
      <c r="C67" s="8">
        <f>SUM($C54:C54)</f>
        <v>0.93919763250151167</v>
      </c>
      <c r="D67" s="8">
        <f>SUM($C54:D54)</f>
        <v>1.6252146185530909</v>
      </c>
      <c r="E67" s="8">
        <f>SUM($C54:E54)</f>
        <v>2.4513080963470149</v>
      </c>
      <c r="F67" s="8">
        <f>SUM($C54:F54)</f>
        <v>3.5235437362266833</v>
      </c>
      <c r="G67" s="8">
        <f>SUM($C54:G54)</f>
        <v>4.1148750828916594</v>
      </c>
      <c r="H67" s="8">
        <f>SUM($C54:H54)</f>
        <v>4.544086016938941</v>
      </c>
      <c r="I67" s="8">
        <f>SUM($C54:I54)</f>
        <v>4.9887423668075543</v>
      </c>
      <c r="J67" s="8">
        <f>SUM($C54:J54)</f>
        <v>5.4896723671290557</v>
      </c>
      <c r="K67" s="8">
        <f>SUM($C54:K54)</f>
        <v>6.128964111927198</v>
      </c>
      <c r="L67" s="8">
        <f>SUM($C54:L54)</f>
        <v>6.7503428176667724</v>
      </c>
      <c r="M67" s="8">
        <f>SUM($C54:M54)</f>
        <v>7.33222152721165</v>
      </c>
      <c r="N67" s="8">
        <f>SUM($C54:N54)</f>
        <v>7.9141815798510455</v>
      </c>
      <c r="O67" s="8">
        <f>SUM($C54:O54)</f>
        <v>8.4769498075774798</v>
      </c>
      <c r="P67" s="8">
        <f>SUM($C54:P54)</f>
        <v>9.0371796040003698</v>
      </c>
      <c r="Q67" s="8">
        <f>SUM($C54:Q54)</f>
        <v>9.4757065851919418</v>
      </c>
      <c r="R67" s="8">
        <f>SUM($C54:R54)</f>
        <v>9.9819656203314917</v>
      </c>
      <c r="S67" s="8">
        <f>SUM($C54:S54)</f>
        <v>10.625499291513648</v>
      </c>
      <c r="T67" s="8">
        <f>SUM($C54:T54)</f>
        <v>11.194439383120129</v>
      </c>
      <c r="U67" s="8">
        <f>SUM($C54:U54)</f>
        <v>11.726015888063095</v>
      </c>
      <c r="V67" s="8">
        <f>SUM($C54:V54)</f>
        <v>12.272299668871774</v>
      </c>
      <c r="W67" s="8">
        <f>SUM($C54:W54)</f>
        <v>12.739694785405732</v>
      </c>
      <c r="X67" s="8">
        <f>SUM($C54:X54)</f>
        <v>13.148031849881262</v>
      </c>
      <c r="Y67" s="8">
        <f>SUM($C54:Y54)</f>
        <v>13.517775978114436</v>
      </c>
      <c r="Z67" s="8">
        <f>SUM($C54:Z54)</f>
        <v>13.842150077396981</v>
      </c>
      <c r="AA67" s="8">
        <f>SUM($C54:AA54)</f>
        <v>14.173478698853138</v>
      </c>
      <c r="AB67" s="8">
        <f>SUM($C54:AB54)</f>
        <v>14.561559636628386</v>
      </c>
      <c r="AC67" s="8">
        <f>SUM($C54:AC54)</f>
        <v>14.853896251320689</v>
      </c>
      <c r="AD67" s="8">
        <f>SUM($C54:AD54)</f>
        <v>15.252033440732365</v>
      </c>
      <c r="AE67" s="8">
        <f>SUM($C54:AE54)</f>
        <v>15.608544644619702</v>
      </c>
    </row>
    <row r="68" spans="2:31" x14ac:dyDescent="0.25">
      <c r="B68" s="4" t="str">
        <f t="shared" si="32"/>
        <v>Peak_C</v>
      </c>
      <c r="C68" s="8">
        <f>SUM($C55:C55)</f>
        <v>0.30625486864050067</v>
      </c>
      <c r="D68" s="8">
        <f>SUM($C55:D55)</f>
        <v>0.6401281220416819</v>
      </c>
      <c r="E68" s="8">
        <f>SUM($C55:E55)</f>
        <v>0.90588435864978445</v>
      </c>
      <c r="F68" s="8">
        <f>SUM($C55:F55)</f>
        <v>1.3197446651494298</v>
      </c>
      <c r="G68" s="8">
        <f>SUM($C55:G55)</f>
        <v>1.7721823712789067</v>
      </c>
      <c r="H68" s="8">
        <f>SUM($C55:H55)</f>
        <v>2.1010512741980421</v>
      </c>
      <c r="I68" s="8">
        <f>SUM($C55:I55)</f>
        <v>2.5148993596376474</v>
      </c>
      <c r="J68" s="8">
        <f>SUM($C55:J55)</f>
        <v>2.8325892376424076</v>
      </c>
      <c r="K68" s="8">
        <f>SUM($C55:K55)</f>
        <v>3.2444854415191582</v>
      </c>
      <c r="L68" s="8">
        <f>SUM($C55:L55)</f>
        <v>3.5591835848798845</v>
      </c>
      <c r="M68" s="8">
        <f>SUM($C55:M55)</f>
        <v>3.8772104503400975</v>
      </c>
      <c r="N68" s="8">
        <f>SUM($C55:N55)</f>
        <v>4.1479309233210797</v>
      </c>
      <c r="O68" s="8">
        <f>SUM($C55:O55)</f>
        <v>4.4197867780896223</v>
      </c>
      <c r="P68" s="8">
        <f>SUM($C55:P55)</f>
        <v>4.6185047413366629</v>
      </c>
      <c r="Q68" s="8">
        <f>SUM($C55:Q55)</f>
        <v>4.8888681481149101</v>
      </c>
      <c r="R68" s="8">
        <f>SUM($C55:R55)</f>
        <v>5.2115357733731349</v>
      </c>
      <c r="S68" s="8">
        <f>SUM($C55:S55)</f>
        <v>5.4403614898955599</v>
      </c>
      <c r="T68" s="8">
        <f>SUM($C55:T55)</f>
        <v>5.7226973213335244</v>
      </c>
      <c r="U68" s="8">
        <f>SUM($C55:U55)</f>
        <v>5.9771988314163815</v>
      </c>
      <c r="V68" s="8">
        <f>SUM($C55:V55)</f>
        <v>6.1566277666985538</v>
      </c>
      <c r="W68" s="8">
        <f>SUM($C55:W55)</f>
        <v>6.3278633898459375</v>
      </c>
      <c r="X68" s="8">
        <f>SUM($C55:X55)</f>
        <v>6.531107412964821</v>
      </c>
      <c r="Y68" s="8">
        <f>SUM($C55:Y55)</f>
        <v>6.6692156625582086</v>
      </c>
      <c r="Z68" s="8">
        <f>SUM($C55:Z55)</f>
        <v>6.8416567840306195</v>
      </c>
      <c r="AA68" s="8">
        <f>SUM($C55:AA55)</f>
        <v>6.9671703567601382</v>
      </c>
      <c r="AB68" s="8">
        <f>SUM($C55:AB55)</f>
        <v>7.1281247347561818</v>
      </c>
      <c r="AC68" s="8">
        <f>SUM($C55:AC55)</f>
        <v>7.2963734940943255</v>
      </c>
      <c r="AD68" s="8">
        <f>SUM($C55:AD55)</f>
        <v>7.4351330379069509</v>
      </c>
      <c r="AE68" s="8">
        <f>SUM($C55:AE55)</f>
        <v>7.6041492238553925</v>
      </c>
    </row>
    <row r="69" spans="2:31" x14ac:dyDescent="0.25">
      <c r="B69" s="4" t="str">
        <f t="shared" si="32"/>
        <v>Other_C</v>
      </c>
      <c r="C69" s="8">
        <f>SUM($C56:C56)</f>
        <v>0.22856217981319002</v>
      </c>
      <c r="D69" s="8">
        <f>SUM($C56:D56)</f>
        <v>0.4952051677965712</v>
      </c>
      <c r="E69" s="8">
        <f>SUM($C56:E56)</f>
        <v>0.79871489363904891</v>
      </c>
      <c r="F69" s="8">
        <f>SUM($C56:F56)</f>
        <v>1.154586428741458</v>
      </c>
      <c r="G69" s="8">
        <f>SUM($C56:G56)</f>
        <v>1.5261652320947234</v>
      </c>
      <c r="H69" s="8">
        <f>SUM($C56:H56)</f>
        <v>1.9159424031727703</v>
      </c>
      <c r="I69" s="8">
        <f>SUM($C56:I56)</f>
        <v>2.3387526156020746</v>
      </c>
      <c r="J69" s="8">
        <f>SUM($C56:J56)</f>
        <v>2.7924201681900578</v>
      </c>
      <c r="K69" s="8">
        <f>SUM($C56:K56)</f>
        <v>3.2451659394615726</v>
      </c>
      <c r="L69" s="8">
        <f>SUM($C56:L56)</f>
        <v>3.6796290625521664</v>
      </c>
      <c r="M69" s="8">
        <f>SUM($C56:M56)</f>
        <v>4.112700710996597</v>
      </c>
      <c r="N69" s="8">
        <f>SUM($C56:N56)</f>
        <v>4.5147219776176675</v>
      </c>
      <c r="O69" s="8">
        <f>SUM($C56:O56)</f>
        <v>4.7940075584425994</v>
      </c>
      <c r="P69" s="8">
        <f>SUM($C56:P56)</f>
        <v>5.0766713681106372</v>
      </c>
      <c r="Q69" s="8">
        <f>SUM($C56:Q56)</f>
        <v>5.3598348631765438</v>
      </c>
      <c r="R69" s="8">
        <f>SUM($C56:R56)</f>
        <v>5.6156985555726058</v>
      </c>
      <c r="S69" s="8">
        <f>SUM($C56:S56)</f>
        <v>5.8458403573459075</v>
      </c>
      <c r="T69" s="8">
        <f>SUM($C56:T56)</f>
        <v>6.0827186017428136</v>
      </c>
      <c r="U69" s="8">
        <f>SUM($C56:U56)</f>
        <v>6.2924998545975459</v>
      </c>
      <c r="V69" s="8">
        <f>SUM($C56:V56)</f>
        <v>6.4557203428979317</v>
      </c>
      <c r="W69" s="8">
        <f>SUM($C56:W56)</f>
        <v>6.579880166419529</v>
      </c>
      <c r="X69" s="8">
        <f>SUM($C56:X56)</f>
        <v>6.6884628857769997</v>
      </c>
      <c r="Y69" s="8">
        <f>SUM($C56:Y56)</f>
        <v>6.7862044570808528</v>
      </c>
      <c r="Z69" s="8">
        <f>SUM($C56:Z56)</f>
        <v>6.8862078084371756</v>
      </c>
      <c r="AA69" s="8">
        <f>SUM($C56:AA56)</f>
        <v>6.9871905137528696</v>
      </c>
      <c r="AB69" s="8">
        <f>SUM($C56:AB56)</f>
        <v>7.0908336583524907</v>
      </c>
      <c r="AC69" s="8">
        <f>SUM($C56:AC56)</f>
        <v>7.1976500891458794</v>
      </c>
      <c r="AD69" s="8">
        <f>SUM($C56:AD56)</f>
        <v>7.2995431245741429</v>
      </c>
      <c r="AE69" s="8">
        <f>SUM($C56:AE56)</f>
        <v>7.4041716550063326</v>
      </c>
    </row>
    <row r="70" spans="2:31" x14ac:dyDescent="0.25">
      <c r="B70" s="4" t="str">
        <f t="shared" si="32"/>
        <v>Peak_D</v>
      </c>
      <c r="C70" s="8">
        <f>SUM($C57:C57)</f>
        <v>1.8821192756472782</v>
      </c>
      <c r="D70" s="8">
        <f>SUM($C57:D57)</f>
        <v>4.0401286057923009</v>
      </c>
      <c r="E70" s="8">
        <f>SUM($C57:E57)</f>
        <v>6.0950477057298915</v>
      </c>
      <c r="F70" s="8">
        <f>SUM($C57:F57)</f>
        <v>8.7103272423692282</v>
      </c>
      <c r="G70" s="8">
        <f>SUM($C57:G57)</f>
        <v>12.14571578152885</v>
      </c>
      <c r="H70" s="8">
        <f>SUM($C57:H57)</f>
        <v>15.187790237723938</v>
      </c>
      <c r="I70" s="8">
        <f>SUM($C57:I57)</f>
        <v>18.612189185960379</v>
      </c>
      <c r="J70" s="8">
        <f>SUM($C57:J57)</f>
        <v>21.688960616768867</v>
      </c>
      <c r="K70" s="8">
        <f>SUM($C57:K57)</f>
        <v>25.803307352723841</v>
      </c>
      <c r="L70" s="8">
        <f>SUM($C57:L57)</f>
        <v>29.086778137654967</v>
      </c>
      <c r="M70" s="8">
        <f>SUM($C57:M57)</f>
        <v>33.038931898934216</v>
      </c>
      <c r="N70" s="8">
        <f>SUM($C57:N57)</f>
        <v>36.244938650242702</v>
      </c>
      <c r="O70" s="8">
        <f>SUM($C57:O57)</f>
        <v>37.901006411288591</v>
      </c>
      <c r="P70" s="8">
        <f>SUM($C57:P57)</f>
        <v>39.250091945867396</v>
      </c>
      <c r="Q70" s="8">
        <f>SUM($C57:Q57)</f>
        <v>41.002544001633851</v>
      </c>
      <c r="R70" s="8">
        <f>SUM($C57:R57)</f>
        <v>42.849058634633572</v>
      </c>
      <c r="S70" s="8">
        <f>SUM($C57:S57)</f>
        <v>44.368377211239057</v>
      </c>
      <c r="T70" s="8">
        <f>SUM($C57:T57)</f>
        <v>45.973698508910033</v>
      </c>
      <c r="U70" s="8">
        <f>SUM($C57:U57)</f>
        <v>47.47537516253422</v>
      </c>
      <c r="V70" s="8">
        <f>SUM($C57:V57)</f>
        <v>48.63028753664868</v>
      </c>
      <c r="W70" s="8">
        <f>SUM($C57:W57)</f>
        <v>49.484126001918625</v>
      </c>
      <c r="X70" s="8">
        <f>SUM($C57:X57)</f>
        <v>50.50413597981823</v>
      </c>
      <c r="Y70" s="8">
        <f>SUM($C57:Y57)</f>
        <v>51.320223300738512</v>
      </c>
      <c r="Z70" s="8">
        <f>SUM($C57:Z57)</f>
        <v>52.177477880605572</v>
      </c>
      <c r="AA70" s="8">
        <f>SUM($C57:AA57)</f>
        <v>52.90783289153309</v>
      </c>
      <c r="AB70" s="8">
        <f>SUM($C57:AB57)</f>
        <v>53.894525713581515</v>
      </c>
      <c r="AC70" s="8">
        <f>SUM($C57:AC57)</f>
        <v>54.835063138984637</v>
      </c>
      <c r="AD70" s="8">
        <f>SUM($C57:AD57)</f>
        <v>55.65179012753191</v>
      </c>
      <c r="AE70" s="8">
        <f>SUM($C57:AE57)</f>
        <v>56.510821631127627</v>
      </c>
    </row>
    <row r="71" spans="2:31" x14ac:dyDescent="0.25">
      <c r="B71" s="4" t="str">
        <f t="shared" si="32"/>
        <v>Other_D</v>
      </c>
      <c r="C71" s="8">
        <f>SUM($C58:C58)</f>
        <v>0.97796988380722272</v>
      </c>
      <c r="D71" s="8">
        <f>SUM($C58:D58)</f>
        <v>2.0706144148294392</v>
      </c>
      <c r="E71" s="8">
        <f>SUM($C58:E58)</f>
        <v>3.3621956520458678</v>
      </c>
      <c r="F71" s="8">
        <f>SUM($C58:F58)</f>
        <v>4.7899276067028715</v>
      </c>
      <c r="G71" s="8">
        <f>SUM($C58:G58)</f>
        <v>6.3859384229890654</v>
      </c>
      <c r="H71" s="8">
        <f>SUM($C58:H58)</f>
        <v>7.9903837072348578</v>
      </c>
      <c r="I71" s="8">
        <f>SUM($C58:I58)</f>
        <v>9.6500105869392048</v>
      </c>
      <c r="J71" s="8">
        <f>SUM($C58:J58)</f>
        <v>11.409971354011983</v>
      </c>
      <c r="K71" s="8">
        <f>SUM($C58:K58)</f>
        <v>13.24624344157435</v>
      </c>
      <c r="L71" s="8">
        <f>SUM($C58:L58)</f>
        <v>14.999700800307249</v>
      </c>
      <c r="M71" s="8">
        <f>SUM($C58:M58)</f>
        <v>16.836586792121917</v>
      </c>
      <c r="N71" s="8">
        <f>SUM($C58:N58)</f>
        <v>18.512495017733826</v>
      </c>
      <c r="O71" s="8">
        <f>SUM($C58:O58)</f>
        <v>19.933409000964787</v>
      </c>
      <c r="P71" s="8">
        <f>SUM($C58:P58)</f>
        <v>21.286021107018893</v>
      </c>
      <c r="Q71" s="8">
        <f>SUM($C58:Q58)</f>
        <v>22.620808113878279</v>
      </c>
      <c r="R71" s="8">
        <f>SUM($C58:R58)</f>
        <v>23.945325441262028</v>
      </c>
      <c r="S71" s="8">
        <f>SUM($C58:S58)</f>
        <v>25.122581567783488</v>
      </c>
      <c r="T71" s="8">
        <f>SUM($C58:T58)</f>
        <v>26.398893940555784</v>
      </c>
      <c r="U71" s="8">
        <f>SUM($C58:U58)</f>
        <v>27.55257823316574</v>
      </c>
      <c r="V71" s="8">
        <f>SUM($C58:V58)</f>
        <v>28.57067593034418</v>
      </c>
      <c r="W71" s="8">
        <f>SUM($C58:W58)</f>
        <v>29.475113638464993</v>
      </c>
      <c r="X71" s="8">
        <f>SUM($C58:X58)</f>
        <v>30.368945868558669</v>
      </c>
      <c r="Y71" s="8">
        <f>SUM($C58:Y58)</f>
        <v>31.120255861560352</v>
      </c>
      <c r="Z71" s="8">
        <f>SUM($C58:Z58)</f>
        <v>31.887665581207408</v>
      </c>
      <c r="AA71" s="8">
        <f>SUM($C58:AA58)</f>
        <v>32.647679975557317</v>
      </c>
      <c r="AB71" s="8">
        <f>SUM($C58:AB58)</f>
        <v>33.439270843171528</v>
      </c>
      <c r="AC71" s="8">
        <f>SUM($C58:AC58)</f>
        <v>34.227292982615879</v>
      </c>
      <c r="AD71" s="8">
        <f>SUM($C58:AD58)</f>
        <v>34.988502428309559</v>
      </c>
      <c r="AE71" s="8">
        <f>SUM($C58:AE58)</f>
        <v>35.760415527855763</v>
      </c>
    </row>
    <row r="72" spans="2:31" x14ac:dyDescent="0.25">
      <c r="B72" s="6" t="str">
        <f t="shared" si="32"/>
        <v>Total</v>
      </c>
      <c r="C72" s="9">
        <f t="shared" ref="C72:AE72" si="34">SUM(C64:C71)</f>
        <v>17.960199791856791</v>
      </c>
      <c r="D72" s="9">
        <f t="shared" si="34"/>
        <v>37.131807995177041</v>
      </c>
      <c r="E72" s="9">
        <f t="shared" si="34"/>
        <v>56.847703202759817</v>
      </c>
      <c r="F72" s="9">
        <f t="shared" si="34"/>
        <v>82.152111572451702</v>
      </c>
      <c r="G72" s="9">
        <f t="shared" si="34"/>
        <v>108.30425202297603</v>
      </c>
      <c r="H72" s="9">
        <f t="shared" si="34"/>
        <v>131.74524184213348</v>
      </c>
      <c r="I72" s="9">
        <f t="shared" si="34"/>
        <v>157.24902697003651</v>
      </c>
      <c r="J72" s="9">
        <f t="shared" si="34"/>
        <v>180.82634187098597</v>
      </c>
      <c r="K72" s="9">
        <f t="shared" si="34"/>
        <v>209.75031757902133</v>
      </c>
      <c r="L72" s="9">
        <f t="shared" si="34"/>
        <v>236.0973700668176</v>
      </c>
      <c r="M72" s="9">
        <f t="shared" si="34"/>
        <v>264.40534127875549</v>
      </c>
      <c r="N72" s="9">
        <f t="shared" si="34"/>
        <v>288.73496157964814</v>
      </c>
      <c r="O72" s="9">
        <f t="shared" si="34"/>
        <v>310.21735033672621</v>
      </c>
      <c r="P72" s="9">
        <f t="shared" si="34"/>
        <v>327.67510870979032</v>
      </c>
      <c r="Q72" s="9">
        <f t="shared" si="34"/>
        <v>347.6033783763707</v>
      </c>
      <c r="R72" s="9">
        <f t="shared" si="34"/>
        <v>366.65653040296218</v>
      </c>
      <c r="S72" s="9">
        <f t="shared" si="34"/>
        <v>383.45871560020203</v>
      </c>
      <c r="T72" s="9">
        <f t="shared" si="34"/>
        <v>401.90179715908113</v>
      </c>
      <c r="U72" s="9">
        <f t="shared" si="34"/>
        <v>418.98707720703112</v>
      </c>
      <c r="V72" s="9">
        <f t="shared" si="34"/>
        <v>435.47313154848189</v>
      </c>
      <c r="W72" s="9">
        <f t="shared" si="34"/>
        <v>448.14669691039143</v>
      </c>
      <c r="X72" s="9">
        <f t="shared" si="34"/>
        <v>461.68767486600194</v>
      </c>
      <c r="Y72" s="9">
        <f t="shared" si="34"/>
        <v>472.59779659011105</v>
      </c>
      <c r="Z72" s="9">
        <f t="shared" si="34"/>
        <v>483.81991802916895</v>
      </c>
      <c r="AA72" s="9">
        <f t="shared" si="34"/>
        <v>493.89142781433156</v>
      </c>
      <c r="AB72" s="9">
        <f t="shared" si="34"/>
        <v>506.14912886712602</v>
      </c>
      <c r="AC72" s="9">
        <f t="shared" si="34"/>
        <v>517.97212087227217</v>
      </c>
      <c r="AD72" s="9">
        <f t="shared" si="34"/>
        <v>529.22956011388749</v>
      </c>
      <c r="AE72" s="9">
        <f t="shared" si="34"/>
        <v>540.8472844013769</v>
      </c>
    </row>
    <row r="75" spans="2:31" x14ac:dyDescent="0.25">
      <c r="B75" s="1" t="s">
        <v>11</v>
      </c>
    </row>
    <row r="76" spans="2:31" x14ac:dyDescent="0.25">
      <c r="B76" s="2" t="str">
        <f t="shared" ref="B76:B85" si="35">B24</f>
        <v>Bundle</v>
      </c>
      <c r="C76" s="3">
        <f t="shared" ref="C76:AE76" si="36">C$24</f>
        <v>2022</v>
      </c>
      <c r="D76" s="3">
        <f t="shared" si="36"/>
        <v>2023</v>
      </c>
      <c r="E76" s="3">
        <f t="shared" si="36"/>
        <v>2024</v>
      </c>
      <c r="F76" s="3">
        <f t="shared" si="36"/>
        <v>2025</v>
      </c>
      <c r="G76" s="3">
        <f t="shared" si="36"/>
        <v>2026</v>
      </c>
      <c r="H76" s="3">
        <f t="shared" si="36"/>
        <v>2027</v>
      </c>
      <c r="I76" s="3">
        <f t="shared" si="36"/>
        <v>2028</v>
      </c>
      <c r="J76" s="3">
        <f t="shared" si="36"/>
        <v>2029</v>
      </c>
      <c r="K76" s="3">
        <f t="shared" si="36"/>
        <v>2030</v>
      </c>
      <c r="L76" s="3">
        <f t="shared" si="36"/>
        <v>2031</v>
      </c>
      <c r="M76" s="3">
        <f t="shared" si="36"/>
        <v>2032</v>
      </c>
      <c r="N76" s="3">
        <f t="shared" si="36"/>
        <v>2033</v>
      </c>
      <c r="O76" s="3">
        <f t="shared" si="36"/>
        <v>2034</v>
      </c>
      <c r="P76" s="3">
        <f t="shared" si="36"/>
        <v>2035</v>
      </c>
      <c r="Q76" s="3">
        <f t="shared" si="36"/>
        <v>2036</v>
      </c>
      <c r="R76" s="3">
        <f t="shared" si="36"/>
        <v>2037</v>
      </c>
      <c r="S76" s="3">
        <f t="shared" si="36"/>
        <v>2038</v>
      </c>
      <c r="T76" s="3">
        <f t="shared" si="36"/>
        <v>2039</v>
      </c>
      <c r="U76" s="3">
        <f t="shared" si="36"/>
        <v>2040</v>
      </c>
      <c r="V76" s="3">
        <f t="shared" si="36"/>
        <v>2041</v>
      </c>
      <c r="W76" s="3">
        <f t="shared" si="36"/>
        <v>2042</v>
      </c>
      <c r="X76" s="3">
        <f t="shared" si="36"/>
        <v>2043</v>
      </c>
      <c r="Y76" s="3">
        <f t="shared" si="36"/>
        <v>2044</v>
      </c>
      <c r="Z76" s="3">
        <f t="shared" si="36"/>
        <v>2045</v>
      </c>
      <c r="AA76" s="3">
        <f t="shared" si="36"/>
        <v>2046</v>
      </c>
      <c r="AB76" s="3">
        <f t="shared" si="36"/>
        <v>2047</v>
      </c>
      <c r="AC76" s="3">
        <f t="shared" si="36"/>
        <v>2048</v>
      </c>
      <c r="AD76" s="3">
        <f t="shared" si="36"/>
        <v>2049</v>
      </c>
      <c r="AE76" s="3">
        <f t="shared" si="36"/>
        <v>2050</v>
      </c>
    </row>
    <row r="77" spans="2:31" x14ac:dyDescent="0.25">
      <c r="B77" s="4" t="str">
        <f t="shared" si="35"/>
        <v>Peak_A</v>
      </c>
      <c r="C77" s="10">
        <v>69.99120235103203</v>
      </c>
      <c r="D77" s="10">
        <v>70.141286461167454</v>
      </c>
      <c r="E77" s="10">
        <v>70.321669571068455</v>
      </c>
      <c r="F77" s="10">
        <v>73.551501175197089</v>
      </c>
      <c r="G77" s="10">
        <v>69.314822817504393</v>
      </c>
      <c r="H77" s="10">
        <v>69.268071468338562</v>
      </c>
      <c r="I77" s="10">
        <v>67.903142176767716</v>
      </c>
      <c r="J77" s="10">
        <v>70.399571405621771</v>
      </c>
      <c r="K77" s="10">
        <v>70.240120419295451</v>
      </c>
      <c r="L77" s="10">
        <v>68.963892538831587</v>
      </c>
      <c r="M77" s="10">
        <v>72.487323768106648</v>
      </c>
      <c r="N77" s="10">
        <v>76.934064727098473</v>
      </c>
      <c r="O77" s="10">
        <v>81.964155293284634</v>
      </c>
      <c r="P77" s="10">
        <v>80.282921976507396</v>
      </c>
      <c r="Q77" s="10">
        <v>80.088730908646639</v>
      </c>
      <c r="R77" s="10">
        <v>80.395979667869312</v>
      </c>
      <c r="S77" s="10">
        <v>79.723103091207918</v>
      </c>
      <c r="T77" s="10">
        <v>82.910239031375937</v>
      </c>
      <c r="U77" s="10">
        <v>82.327349898798104</v>
      </c>
      <c r="V77" s="10">
        <v>86.100388612666805</v>
      </c>
      <c r="W77" s="10">
        <v>90.10549501694031</v>
      </c>
      <c r="X77" s="10">
        <v>88.654477787442502</v>
      </c>
      <c r="Y77" s="10">
        <v>89.671624688242389</v>
      </c>
      <c r="Z77" s="10">
        <v>89.673829544838497</v>
      </c>
      <c r="AA77" s="10">
        <v>89.666500721227322</v>
      </c>
      <c r="AB77" s="10">
        <v>89.666500721227308</v>
      </c>
      <c r="AC77" s="10">
        <v>89.666500721227251</v>
      </c>
      <c r="AD77" s="10">
        <v>89.666500721227322</v>
      </c>
      <c r="AE77" s="10">
        <v>89.666500721227294</v>
      </c>
    </row>
    <row r="78" spans="2:31" x14ac:dyDescent="0.25">
      <c r="B78" s="4" t="str">
        <f t="shared" si="35"/>
        <v>Other_A</v>
      </c>
      <c r="C78" s="10">
        <v>25.651041700849426</v>
      </c>
      <c r="D78" s="10">
        <v>20.694367334600329</v>
      </c>
      <c r="E78" s="10">
        <v>16.866420100236326</v>
      </c>
      <c r="F78" s="10">
        <v>17.574881382617527</v>
      </c>
      <c r="G78" s="10">
        <v>16.591873856766416</v>
      </c>
      <c r="H78" s="10">
        <v>43.354755834856121</v>
      </c>
      <c r="I78" s="10">
        <v>45.156935444464331</v>
      </c>
      <c r="J78" s="10">
        <v>45.101517831617713</v>
      </c>
      <c r="K78" s="10">
        <v>42.095404884790653</v>
      </c>
      <c r="L78" s="10">
        <v>42.937004387534515</v>
      </c>
      <c r="M78" s="10">
        <v>43.031099442657336</v>
      </c>
      <c r="N78" s="10">
        <v>42.276032419755865</v>
      </c>
      <c r="O78" s="10">
        <v>43.834846462783361</v>
      </c>
      <c r="P78" s="10">
        <v>48.575813228584181</v>
      </c>
      <c r="Q78" s="10">
        <v>48.358822856311434</v>
      </c>
      <c r="R78" s="10">
        <v>68.092186075689156</v>
      </c>
      <c r="S78" s="10">
        <v>68.050158645497689</v>
      </c>
      <c r="T78" s="10">
        <v>66.599265058896066</v>
      </c>
      <c r="U78" s="10">
        <v>68.593335473570562</v>
      </c>
      <c r="V78" s="10">
        <v>66.937554210807207</v>
      </c>
      <c r="W78" s="10">
        <v>72.100620606907455</v>
      </c>
      <c r="X78" s="10">
        <v>72.646981421645577</v>
      </c>
      <c r="Y78" s="10">
        <v>73.809263732373509</v>
      </c>
      <c r="Z78" s="10">
        <v>73.70283754688711</v>
      </c>
      <c r="AA78" s="10">
        <v>73.896233658631758</v>
      </c>
      <c r="AB78" s="10">
        <v>73.8962336586319</v>
      </c>
      <c r="AC78" s="10">
        <v>73.896233658631871</v>
      </c>
      <c r="AD78" s="10">
        <v>73.896233658631672</v>
      </c>
      <c r="AE78" s="10">
        <v>73.896233658631814</v>
      </c>
    </row>
    <row r="79" spans="2:31" x14ac:dyDescent="0.25">
      <c r="B79" s="4" t="str">
        <f t="shared" si="35"/>
        <v>Peak_B</v>
      </c>
      <c r="C79" s="10">
        <v>71.792423481715034</v>
      </c>
      <c r="D79" s="10">
        <v>83.914698141558901</v>
      </c>
      <c r="E79" s="10">
        <v>87.915159736115541</v>
      </c>
      <c r="F79" s="10">
        <v>59.140743077246739</v>
      </c>
      <c r="G79" s="10">
        <v>70.208862535464959</v>
      </c>
      <c r="H79" s="10">
        <v>94.351645962254509</v>
      </c>
      <c r="I79" s="10">
        <v>107.04123792113481</v>
      </c>
      <c r="J79" s="10">
        <v>115.54032913544091</v>
      </c>
      <c r="K79" s="10">
        <v>114.24666514022339</v>
      </c>
      <c r="L79" s="10">
        <v>126.40013363858247</v>
      </c>
      <c r="M79" s="10">
        <v>133.01061119141818</v>
      </c>
      <c r="N79" s="10">
        <v>137.20611200394958</v>
      </c>
      <c r="O79" s="10">
        <v>135.67293354745505</v>
      </c>
      <c r="P79" s="10">
        <v>126.75150240392206</v>
      </c>
      <c r="Q79" s="10">
        <v>124.02225874208625</v>
      </c>
      <c r="R79" s="10">
        <v>123.98945607479232</v>
      </c>
      <c r="S79" s="10">
        <v>128.21634032575059</v>
      </c>
      <c r="T79" s="10">
        <v>138.73006288907763</v>
      </c>
      <c r="U79" s="10">
        <v>158.3453675518559</v>
      </c>
      <c r="V79" s="10">
        <v>157.41669689852452</v>
      </c>
      <c r="W79" s="10">
        <v>155.88608969918909</v>
      </c>
      <c r="X79" s="10">
        <v>132.87501807894668</v>
      </c>
      <c r="Y79" s="10">
        <v>130.91576505379143</v>
      </c>
      <c r="Z79" s="10">
        <v>130.90924751185997</v>
      </c>
      <c r="AA79" s="10">
        <v>130.9190112463063</v>
      </c>
      <c r="AB79" s="10">
        <v>130.91901124630635</v>
      </c>
      <c r="AC79" s="10">
        <v>130.9190112463063</v>
      </c>
      <c r="AD79" s="10">
        <v>130.91901124630638</v>
      </c>
      <c r="AE79" s="10">
        <v>130.91901124630638</v>
      </c>
    </row>
    <row r="80" spans="2:31" x14ac:dyDescent="0.25">
      <c r="B80" s="4" t="str">
        <f t="shared" si="35"/>
        <v>Other_B</v>
      </c>
      <c r="C80" s="10">
        <v>27.199946039020709</v>
      </c>
      <c r="D80" s="10">
        <v>48.257706598014515</v>
      </c>
      <c r="E80" s="10">
        <v>62.638548704768219</v>
      </c>
      <c r="F80" s="10">
        <v>45.001250590708217</v>
      </c>
      <c r="G80" s="10">
        <v>101.67054187602294</v>
      </c>
      <c r="H80" s="10">
        <v>185.63830125887785</v>
      </c>
      <c r="I80" s="10">
        <v>170.17948364665551</v>
      </c>
      <c r="J80" s="10">
        <v>173.69256495396297</v>
      </c>
      <c r="K80" s="10">
        <v>172.96946274194994</v>
      </c>
      <c r="L80" s="10">
        <v>179.57800176509897</v>
      </c>
      <c r="M80" s="10">
        <v>185.27970885936077</v>
      </c>
      <c r="N80" s="10">
        <v>186.04908995788145</v>
      </c>
      <c r="O80" s="10">
        <v>186.03668863304461</v>
      </c>
      <c r="P80" s="10">
        <v>186.56044788334961</v>
      </c>
      <c r="Q80" s="10">
        <v>187.11055908334987</v>
      </c>
      <c r="R80" s="10">
        <v>187.23146667127168</v>
      </c>
      <c r="S80" s="10">
        <v>157.02865177911079</v>
      </c>
      <c r="T80" s="10">
        <v>159.4221514368779</v>
      </c>
      <c r="U80" s="10">
        <v>154.17867923060194</v>
      </c>
      <c r="V80" s="10">
        <v>155.67663475608589</v>
      </c>
      <c r="W80" s="10">
        <v>147.65743769151817</v>
      </c>
      <c r="X80" s="10">
        <v>150.94500711437723</v>
      </c>
      <c r="Y80" s="10">
        <v>180.402512028237</v>
      </c>
      <c r="Z80" s="10">
        <v>180.27097449583141</v>
      </c>
      <c r="AA80" s="10">
        <v>180.50808267694032</v>
      </c>
      <c r="AB80" s="10">
        <v>180.50808267694012</v>
      </c>
      <c r="AC80" s="10">
        <v>180.50808267694015</v>
      </c>
      <c r="AD80" s="10">
        <v>180.50808267694021</v>
      </c>
      <c r="AE80" s="10">
        <v>180.50808267694018</v>
      </c>
    </row>
    <row r="81" spans="2:31" x14ac:dyDescent="0.25">
      <c r="B81" s="4" t="str">
        <f t="shared" si="35"/>
        <v>Peak_C</v>
      </c>
      <c r="C81" s="10">
        <v>199.51473781340769</v>
      </c>
      <c r="D81" s="10">
        <v>200.24333764134755</v>
      </c>
      <c r="E81" s="10">
        <v>200.90428552996917</v>
      </c>
      <c r="F81" s="10">
        <v>209.34141200935431</v>
      </c>
      <c r="G81" s="10">
        <v>202.97286722728032</v>
      </c>
      <c r="H81" s="10">
        <v>203.69833862524223</v>
      </c>
      <c r="I81" s="10">
        <v>204.34868060755775</v>
      </c>
      <c r="J81" s="10">
        <v>205.03037344100647</v>
      </c>
      <c r="K81" s="10">
        <v>206.10343891003279</v>
      </c>
      <c r="L81" s="10">
        <v>223.76918283247761</v>
      </c>
      <c r="M81" s="10">
        <v>239.08396821773258</v>
      </c>
      <c r="N81" s="10">
        <v>236.69344606675287</v>
      </c>
      <c r="O81" s="10">
        <v>238.69330651356771</v>
      </c>
      <c r="P81" s="10">
        <v>240.61571474438881</v>
      </c>
      <c r="Q81" s="10">
        <v>241.37630368116641</v>
      </c>
      <c r="R81" s="10">
        <v>242.01643491300393</v>
      </c>
      <c r="S81" s="10">
        <v>242.53589657488135</v>
      </c>
      <c r="T81" s="10">
        <v>242.52672109530494</v>
      </c>
      <c r="U81" s="10">
        <v>238.18419318052437</v>
      </c>
      <c r="V81" s="10">
        <v>247.31480758967615</v>
      </c>
      <c r="W81" s="10">
        <v>249.23179431430287</v>
      </c>
      <c r="X81" s="10">
        <v>249.15025170728623</v>
      </c>
      <c r="Y81" s="10">
        <v>249.06755219232059</v>
      </c>
      <c r="Z81" s="10">
        <v>249.13362606418198</v>
      </c>
      <c r="AA81" s="10">
        <v>248.97045270871669</v>
      </c>
      <c r="AB81" s="10">
        <v>248.97045270871649</v>
      </c>
      <c r="AC81" s="10">
        <v>248.97045270871649</v>
      </c>
      <c r="AD81" s="10">
        <v>248.97045270871666</v>
      </c>
      <c r="AE81" s="10">
        <v>248.97045270871661</v>
      </c>
    </row>
    <row r="82" spans="2:31" x14ac:dyDescent="0.25">
      <c r="B82" s="4" t="str">
        <f t="shared" si="35"/>
        <v>Other_C</v>
      </c>
      <c r="C82" s="10">
        <v>185.58302097794257</v>
      </c>
      <c r="D82" s="10">
        <v>183.5584121523159</v>
      </c>
      <c r="E82" s="10">
        <v>182.53432736786172</v>
      </c>
      <c r="F82" s="10">
        <v>185.99226999256999</v>
      </c>
      <c r="G82" s="10">
        <v>180.58020624767428</v>
      </c>
      <c r="H82" s="10">
        <v>179.43933680086042</v>
      </c>
      <c r="I82" s="10">
        <v>177.32643386086107</v>
      </c>
      <c r="J82" s="10">
        <v>175.42898389826496</v>
      </c>
      <c r="K82" s="10">
        <v>173.32241255582181</v>
      </c>
      <c r="L82" s="10">
        <v>174.78185543578422</v>
      </c>
      <c r="M82" s="10">
        <v>174.6986123452653</v>
      </c>
      <c r="N82" s="10">
        <v>175.87752092580945</v>
      </c>
      <c r="O82" s="10">
        <v>186.76027215588965</v>
      </c>
      <c r="P82" s="10">
        <v>188.38905619549666</v>
      </c>
      <c r="Q82" s="10">
        <v>189.53176023409978</v>
      </c>
      <c r="R82" s="10">
        <v>191.76070568391768</v>
      </c>
      <c r="S82" s="10">
        <v>192.83051046709215</v>
      </c>
      <c r="T82" s="10">
        <v>187.05956809513626</v>
      </c>
      <c r="U82" s="10">
        <v>189.16097432602007</v>
      </c>
      <c r="V82" s="10">
        <v>180.64161634181048</v>
      </c>
      <c r="W82" s="10">
        <v>183.50961056772684</v>
      </c>
      <c r="X82" s="10">
        <v>194.03917236554958</v>
      </c>
      <c r="Y82" s="10">
        <v>193.11690765934381</v>
      </c>
      <c r="Z82" s="10">
        <v>193.01552179546997</v>
      </c>
      <c r="AA82" s="10">
        <v>193.18305928548705</v>
      </c>
      <c r="AB82" s="10">
        <v>193.18305928548708</v>
      </c>
      <c r="AC82" s="10">
        <v>193.18305928548691</v>
      </c>
      <c r="AD82" s="10">
        <v>193.18305928548688</v>
      </c>
      <c r="AE82" s="10">
        <v>193.18305928548676</v>
      </c>
    </row>
    <row r="83" spans="2:31" x14ac:dyDescent="0.25">
      <c r="B83" s="4" t="str">
        <f t="shared" si="35"/>
        <v>Peak_D</v>
      </c>
      <c r="C83" s="10">
        <v>782.04094661102977</v>
      </c>
      <c r="D83" s="10">
        <v>799.12975675472831</v>
      </c>
      <c r="E83" s="10">
        <v>810.89224418461242</v>
      </c>
      <c r="F83" s="10">
        <v>818.06483558909247</v>
      </c>
      <c r="G83" s="10">
        <v>829.93950518501731</v>
      </c>
      <c r="H83" s="10">
        <v>835.55604124948354</v>
      </c>
      <c r="I83" s="10">
        <v>839.65430635498956</v>
      </c>
      <c r="J83" s="10">
        <v>844.11077714358237</v>
      </c>
      <c r="K83" s="10">
        <v>844.3435126659034</v>
      </c>
      <c r="L83" s="10">
        <v>862.6872736427805</v>
      </c>
      <c r="M83" s="10">
        <v>869.75583546205439</v>
      </c>
      <c r="N83" s="10">
        <v>853.49292032502183</v>
      </c>
      <c r="O83" s="10">
        <v>751.14842107446384</v>
      </c>
      <c r="P83" s="10">
        <v>718.22180827028285</v>
      </c>
      <c r="Q83" s="10">
        <v>723.54653923486978</v>
      </c>
      <c r="R83" s="10">
        <v>727.94993787698013</v>
      </c>
      <c r="S83" s="10">
        <v>731.20299898896701</v>
      </c>
      <c r="T83" s="10">
        <v>729.23086278935102</v>
      </c>
      <c r="U83" s="10">
        <v>730.06767678653227</v>
      </c>
      <c r="V83" s="10">
        <v>790.24612702778347</v>
      </c>
      <c r="W83" s="10">
        <v>815.67185613495462</v>
      </c>
      <c r="X83" s="10">
        <v>823.55224486134784</v>
      </c>
      <c r="Y83" s="10">
        <v>825.48451469951908</v>
      </c>
      <c r="Z83" s="10">
        <v>826.11975567635545</v>
      </c>
      <c r="AA83" s="10">
        <v>825.78947193286797</v>
      </c>
      <c r="AB83" s="10">
        <v>825.78947193286831</v>
      </c>
      <c r="AC83" s="10">
        <v>825.78947193287115</v>
      </c>
      <c r="AD83" s="10">
        <v>825.78947193286911</v>
      </c>
      <c r="AE83" s="10">
        <v>825.78947193286956</v>
      </c>
    </row>
    <row r="84" spans="2:31" x14ac:dyDescent="0.25">
      <c r="B84" s="4" t="str">
        <f t="shared" si="35"/>
        <v>Other_D</v>
      </c>
      <c r="C84" s="10">
        <v>1723.3432709281933</v>
      </c>
      <c r="D84" s="10">
        <v>1678.3698718705414</v>
      </c>
      <c r="E84" s="10">
        <v>1534.1248317564568</v>
      </c>
      <c r="F84" s="10">
        <v>1482.8336174441908</v>
      </c>
      <c r="G84" s="10">
        <v>1468.5700241547208</v>
      </c>
      <c r="H84" s="10">
        <v>1427.4511782646841</v>
      </c>
      <c r="I84" s="10">
        <v>1428.9039841935787</v>
      </c>
      <c r="J84" s="10">
        <v>1395.9028922523421</v>
      </c>
      <c r="K84" s="10">
        <v>1401.3883005809182</v>
      </c>
      <c r="L84" s="10">
        <v>1425.6487345823311</v>
      </c>
      <c r="M84" s="10">
        <v>1435.3938971130196</v>
      </c>
      <c r="N84" s="10">
        <v>1372.1788824151608</v>
      </c>
      <c r="O84" s="10">
        <v>1422.0650171977977</v>
      </c>
      <c r="P84" s="10">
        <v>1458.2578286221333</v>
      </c>
      <c r="Q84" s="10">
        <v>1518.6187636287775</v>
      </c>
      <c r="R84" s="10">
        <v>1579.7855095762141</v>
      </c>
      <c r="S84" s="10">
        <v>1652.6615884408793</v>
      </c>
      <c r="T84" s="10">
        <v>1558.895550882427</v>
      </c>
      <c r="U84" s="10">
        <v>1624.2906043321957</v>
      </c>
      <c r="V84" s="10">
        <v>1689.1708829909969</v>
      </c>
      <c r="W84" s="10">
        <v>1752.7962829329203</v>
      </c>
      <c r="X84" s="10">
        <v>1807.6929758392082</v>
      </c>
      <c r="Y84" s="10">
        <v>1325.8744453278325</v>
      </c>
      <c r="Z84" s="10">
        <v>1326.3025333537405</v>
      </c>
      <c r="AA84" s="10">
        <v>1325.1262026463987</v>
      </c>
      <c r="AB84" s="10">
        <v>1325.1262026463983</v>
      </c>
      <c r="AC84" s="10">
        <v>1325.1262026463967</v>
      </c>
      <c r="AD84" s="10">
        <v>1325.1262026463994</v>
      </c>
      <c r="AE84" s="10">
        <v>1325.1262026463958</v>
      </c>
    </row>
    <row r="85" spans="2:31" x14ac:dyDescent="0.25">
      <c r="B85" s="6" t="str">
        <f t="shared" si="35"/>
        <v>Total</v>
      </c>
      <c r="C85" s="11">
        <v>215.40505243361386</v>
      </c>
      <c r="D85" s="11">
        <v>223.01176879092483</v>
      </c>
      <c r="E85" s="11">
        <v>220.38538899465644</v>
      </c>
      <c r="F85" s="11">
        <v>202.07224121967172</v>
      </c>
      <c r="G85" s="11">
        <v>227.12355692090304</v>
      </c>
      <c r="H85" s="11">
        <v>257.79559845485875</v>
      </c>
      <c r="I85" s="11">
        <v>256.58212649746554</v>
      </c>
      <c r="J85" s="11">
        <v>258.38573124379764</v>
      </c>
      <c r="K85" s="11">
        <v>254.60306178159303</v>
      </c>
      <c r="L85" s="11">
        <v>254.12542526454953</v>
      </c>
      <c r="M85" s="11">
        <v>260.40905453509117</v>
      </c>
      <c r="N85" s="11">
        <v>260.29411436429467</v>
      </c>
      <c r="O85" s="11">
        <v>223.19875224096484</v>
      </c>
      <c r="P85" s="11">
        <v>235.35241823080972</v>
      </c>
      <c r="Q85" s="11">
        <v>238.43319082630728</v>
      </c>
      <c r="R85" s="11">
        <v>270.26656284717575</v>
      </c>
      <c r="S85" s="11">
        <v>271.85397299523788</v>
      </c>
      <c r="T85" s="11">
        <v>264.07296517391933</v>
      </c>
      <c r="U85" s="11">
        <v>265.70958238948867</v>
      </c>
      <c r="V85" s="11">
        <v>251.40554186782032</v>
      </c>
      <c r="W85" s="11">
        <v>275.90538374691658</v>
      </c>
      <c r="X85" s="11">
        <v>271.43737582982544</v>
      </c>
      <c r="Y85" s="11">
        <v>236.49874760834399</v>
      </c>
      <c r="Z85" s="11">
        <v>236.3935144797656</v>
      </c>
      <c r="AA85" s="11">
        <v>236.29153938240532</v>
      </c>
      <c r="AB85" s="11">
        <v>236.23510040327858</v>
      </c>
      <c r="AC85" s="11">
        <v>236.20966852111908</v>
      </c>
      <c r="AD85" s="11">
        <v>236.21613597871081</v>
      </c>
      <c r="AE85" s="11">
        <v>236.25586732282335</v>
      </c>
    </row>
    <row r="88" spans="2:31" x14ac:dyDescent="0.25">
      <c r="B88" s="1" t="s">
        <v>12</v>
      </c>
    </row>
    <row r="89" spans="2:31" x14ac:dyDescent="0.25">
      <c r="B89" s="2" t="str">
        <f t="shared" ref="B89:B98" si="37">B24</f>
        <v>Bundle</v>
      </c>
      <c r="C89" s="3">
        <f t="shared" ref="C89:AE89" si="38">C$24</f>
        <v>2022</v>
      </c>
      <c r="D89" s="3">
        <f t="shared" si="38"/>
        <v>2023</v>
      </c>
      <c r="E89" s="3">
        <f t="shared" si="38"/>
        <v>2024</v>
      </c>
      <c r="F89" s="3">
        <f t="shared" si="38"/>
        <v>2025</v>
      </c>
      <c r="G89" s="3">
        <f t="shared" si="38"/>
        <v>2026</v>
      </c>
      <c r="H89" s="3">
        <f t="shared" si="38"/>
        <v>2027</v>
      </c>
      <c r="I89" s="3">
        <f t="shared" si="38"/>
        <v>2028</v>
      </c>
      <c r="J89" s="3">
        <f t="shared" si="38"/>
        <v>2029</v>
      </c>
      <c r="K89" s="3">
        <f t="shared" si="38"/>
        <v>2030</v>
      </c>
      <c r="L89" s="3">
        <f t="shared" si="38"/>
        <v>2031</v>
      </c>
      <c r="M89" s="3">
        <f t="shared" si="38"/>
        <v>2032</v>
      </c>
      <c r="N89" s="3">
        <f t="shared" si="38"/>
        <v>2033</v>
      </c>
      <c r="O89" s="3">
        <f t="shared" si="38"/>
        <v>2034</v>
      </c>
      <c r="P89" s="3">
        <f t="shared" si="38"/>
        <v>2035</v>
      </c>
      <c r="Q89" s="3">
        <f t="shared" si="38"/>
        <v>2036</v>
      </c>
      <c r="R89" s="3">
        <f t="shared" si="38"/>
        <v>2037</v>
      </c>
      <c r="S89" s="3">
        <f t="shared" si="38"/>
        <v>2038</v>
      </c>
      <c r="T89" s="3">
        <f t="shared" si="38"/>
        <v>2039</v>
      </c>
      <c r="U89" s="3">
        <f t="shared" si="38"/>
        <v>2040</v>
      </c>
      <c r="V89" s="3">
        <f t="shared" si="38"/>
        <v>2041</v>
      </c>
      <c r="W89" s="3">
        <f t="shared" si="38"/>
        <v>2042</v>
      </c>
      <c r="X89" s="3">
        <f t="shared" si="38"/>
        <v>2043</v>
      </c>
      <c r="Y89" s="3">
        <f t="shared" si="38"/>
        <v>2044</v>
      </c>
      <c r="Z89" s="3">
        <f t="shared" si="38"/>
        <v>2045</v>
      </c>
      <c r="AA89" s="3">
        <f t="shared" si="38"/>
        <v>2046</v>
      </c>
      <c r="AB89" s="3">
        <f t="shared" si="38"/>
        <v>2047</v>
      </c>
      <c r="AC89" s="3">
        <f t="shared" si="38"/>
        <v>2048</v>
      </c>
      <c r="AD89" s="3">
        <f t="shared" si="38"/>
        <v>2049</v>
      </c>
      <c r="AE89" s="3">
        <f t="shared" si="38"/>
        <v>2050</v>
      </c>
    </row>
    <row r="90" spans="2:31" x14ac:dyDescent="0.25">
      <c r="B90" s="4" t="str">
        <f t="shared" si="37"/>
        <v>Peak_A</v>
      </c>
      <c r="C90" s="10">
        <f t="shared" ref="C90:C98" si="39">C77*(1+$C$153)^(C$89-$C$89)</f>
        <v>69.99120235103203</v>
      </c>
      <c r="D90" s="10">
        <f t="shared" ref="D90:AE90" si="40">D77*(1+$C$153)^(D$89-$C$89)</f>
        <v>71.614253476851957</v>
      </c>
      <c r="E90" s="10">
        <f t="shared" si="40"/>
        <v>73.306191549334159</v>
      </c>
      <c r="F90" s="10">
        <f t="shared" si="40"/>
        <v>78.283235545741647</v>
      </c>
      <c r="G90" s="10">
        <f t="shared" si="40"/>
        <v>75.323256134062348</v>
      </c>
      <c r="H90" s="10">
        <f t="shared" si="40"/>
        <v>76.853173723304948</v>
      </c>
      <c r="I90" s="10">
        <f t="shared" si="40"/>
        <v>76.920894154362131</v>
      </c>
      <c r="J90" s="10">
        <f t="shared" si="40"/>
        <v>81.423583076669999</v>
      </c>
      <c r="K90" s="10">
        <f t="shared" si="40"/>
        <v>82.945185767072729</v>
      </c>
      <c r="L90" s="10">
        <f t="shared" si="40"/>
        <v>83.148313576700133</v>
      </c>
      <c r="M90" s="10">
        <f t="shared" si="40"/>
        <v>89.2317656925824</v>
      </c>
      <c r="N90" s="10">
        <f t="shared" si="40"/>
        <v>96.694515459239057</v>
      </c>
      <c r="O90" s="10">
        <f t="shared" si="40"/>
        <v>105.1799288093909</v>
      </c>
      <c r="P90" s="10">
        <f t="shared" si="40"/>
        <v>105.18597037484959</v>
      </c>
      <c r="Q90" s="10">
        <f t="shared" si="40"/>
        <v>107.13510536704342</v>
      </c>
      <c r="R90" s="10">
        <f t="shared" si="40"/>
        <v>109.80458199098892</v>
      </c>
      <c r="S90" s="10">
        <f t="shared" si="40"/>
        <v>111.17216618402234</v>
      </c>
      <c r="T90" s="10">
        <f t="shared" si="40"/>
        <v>118.04450699187616</v>
      </c>
      <c r="U90" s="10">
        <f t="shared" si="40"/>
        <v>119.67611801290468</v>
      </c>
      <c r="V90" s="10">
        <f t="shared" si="40"/>
        <v>127.78921764321181</v>
      </c>
      <c r="W90" s="10">
        <f t="shared" si="40"/>
        <v>136.54195559373494</v>
      </c>
      <c r="X90" s="10">
        <f t="shared" si="40"/>
        <v>137.1643531625806</v>
      </c>
      <c r="Y90" s="10">
        <f t="shared" si="40"/>
        <v>141.65156085917025</v>
      </c>
      <c r="Z90" s="10">
        <f t="shared" si="40"/>
        <v>144.62979972452987</v>
      </c>
      <c r="AA90" s="10">
        <f t="shared" si="40"/>
        <v>147.65495705251902</v>
      </c>
      <c r="AB90" s="10">
        <f t="shared" si="40"/>
        <v>150.75571115062186</v>
      </c>
      <c r="AC90" s="10">
        <f t="shared" si="40"/>
        <v>153.9215810847848</v>
      </c>
      <c r="AD90" s="10">
        <f t="shared" si="40"/>
        <v>157.15393428756542</v>
      </c>
      <c r="AE90" s="10">
        <f t="shared" si="40"/>
        <v>160.45416690760419</v>
      </c>
    </row>
    <row r="91" spans="2:31" x14ac:dyDescent="0.25">
      <c r="B91" s="4" t="str">
        <f t="shared" si="37"/>
        <v>Other_A</v>
      </c>
      <c r="C91" s="10">
        <f t="shared" si="39"/>
        <v>25.651041700849426</v>
      </c>
      <c r="D91" s="10">
        <f t="shared" ref="D91:AE91" si="41">D78*(1+$C$153)^(D$89-$C$89)</f>
        <v>21.128949048626936</v>
      </c>
      <c r="E91" s="10">
        <f t="shared" si="41"/>
        <v>17.582247835710451</v>
      </c>
      <c r="F91" s="10">
        <f t="shared" si="41"/>
        <v>18.705513238768113</v>
      </c>
      <c r="G91" s="10">
        <f t="shared" si="41"/>
        <v>18.030111215139158</v>
      </c>
      <c r="H91" s="10">
        <f t="shared" si="41"/>
        <v>48.102257090132113</v>
      </c>
      <c r="I91" s="10">
        <f t="shared" si="41"/>
        <v>51.153919248930237</v>
      </c>
      <c r="J91" s="10">
        <f t="shared" si="41"/>
        <v>52.164055983917308</v>
      </c>
      <c r="K91" s="10">
        <f t="shared" si="41"/>
        <v>49.709641117726946</v>
      </c>
      <c r="L91" s="10">
        <f t="shared" si="41"/>
        <v>51.768242386385403</v>
      </c>
      <c r="M91" s="10">
        <f t="shared" si="41"/>
        <v>52.971206320778009</v>
      </c>
      <c r="N91" s="10">
        <f t="shared" si="41"/>
        <v>53.134596291875219</v>
      </c>
      <c r="O91" s="10">
        <f t="shared" si="41"/>
        <v>56.250760028315433</v>
      </c>
      <c r="P91" s="10">
        <f t="shared" si="41"/>
        <v>63.643598481520591</v>
      </c>
      <c r="Q91" s="10">
        <f t="shared" si="41"/>
        <v>64.689844917716925</v>
      </c>
      <c r="R91" s="10">
        <f t="shared" si="41"/>
        <v>93.000098509675126</v>
      </c>
      <c r="S91" s="10">
        <f t="shared" si="41"/>
        <v>94.894494223728657</v>
      </c>
      <c r="T91" s="10">
        <f t="shared" si="41"/>
        <v>94.821550410963781</v>
      </c>
      <c r="U91" s="10">
        <f t="shared" si="41"/>
        <v>99.711506821545754</v>
      </c>
      <c r="V91" s="10">
        <f t="shared" si="41"/>
        <v>99.347956744189545</v>
      </c>
      <c r="W91" s="10">
        <f t="shared" si="41"/>
        <v>109.25815051943526</v>
      </c>
      <c r="X91" s="10">
        <f t="shared" si="41"/>
        <v>112.39788970169154</v>
      </c>
      <c r="Y91" s="10">
        <f t="shared" si="41"/>
        <v>116.59426769511542</v>
      </c>
      <c r="Z91" s="10">
        <f t="shared" si="41"/>
        <v>118.87109859856986</v>
      </c>
      <c r="AA91" s="10">
        <f t="shared" si="41"/>
        <v>121.68585948425573</v>
      </c>
      <c r="AB91" s="10">
        <f t="shared" si="41"/>
        <v>124.24126253342531</v>
      </c>
      <c r="AC91" s="10">
        <f t="shared" si="41"/>
        <v>126.85032904662718</v>
      </c>
      <c r="AD91" s="10">
        <f t="shared" si="41"/>
        <v>129.51418595660601</v>
      </c>
      <c r="AE91" s="10">
        <f t="shared" si="41"/>
        <v>132.23398386169495</v>
      </c>
    </row>
    <row r="92" spans="2:31" x14ac:dyDescent="0.25">
      <c r="B92" s="4" t="str">
        <f t="shared" si="37"/>
        <v>Peak_B</v>
      </c>
      <c r="C92" s="10">
        <f t="shared" si="39"/>
        <v>71.792423481715034</v>
      </c>
      <c r="D92" s="10">
        <f t="shared" ref="D92:AE92" si="42">D79*(1+$C$153)^(D$89-$C$89)</f>
        <v>85.676906802531633</v>
      </c>
      <c r="E92" s="10">
        <f t="shared" si="42"/>
        <v>91.646367030476</v>
      </c>
      <c r="F92" s="10">
        <f t="shared" si="42"/>
        <v>62.945400796626103</v>
      </c>
      <c r="G92" s="10">
        <f t="shared" si="42"/>
        <v>76.29479411010638</v>
      </c>
      <c r="H92" s="10">
        <f t="shared" si="42"/>
        <v>104.68348958627122</v>
      </c>
      <c r="I92" s="10">
        <f t="shared" si="42"/>
        <v>121.25665276062253</v>
      </c>
      <c r="J92" s="10">
        <f t="shared" si="42"/>
        <v>133.63302361403458</v>
      </c>
      <c r="K92" s="10">
        <f t="shared" si="42"/>
        <v>134.91165457514219</v>
      </c>
      <c r="L92" s="10">
        <f t="shared" si="42"/>
        <v>152.39798046491941</v>
      </c>
      <c r="M92" s="10">
        <f t="shared" si="42"/>
        <v>163.73582407910459</v>
      </c>
      <c r="N92" s="10">
        <f t="shared" si="42"/>
        <v>172.44738810212542</v>
      </c>
      <c r="O92" s="10">
        <f t="shared" si="42"/>
        <v>174.10134272501551</v>
      </c>
      <c r="P92" s="10">
        <f t="shared" si="42"/>
        <v>166.06869118102114</v>
      </c>
      <c r="Q92" s="10">
        <f t="shared" si="42"/>
        <v>165.90521047646681</v>
      </c>
      <c r="R92" s="10">
        <f t="shared" si="42"/>
        <v>169.34441811427797</v>
      </c>
      <c r="S92" s="10">
        <f t="shared" si="42"/>
        <v>178.79495079229412</v>
      </c>
      <c r="T92" s="10">
        <f t="shared" si="42"/>
        <v>197.51869093630052</v>
      </c>
      <c r="U92" s="10">
        <f t="shared" si="42"/>
        <v>230.1806011881518</v>
      </c>
      <c r="V92" s="10">
        <f t="shared" si="42"/>
        <v>233.63607139029375</v>
      </c>
      <c r="W92" s="10">
        <f t="shared" si="42"/>
        <v>236.22301318455624</v>
      </c>
      <c r="X92" s="10">
        <f t="shared" si="42"/>
        <v>205.58144789891833</v>
      </c>
      <c r="Y92" s="10">
        <f t="shared" si="42"/>
        <v>206.80368539562647</v>
      </c>
      <c r="Z92" s="10">
        <f t="shared" si="42"/>
        <v>211.13605101767396</v>
      </c>
      <c r="AA92" s="10">
        <f t="shared" si="42"/>
        <v>215.58598615363718</v>
      </c>
      <c r="AB92" s="10">
        <f t="shared" si="42"/>
        <v>220.1132918628636</v>
      </c>
      <c r="AC92" s="10">
        <f t="shared" si="42"/>
        <v>224.73567099198362</v>
      </c>
      <c r="AD92" s="10">
        <f t="shared" si="42"/>
        <v>229.45512008281543</v>
      </c>
      <c r="AE92" s="10">
        <f t="shared" si="42"/>
        <v>234.27367760455448</v>
      </c>
    </row>
    <row r="93" spans="2:31" x14ac:dyDescent="0.25">
      <c r="B93" s="4" t="str">
        <f t="shared" si="37"/>
        <v>Other_B</v>
      </c>
      <c r="C93" s="10">
        <f t="shared" si="39"/>
        <v>27.199946039020709</v>
      </c>
      <c r="D93" s="10">
        <f t="shared" ref="D93:AE93" si="43">D80*(1+$C$153)^(D$89-$C$89)</f>
        <v>49.271118436572813</v>
      </c>
      <c r="E93" s="10">
        <f t="shared" si="43"/>
        <v>65.29699135034727</v>
      </c>
      <c r="F93" s="10">
        <f t="shared" si="43"/>
        <v>47.89628278903605</v>
      </c>
      <c r="G93" s="10">
        <f t="shared" si="43"/>
        <v>110.48367370395468</v>
      </c>
      <c r="H93" s="10">
        <f t="shared" si="43"/>
        <v>205.96636103646904</v>
      </c>
      <c r="I93" s="10">
        <f t="shared" si="43"/>
        <v>192.77985714933683</v>
      </c>
      <c r="J93" s="10">
        <f t="shared" si="43"/>
        <v>200.89143598393468</v>
      </c>
      <c r="K93" s="10">
        <f t="shared" si="43"/>
        <v>204.25625886627304</v>
      </c>
      <c r="L93" s="10">
        <f t="shared" si="43"/>
        <v>216.51341669605003</v>
      </c>
      <c r="M93" s="10">
        <f t="shared" si="43"/>
        <v>228.07898966470836</v>
      </c>
      <c r="N93" s="10">
        <f t="shared" si="43"/>
        <v>233.83564444337927</v>
      </c>
      <c r="O93" s="10">
        <f t="shared" si="43"/>
        <v>238.73027906336043</v>
      </c>
      <c r="P93" s="10">
        <f t="shared" si="43"/>
        <v>244.42983963537071</v>
      </c>
      <c r="Q93" s="10">
        <f t="shared" si="43"/>
        <v>250.29875283636002</v>
      </c>
      <c r="R93" s="10">
        <f t="shared" si="43"/>
        <v>255.72016185798438</v>
      </c>
      <c r="S93" s="10">
        <f t="shared" si="43"/>
        <v>218.97310433674664</v>
      </c>
      <c r="T93" s="10">
        <f t="shared" si="43"/>
        <v>226.9793150979674</v>
      </c>
      <c r="U93" s="10">
        <f t="shared" si="43"/>
        <v>224.12364582799074</v>
      </c>
      <c r="V93" s="10">
        <f t="shared" si="43"/>
        <v>231.05349094651524</v>
      </c>
      <c r="W93" s="10">
        <f t="shared" si="43"/>
        <v>223.75367114480088</v>
      </c>
      <c r="X93" s="10">
        <f t="shared" si="43"/>
        <v>233.53895686583519</v>
      </c>
      <c r="Y93" s="10">
        <f t="shared" si="43"/>
        <v>284.97640698000703</v>
      </c>
      <c r="Z93" s="10">
        <f t="shared" si="43"/>
        <v>290.74876215073641</v>
      </c>
      <c r="AA93" s="10">
        <f t="shared" si="43"/>
        <v>297.24493518666401</v>
      </c>
      <c r="AB93" s="10">
        <f t="shared" si="43"/>
        <v>303.48707882558352</v>
      </c>
      <c r="AC93" s="10">
        <f t="shared" si="43"/>
        <v>309.86030748092082</v>
      </c>
      <c r="AD93" s="10">
        <f t="shared" si="43"/>
        <v>316.36737393802025</v>
      </c>
      <c r="AE93" s="10">
        <f t="shared" si="43"/>
        <v>323.01108879071853</v>
      </c>
    </row>
    <row r="94" spans="2:31" x14ac:dyDescent="0.25">
      <c r="B94" s="4" t="str">
        <f t="shared" si="37"/>
        <v>Peak_C</v>
      </c>
      <c r="C94" s="10">
        <f t="shared" si="39"/>
        <v>199.51473781340769</v>
      </c>
      <c r="D94" s="10">
        <f t="shared" ref="D94:AE94" si="44">D81*(1+$C$153)^(D$89-$C$89)</f>
        <v>204.44844773181583</v>
      </c>
      <c r="E94" s="10">
        <f t="shared" si="44"/>
        <v>209.43086431214655</v>
      </c>
      <c r="F94" s="10">
        <f t="shared" si="44"/>
        <v>222.80881836484855</v>
      </c>
      <c r="G94" s="10">
        <f t="shared" si="44"/>
        <v>220.5672126823149</v>
      </c>
      <c r="H94" s="10">
        <f t="shared" si="44"/>
        <v>226.00403726657748</v>
      </c>
      <c r="I94" s="10">
        <f t="shared" si="44"/>
        <v>231.4868315029974</v>
      </c>
      <c r="J94" s="10">
        <f t="shared" si="44"/>
        <v>237.13649546141042</v>
      </c>
      <c r="K94" s="10">
        <f t="shared" si="44"/>
        <v>243.38352391162758</v>
      </c>
      <c r="L94" s="10">
        <f t="shared" si="44"/>
        <v>269.79379350549669</v>
      </c>
      <c r="M94" s="10">
        <f t="shared" si="44"/>
        <v>294.31193654088423</v>
      </c>
      <c r="N94" s="10">
        <f t="shared" si="44"/>
        <v>297.48796142498281</v>
      </c>
      <c r="O94" s="10">
        <f t="shared" si="44"/>
        <v>306.30151554105134</v>
      </c>
      <c r="P94" s="10">
        <f t="shared" si="44"/>
        <v>315.25256953443528</v>
      </c>
      <c r="Q94" s="10">
        <f t="shared" si="44"/>
        <v>322.89031720937555</v>
      </c>
      <c r="R94" s="10">
        <f t="shared" si="44"/>
        <v>330.54530314023179</v>
      </c>
      <c r="S94" s="10">
        <f t="shared" si="44"/>
        <v>338.21113270974956</v>
      </c>
      <c r="T94" s="10">
        <f t="shared" si="44"/>
        <v>345.30050279094473</v>
      </c>
      <c r="U94" s="10">
        <f t="shared" si="44"/>
        <v>346.2392467013816</v>
      </c>
      <c r="V94" s="10">
        <f t="shared" si="44"/>
        <v>367.06182495460513</v>
      </c>
      <c r="W94" s="10">
        <f t="shared" si="44"/>
        <v>377.67504174315332</v>
      </c>
      <c r="X94" s="10">
        <f t="shared" si="44"/>
        <v>385.48005660425559</v>
      </c>
      <c r="Y94" s="10">
        <f t="shared" si="44"/>
        <v>393.44449986352294</v>
      </c>
      <c r="Z94" s="10">
        <f t="shared" si="44"/>
        <v>401.81340113607894</v>
      </c>
      <c r="AA94" s="10">
        <f t="shared" si="44"/>
        <v>409.98278293856674</v>
      </c>
      <c r="AB94" s="10">
        <f t="shared" si="44"/>
        <v>418.59242138027628</v>
      </c>
      <c r="AC94" s="10">
        <f t="shared" si="44"/>
        <v>427.382862229262</v>
      </c>
      <c r="AD94" s="10">
        <f t="shared" si="44"/>
        <v>436.35790233607685</v>
      </c>
      <c r="AE94" s="10">
        <f t="shared" si="44"/>
        <v>445.52141828513419</v>
      </c>
    </row>
    <row r="95" spans="2:31" x14ac:dyDescent="0.25">
      <c r="B95" s="4" t="str">
        <f t="shared" si="37"/>
        <v>Other_C</v>
      </c>
      <c r="C95" s="10">
        <f t="shared" si="39"/>
        <v>185.58302097794257</v>
      </c>
      <c r="D95" s="10">
        <f t="shared" ref="D95:AE95" si="45">D82*(1+$C$153)^(D$89-$C$89)</f>
        <v>187.41313880751451</v>
      </c>
      <c r="E95" s="10">
        <f t="shared" si="45"/>
        <v>190.28126675568109</v>
      </c>
      <c r="F95" s="10">
        <f t="shared" si="45"/>
        <v>197.95757324971441</v>
      </c>
      <c r="G95" s="10">
        <f t="shared" si="45"/>
        <v>196.23348333078951</v>
      </c>
      <c r="H95" s="10">
        <f t="shared" si="45"/>
        <v>199.08858773778024</v>
      </c>
      <c r="I95" s="10">
        <f t="shared" si="45"/>
        <v>200.87594494925449</v>
      </c>
      <c r="J95" s="10">
        <f t="shared" si="45"/>
        <v>202.89976429253551</v>
      </c>
      <c r="K95" s="10">
        <f t="shared" si="45"/>
        <v>204.67305040511576</v>
      </c>
      <c r="L95" s="10">
        <f t="shared" si="45"/>
        <v>210.73080402341046</v>
      </c>
      <c r="M95" s="10">
        <f t="shared" si="45"/>
        <v>215.05367881260889</v>
      </c>
      <c r="N95" s="10">
        <f t="shared" si="45"/>
        <v>221.05151633959051</v>
      </c>
      <c r="O95" s="10">
        <f t="shared" si="45"/>
        <v>239.65881255642415</v>
      </c>
      <c r="P95" s="10">
        <f t="shared" si="45"/>
        <v>246.82566598315844</v>
      </c>
      <c r="Q95" s="10">
        <f t="shared" si="45"/>
        <v>253.53760601154991</v>
      </c>
      <c r="R95" s="10">
        <f t="shared" si="45"/>
        <v>261.90618258408836</v>
      </c>
      <c r="S95" s="10">
        <f t="shared" si="45"/>
        <v>268.89803236173333</v>
      </c>
      <c r="T95" s="10">
        <f t="shared" si="45"/>
        <v>266.32843846400374</v>
      </c>
      <c r="U95" s="10">
        <f t="shared" si="45"/>
        <v>274.97606949215429</v>
      </c>
      <c r="V95" s="10">
        <f t="shared" si="45"/>
        <v>268.10623271367137</v>
      </c>
      <c r="W95" s="10">
        <f t="shared" si="45"/>
        <v>278.08249754858286</v>
      </c>
      <c r="X95" s="10">
        <f t="shared" si="45"/>
        <v>300.21334770631313</v>
      </c>
      <c r="Y95" s="10">
        <f t="shared" si="45"/>
        <v>305.06095426894939</v>
      </c>
      <c r="Z95" s="10">
        <f t="shared" si="45"/>
        <v>311.30371483740481</v>
      </c>
      <c r="AA95" s="10">
        <f t="shared" si="45"/>
        <v>318.11697894573967</v>
      </c>
      <c r="AB95" s="10">
        <f t="shared" si="45"/>
        <v>324.79743550360024</v>
      </c>
      <c r="AC95" s="10">
        <f t="shared" si="45"/>
        <v>331.61818164917548</v>
      </c>
      <c r="AD95" s="10">
        <f t="shared" si="45"/>
        <v>338.58216346380817</v>
      </c>
      <c r="AE95" s="10">
        <f t="shared" si="45"/>
        <v>345.69238889654781</v>
      </c>
    </row>
    <row r="96" spans="2:31" x14ac:dyDescent="0.25">
      <c r="B96" s="4" t="str">
        <f t="shared" si="37"/>
        <v>Peak_D</v>
      </c>
      <c r="C96" s="10">
        <f t="shared" si="39"/>
        <v>782.04094661102977</v>
      </c>
      <c r="D96" s="10">
        <f t="shared" ref="D96:AE96" si="46">D83*(1+$C$153)^(D$89-$C$89)</f>
        <v>815.9114816465775</v>
      </c>
      <c r="E96" s="10">
        <f t="shared" si="46"/>
        <v>845.30732192005132</v>
      </c>
      <c r="F96" s="10">
        <f t="shared" si="46"/>
        <v>870.69279610713181</v>
      </c>
      <c r="G96" s="10">
        <f t="shared" si="46"/>
        <v>901.88134923777284</v>
      </c>
      <c r="H96" s="10">
        <f t="shared" si="46"/>
        <v>927.05242447893659</v>
      </c>
      <c r="I96" s="10">
        <f t="shared" si="46"/>
        <v>951.16305306242805</v>
      </c>
      <c r="J96" s="10">
        <f t="shared" si="46"/>
        <v>976.29179576474621</v>
      </c>
      <c r="K96" s="10">
        <f t="shared" si="46"/>
        <v>997.06875630664763</v>
      </c>
      <c r="L96" s="10">
        <f t="shared" si="46"/>
        <v>1040.1238866714023</v>
      </c>
      <c r="M96" s="10">
        <f t="shared" si="46"/>
        <v>1070.6678752272198</v>
      </c>
      <c r="N96" s="10">
        <f t="shared" si="46"/>
        <v>1072.7118692020708</v>
      </c>
      <c r="O96" s="10">
        <f t="shared" si="46"/>
        <v>963.90595585594303</v>
      </c>
      <c r="P96" s="10">
        <f t="shared" si="46"/>
        <v>941.00782566677867</v>
      </c>
      <c r="Q96" s="10">
        <f t="shared" si="46"/>
        <v>967.89190987815221</v>
      </c>
      <c r="R96" s="10">
        <f t="shared" si="46"/>
        <v>994.23178832029964</v>
      </c>
      <c r="S96" s="10">
        <f t="shared" si="46"/>
        <v>1019.6469801841141</v>
      </c>
      <c r="T96" s="10">
        <f t="shared" si="46"/>
        <v>1038.251712778844</v>
      </c>
      <c r="U96" s="10">
        <f t="shared" si="46"/>
        <v>1061.271443231379</v>
      </c>
      <c r="V96" s="10">
        <f t="shared" si="46"/>
        <v>1172.8743150365069</v>
      </c>
      <c r="W96" s="10">
        <f t="shared" si="46"/>
        <v>1236.0337217891044</v>
      </c>
      <c r="X96" s="10">
        <f t="shared" si="46"/>
        <v>1274.1828025069988</v>
      </c>
      <c r="Y96" s="10">
        <f t="shared" si="46"/>
        <v>1303.9929897421987</v>
      </c>
      <c r="Z96" s="10">
        <f t="shared" si="46"/>
        <v>1332.4013864290914</v>
      </c>
      <c r="AA96" s="10">
        <f t="shared" si="46"/>
        <v>1359.8379331402218</v>
      </c>
      <c r="AB96" s="10">
        <f t="shared" si="46"/>
        <v>1388.394529736167</v>
      </c>
      <c r="AC96" s="10">
        <f t="shared" si="46"/>
        <v>1417.5508148606311</v>
      </c>
      <c r="AD96" s="10">
        <f t="shared" si="46"/>
        <v>1447.319381972701</v>
      </c>
      <c r="AE96" s="10">
        <f t="shared" si="46"/>
        <v>1477.7130889941279</v>
      </c>
    </row>
    <row r="97" spans="2:31" x14ac:dyDescent="0.25">
      <c r="B97" s="4" t="str">
        <f t="shared" si="37"/>
        <v>Other_D</v>
      </c>
      <c r="C97" s="10">
        <f t="shared" si="39"/>
        <v>1723.3432709281933</v>
      </c>
      <c r="D97" s="10">
        <f t="shared" ref="D97:AE97" si="47">D84*(1+$C$153)^(D$89-$C$89)</f>
        <v>1713.6156391798227</v>
      </c>
      <c r="E97" s="10">
        <f t="shared" si="47"/>
        <v>1599.2346237410322</v>
      </c>
      <c r="F97" s="10">
        <f t="shared" si="47"/>
        <v>1578.2276567411841</v>
      </c>
      <c r="G97" s="10">
        <f t="shared" si="47"/>
        <v>1595.8704297845716</v>
      </c>
      <c r="H97" s="10">
        <f t="shared" si="47"/>
        <v>1583.7622018227592</v>
      </c>
      <c r="I97" s="10">
        <f t="shared" si="47"/>
        <v>1618.6669512107783</v>
      </c>
      <c r="J97" s="10">
        <f t="shared" si="47"/>
        <v>1614.4901573249665</v>
      </c>
      <c r="K97" s="10">
        <f t="shared" si="47"/>
        <v>1654.8720621434913</v>
      </c>
      <c r="L97" s="10">
        <f t="shared" si="47"/>
        <v>1718.8746700533293</v>
      </c>
      <c r="M97" s="10">
        <f t="shared" si="47"/>
        <v>1766.9673157406071</v>
      </c>
      <c r="N97" s="10">
        <f t="shared" si="47"/>
        <v>1724.6218905654612</v>
      </c>
      <c r="O97" s="10">
        <f t="shared" si="47"/>
        <v>1824.8549836936363</v>
      </c>
      <c r="P97" s="10">
        <f t="shared" si="47"/>
        <v>1910.5964379974246</v>
      </c>
      <c r="Q97" s="10">
        <f t="shared" si="47"/>
        <v>2031.464094983842</v>
      </c>
      <c r="R97" s="10">
        <f t="shared" si="47"/>
        <v>2157.6661946413833</v>
      </c>
      <c r="S97" s="10">
        <f t="shared" si="47"/>
        <v>2304.6013217260484</v>
      </c>
      <c r="T97" s="10">
        <f t="shared" si="47"/>
        <v>2219.497361310302</v>
      </c>
      <c r="U97" s="10">
        <f t="shared" si="47"/>
        <v>2361.1690925344606</v>
      </c>
      <c r="V97" s="10">
        <f t="shared" si="47"/>
        <v>2507.048215242974</v>
      </c>
      <c r="W97" s="10">
        <f t="shared" si="47"/>
        <v>2656.111396803215</v>
      </c>
      <c r="X97" s="10">
        <f t="shared" si="47"/>
        <v>2796.8247508265908</v>
      </c>
      <c r="Y97" s="10">
        <f t="shared" si="47"/>
        <v>2094.443870476674</v>
      </c>
      <c r="Z97" s="10">
        <f t="shared" si="47"/>
        <v>2139.1176304918849</v>
      </c>
      <c r="AA97" s="10">
        <f t="shared" si="47"/>
        <v>2182.102022127885</v>
      </c>
      <c r="AB97" s="10">
        <f t="shared" si="47"/>
        <v>2227.9261645925699</v>
      </c>
      <c r="AC97" s="10">
        <f t="shared" si="47"/>
        <v>2274.7126140490104</v>
      </c>
      <c r="AD97" s="10">
        <f t="shared" si="47"/>
        <v>2322.4815789440449</v>
      </c>
      <c r="AE97" s="10">
        <f t="shared" si="47"/>
        <v>2371.2536921018623</v>
      </c>
    </row>
    <row r="98" spans="2:31" x14ac:dyDescent="0.25">
      <c r="B98" s="6" t="str">
        <f t="shared" si="37"/>
        <v>Total</v>
      </c>
      <c r="C98" s="11">
        <f t="shared" si="39"/>
        <v>215.40505243361386</v>
      </c>
      <c r="D98" s="11">
        <f t="shared" ref="D98:AE98" si="48">D85*(1+$C$153)^(D$89-$C$89)</f>
        <v>227.69501593553423</v>
      </c>
      <c r="E98" s="11">
        <f t="shared" si="48"/>
        <v>229.73876528897858</v>
      </c>
      <c r="F98" s="11">
        <f t="shared" si="48"/>
        <v>215.07200538267054</v>
      </c>
      <c r="G98" s="11">
        <f t="shared" si="48"/>
        <v>246.81136237013052</v>
      </c>
      <c r="H98" s="11">
        <f t="shared" si="48"/>
        <v>286.02514106676972</v>
      </c>
      <c r="I98" s="11">
        <f t="shared" si="48"/>
        <v>290.6570441590747</v>
      </c>
      <c r="J98" s="11">
        <f t="shared" si="48"/>
        <v>298.84687695805258</v>
      </c>
      <c r="K98" s="11">
        <f t="shared" si="48"/>
        <v>300.65578091660615</v>
      </c>
      <c r="L98" s="11">
        <f t="shared" si="48"/>
        <v>306.39367602127862</v>
      </c>
      <c r="M98" s="11">
        <f t="shared" si="48"/>
        <v>320.56307959221414</v>
      </c>
      <c r="N98" s="11">
        <f t="shared" si="48"/>
        <v>327.15044180529242</v>
      </c>
      <c r="O98" s="11">
        <f t="shared" si="48"/>
        <v>286.41823717999034</v>
      </c>
      <c r="P98" s="11">
        <f t="shared" si="48"/>
        <v>308.35664525164219</v>
      </c>
      <c r="Q98" s="11">
        <f t="shared" si="48"/>
        <v>318.95330007556566</v>
      </c>
      <c r="R98" s="11">
        <f t="shared" si="48"/>
        <v>369.12924106621523</v>
      </c>
      <c r="S98" s="11">
        <f t="shared" si="48"/>
        <v>379.09456470901392</v>
      </c>
      <c r="T98" s="11">
        <f t="shared" si="48"/>
        <v>375.97724174985859</v>
      </c>
      <c r="U98" s="11">
        <f t="shared" si="48"/>
        <v>386.25185164217584</v>
      </c>
      <c r="V98" s="11">
        <f t="shared" si="48"/>
        <v>373.13324625029725</v>
      </c>
      <c r="W98" s="11">
        <f t="shared" si="48"/>
        <v>418.09504124649914</v>
      </c>
      <c r="X98" s="11">
        <f t="shared" si="48"/>
        <v>419.96222874508851</v>
      </c>
      <c r="Y98" s="11">
        <f t="shared" si="48"/>
        <v>373.58993836043891</v>
      </c>
      <c r="Z98" s="11">
        <f t="shared" si="48"/>
        <v>381.26560256123418</v>
      </c>
      <c r="AA98" s="11">
        <f t="shared" si="48"/>
        <v>389.10425653672263</v>
      </c>
      <c r="AB98" s="11">
        <f t="shared" si="48"/>
        <v>397.18055543126314</v>
      </c>
      <c r="AC98" s="11">
        <f t="shared" si="48"/>
        <v>405.47769070770033</v>
      </c>
      <c r="AD98" s="11">
        <f t="shared" si="48"/>
        <v>414.00405739791228</v>
      </c>
      <c r="AE98" s="11">
        <f t="shared" si="48"/>
        <v>422.76924005514184</v>
      </c>
    </row>
    <row r="101" spans="2:31" x14ac:dyDescent="0.25">
      <c r="B101" s="1" t="s">
        <v>44</v>
      </c>
    </row>
    <row r="102" spans="2:31" x14ac:dyDescent="0.25">
      <c r="B102" s="2" t="str">
        <f t="shared" ref="B102:B111" si="49">B24</f>
        <v>Bundle</v>
      </c>
      <c r="C102" s="3">
        <f t="shared" ref="C102:AE102" si="50">C$24</f>
        <v>2022</v>
      </c>
      <c r="D102" s="3">
        <f t="shared" si="50"/>
        <v>2023</v>
      </c>
      <c r="E102" s="3">
        <f t="shared" si="50"/>
        <v>2024</v>
      </c>
      <c r="F102" s="3">
        <f t="shared" si="50"/>
        <v>2025</v>
      </c>
      <c r="G102" s="3">
        <f t="shared" si="50"/>
        <v>2026</v>
      </c>
      <c r="H102" s="3">
        <f t="shared" si="50"/>
        <v>2027</v>
      </c>
      <c r="I102" s="3">
        <f t="shared" si="50"/>
        <v>2028</v>
      </c>
      <c r="J102" s="3">
        <f t="shared" si="50"/>
        <v>2029</v>
      </c>
      <c r="K102" s="3">
        <f t="shared" si="50"/>
        <v>2030</v>
      </c>
      <c r="L102" s="3">
        <f t="shared" si="50"/>
        <v>2031</v>
      </c>
      <c r="M102" s="3">
        <f t="shared" si="50"/>
        <v>2032</v>
      </c>
      <c r="N102" s="3">
        <f t="shared" si="50"/>
        <v>2033</v>
      </c>
      <c r="O102" s="3">
        <f t="shared" si="50"/>
        <v>2034</v>
      </c>
      <c r="P102" s="3">
        <f t="shared" si="50"/>
        <v>2035</v>
      </c>
      <c r="Q102" s="3">
        <f t="shared" si="50"/>
        <v>2036</v>
      </c>
      <c r="R102" s="3">
        <f t="shared" si="50"/>
        <v>2037</v>
      </c>
      <c r="S102" s="3">
        <f t="shared" si="50"/>
        <v>2038</v>
      </c>
      <c r="T102" s="3">
        <f t="shared" si="50"/>
        <v>2039</v>
      </c>
      <c r="U102" s="3">
        <f t="shared" si="50"/>
        <v>2040</v>
      </c>
      <c r="V102" s="3">
        <f t="shared" si="50"/>
        <v>2041</v>
      </c>
      <c r="W102" s="3">
        <f t="shared" si="50"/>
        <v>2042</v>
      </c>
      <c r="X102" s="3">
        <f t="shared" si="50"/>
        <v>2043</v>
      </c>
      <c r="Y102" s="3">
        <f t="shared" si="50"/>
        <v>2044</v>
      </c>
      <c r="Z102" s="3">
        <f t="shared" si="50"/>
        <v>2045</v>
      </c>
      <c r="AA102" s="3">
        <f t="shared" si="50"/>
        <v>2046</v>
      </c>
      <c r="AB102" s="3">
        <f t="shared" si="50"/>
        <v>2047</v>
      </c>
      <c r="AC102" s="3">
        <f t="shared" si="50"/>
        <v>2048</v>
      </c>
      <c r="AD102" s="3">
        <f t="shared" si="50"/>
        <v>2049</v>
      </c>
      <c r="AE102" s="3">
        <f t="shared" si="50"/>
        <v>2050</v>
      </c>
    </row>
    <row r="103" spans="2:31" x14ac:dyDescent="0.25">
      <c r="B103" s="4" t="str">
        <f t="shared" si="49"/>
        <v>Peak_A</v>
      </c>
      <c r="C103" s="10">
        <f>C77*(C25*1000/C51)</f>
        <v>290847.48416866647</v>
      </c>
      <c r="D103" s="10">
        <f t="shared" ref="D103:AE103" si="51">D77*(D25*1000/D51)</f>
        <v>292171.85894947482</v>
      </c>
      <c r="E103" s="10">
        <f t="shared" si="51"/>
        <v>369123.54131290474</v>
      </c>
      <c r="F103" s="10">
        <f t="shared" si="51"/>
        <v>322142.34668763645</v>
      </c>
      <c r="G103" s="10">
        <f t="shared" si="51"/>
        <v>252873.58302716038</v>
      </c>
      <c r="H103" s="10">
        <f t="shared" si="51"/>
        <v>308290.12690901489</v>
      </c>
      <c r="I103" s="10">
        <f t="shared" si="51"/>
        <v>282078.46359499043</v>
      </c>
      <c r="J103" s="10">
        <f t="shared" si="51"/>
        <v>377007.27650489664</v>
      </c>
      <c r="K103" s="10">
        <f t="shared" si="51"/>
        <v>259965.30685651791</v>
      </c>
      <c r="L103" s="10">
        <f t="shared" si="51"/>
        <v>302049.44595563051</v>
      </c>
      <c r="M103" s="10">
        <f t="shared" si="51"/>
        <v>264225.39439856098</v>
      </c>
      <c r="N103" s="10">
        <f t="shared" si="51"/>
        <v>319698.45382168941</v>
      </c>
      <c r="O103" s="10">
        <f t="shared" si="51"/>
        <v>341419.73761089495</v>
      </c>
      <c r="P103" s="10">
        <f t="shared" si="51"/>
        <v>429935.08568151848</v>
      </c>
      <c r="Q103" s="10">
        <f t="shared" si="51"/>
        <v>299924.57403465232</v>
      </c>
      <c r="R103" s="10">
        <f t="shared" si="51"/>
        <v>293299.73897673748</v>
      </c>
      <c r="S103" s="10">
        <f t="shared" si="51"/>
        <v>354822.14313997678</v>
      </c>
      <c r="T103" s="10">
        <f t="shared" si="51"/>
        <v>344532.36441283824</v>
      </c>
      <c r="U103" s="10">
        <f t="shared" si="51"/>
        <v>340813.76130196865</v>
      </c>
      <c r="V103" s="10">
        <f t="shared" si="51"/>
        <v>318665.65450831107</v>
      </c>
      <c r="W103" s="10">
        <f t="shared" si="51"/>
        <v>394645.86242866045</v>
      </c>
      <c r="X103" s="10">
        <f t="shared" si="51"/>
        <v>323428.30203197128</v>
      </c>
      <c r="Y103" s="10">
        <f t="shared" si="51"/>
        <v>399649.17887822847</v>
      </c>
      <c r="Z103" s="10">
        <f t="shared" si="51"/>
        <v>370418.68803269125</v>
      </c>
      <c r="AA103" s="10">
        <f t="shared" si="51"/>
        <v>470834.78840568871</v>
      </c>
      <c r="AB103" s="10">
        <f t="shared" si="51"/>
        <v>320790.94385139795</v>
      </c>
      <c r="AC103" s="10">
        <f t="shared" si="51"/>
        <v>320378.00037382758</v>
      </c>
      <c r="AD103" s="10">
        <f t="shared" si="51"/>
        <v>371449.70725626283</v>
      </c>
      <c r="AE103" s="10">
        <f t="shared" si="51"/>
        <v>338670.99149138277</v>
      </c>
    </row>
    <row r="104" spans="2:31" x14ac:dyDescent="0.25">
      <c r="B104" s="4" t="str">
        <f t="shared" si="49"/>
        <v>Other_A</v>
      </c>
      <c r="C104" s="10">
        <f t="shared" ref="C104:AE111" si="52">C78*(C26*1000/C52)</f>
        <v>200626.41353031938</v>
      </c>
      <c r="D104" s="10">
        <f t="shared" si="52"/>
        <v>161627.4728813165</v>
      </c>
      <c r="E104" s="10">
        <f t="shared" si="52"/>
        <v>129812.23240281093</v>
      </c>
      <c r="F104" s="10">
        <f t="shared" si="52"/>
        <v>134395.53720582501</v>
      </c>
      <c r="G104" s="10">
        <f t="shared" si="52"/>
        <v>127399.57258441362</v>
      </c>
      <c r="H104" s="10">
        <f t="shared" si="52"/>
        <v>335259.61436955311</v>
      </c>
      <c r="I104" s="10">
        <f t="shared" si="52"/>
        <v>354411.4511454078</v>
      </c>
      <c r="J104" s="10">
        <f t="shared" si="52"/>
        <v>363734.21477279055</v>
      </c>
      <c r="K104" s="10">
        <f t="shared" si="52"/>
        <v>320032.36688334582</v>
      </c>
      <c r="L104" s="10">
        <f t="shared" si="52"/>
        <v>328340.29687272501</v>
      </c>
      <c r="M104" s="10">
        <f t="shared" si="52"/>
        <v>331823.73919269716</v>
      </c>
      <c r="N104" s="10">
        <f t="shared" si="52"/>
        <v>330656.69853034703</v>
      </c>
      <c r="O104" s="10">
        <f t="shared" si="52"/>
        <v>342359.60652319313</v>
      </c>
      <c r="P104" s="10">
        <f t="shared" si="52"/>
        <v>391753.67329350597</v>
      </c>
      <c r="Q104" s="10">
        <f t="shared" si="52"/>
        <v>390071.29834051733</v>
      </c>
      <c r="R104" s="10">
        <f t="shared" si="52"/>
        <v>522841.20993623621</v>
      </c>
      <c r="S104" s="10">
        <f t="shared" si="52"/>
        <v>526227.61923005024</v>
      </c>
      <c r="T104" s="10">
        <f t="shared" si="52"/>
        <v>520897.8196031301</v>
      </c>
      <c r="U104" s="10">
        <f t="shared" si="52"/>
        <v>538415.88063250692</v>
      </c>
      <c r="V104" s="10">
        <f t="shared" si="52"/>
        <v>508896.01765552512</v>
      </c>
      <c r="W104" s="10">
        <f t="shared" si="52"/>
        <v>551355.1658404147</v>
      </c>
      <c r="X104" s="10">
        <f t="shared" si="52"/>
        <v>557814.89556654717</v>
      </c>
      <c r="Y104" s="10">
        <f t="shared" si="52"/>
        <v>572732.90953775553</v>
      </c>
      <c r="Z104" s="10">
        <f t="shared" si="52"/>
        <v>570699.91550001269</v>
      </c>
      <c r="AA104" s="10">
        <f t="shared" si="52"/>
        <v>583234.48973201774</v>
      </c>
      <c r="AB104" s="10">
        <f t="shared" si="52"/>
        <v>540371.49081137299</v>
      </c>
      <c r="AC104" s="10">
        <f t="shared" si="52"/>
        <v>561199.3764448252</v>
      </c>
      <c r="AD104" s="10">
        <f t="shared" si="52"/>
        <v>524111.28273091611</v>
      </c>
      <c r="AE104" s="10">
        <f t="shared" si="52"/>
        <v>514323.44391565979</v>
      </c>
    </row>
    <row r="105" spans="2:31" x14ac:dyDescent="0.25">
      <c r="B105" s="4" t="str">
        <f t="shared" si="49"/>
        <v>Peak_B</v>
      </c>
      <c r="C105" s="10">
        <f t="shared" si="52"/>
        <v>290091.61682008946</v>
      </c>
      <c r="D105" s="10">
        <f t="shared" si="52"/>
        <v>341338.75344739703</v>
      </c>
      <c r="E105" s="10">
        <f t="shared" si="52"/>
        <v>354342.49083577521</v>
      </c>
      <c r="F105" s="10">
        <f t="shared" si="52"/>
        <v>247192.51844417161</v>
      </c>
      <c r="G105" s="10">
        <f t="shared" si="52"/>
        <v>251318.82036713383</v>
      </c>
      <c r="H105" s="10">
        <f t="shared" si="52"/>
        <v>381614.32348972355</v>
      </c>
      <c r="I105" s="10">
        <f t="shared" si="52"/>
        <v>432671.27526417881</v>
      </c>
      <c r="J105" s="10">
        <f t="shared" si="52"/>
        <v>463972.60545655061</v>
      </c>
      <c r="K105" s="10">
        <f t="shared" si="52"/>
        <v>410012.01918075915</v>
      </c>
      <c r="L105" s="10">
        <f t="shared" si="52"/>
        <v>528318.81609925244</v>
      </c>
      <c r="M105" s="10">
        <f t="shared" si="52"/>
        <v>476078.53228430165</v>
      </c>
      <c r="N105" s="10">
        <f t="shared" si="52"/>
        <v>554408.68184316636</v>
      </c>
      <c r="O105" s="10">
        <f t="shared" si="52"/>
        <v>551875.07122431649</v>
      </c>
      <c r="P105" s="10">
        <f t="shared" si="52"/>
        <v>508993.05252057471</v>
      </c>
      <c r="Q105" s="10">
        <f t="shared" si="52"/>
        <v>466106.63774255256</v>
      </c>
      <c r="R105" s="10">
        <f t="shared" si="52"/>
        <v>443831.20183636219</v>
      </c>
      <c r="S105" s="10">
        <f t="shared" si="52"/>
        <v>518583.34292666876</v>
      </c>
      <c r="T105" s="10">
        <f t="shared" si="52"/>
        <v>560566.5095745814</v>
      </c>
      <c r="U105" s="10">
        <f t="shared" si="52"/>
        <v>639989.39056498907</v>
      </c>
      <c r="V105" s="10">
        <f t="shared" si="52"/>
        <v>564941.98468648084</v>
      </c>
      <c r="W105" s="10">
        <f t="shared" si="52"/>
        <v>651562.24115793617</v>
      </c>
      <c r="X105" s="10">
        <f t="shared" si="52"/>
        <v>475637.85530628671</v>
      </c>
      <c r="Y105" s="10">
        <f t="shared" si="52"/>
        <v>530088.22979565884</v>
      </c>
      <c r="Z105" s="10">
        <f t="shared" si="52"/>
        <v>527653.9822726202</v>
      </c>
      <c r="AA105" s="10">
        <f t="shared" si="52"/>
        <v>514379.72268832504</v>
      </c>
      <c r="AB105" s="10">
        <f t="shared" si="52"/>
        <v>452269.98986896873</v>
      </c>
      <c r="AC105" s="10">
        <f t="shared" si="52"/>
        <v>466034.61707932403</v>
      </c>
      <c r="AD105" s="10">
        <f t="shared" si="52"/>
        <v>487826.38619259646</v>
      </c>
      <c r="AE105" s="10">
        <f t="shared" si="52"/>
        <v>473969.69767937739</v>
      </c>
    </row>
    <row r="106" spans="2:31" x14ac:dyDescent="0.25">
      <c r="B106" s="4" t="str">
        <f t="shared" si="49"/>
        <v>Other_B</v>
      </c>
      <c r="C106" s="10">
        <f t="shared" si="52"/>
        <v>218087.76021092737</v>
      </c>
      <c r="D106" s="10">
        <f t="shared" si="52"/>
        <v>389872.90612780413</v>
      </c>
      <c r="E106" s="10">
        <f t="shared" si="52"/>
        <v>438645.3280602399</v>
      </c>
      <c r="F106" s="10">
        <f t="shared" si="52"/>
        <v>340980.61023385619</v>
      </c>
      <c r="G106" s="10">
        <f t="shared" si="52"/>
        <v>803775.97579064197</v>
      </c>
      <c r="H106" s="10">
        <f t="shared" si="52"/>
        <v>1301771.4845694194</v>
      </c>
      <c r="I106" s="10">
        <f t="shared" si="52"/>
        <v>1372016.5268681382</v>
      </c>
      <c r="J106" s="10">
        <f t="shared" si="52"/>
        <v>1388777.7145627649</v>
      </c>
      <c r="K106" s="10">
        <f t="shared" si="52"/>
        <v>1197716.6376049172</v>
      </c>
      <c r="L106" s="10">
        <f t="shared" si="52"/>
        <v>1360686.9991982656</v>
      </c>
      <c r="M106" s="10">
        <f t="shared" si="52"/>
        <v>1472000.8312073865</v>
      </c>
      <c r="N106" s="10">
        <f t="shared" si="52"/>
        <v>1491731.9784380184</v>
      </c>
      <c r="O106" s="10">
        <f t="shared" si="52"/>
        <v>1502986.1457764076</v>
      </c>
      <c r="P106" s="10">
        <f t="shared" si="52"/>
        <v>1491664.2661585193</v>
      </c>
      <c r="Q106" s="10">
        <f t="shared" si="52"/>
        <v>1748007.3956918798</v>
      </c>
      <c r="R106" s="10">
        <f t="shared" si="52"/>
        <v>1480194.2828821014</v>
      </c>
      <c r="S106" s="10">
        <f t="shared" si="52"/>
        <v>1101148.953422949</v>
      </c>
      <c r="T106" s="10">
        <f t="shared" si="52"/>
        <v>1278238.5628632572</v>
      </c>
      <c r="U106" s="10">
        <f t="shared" si="52"/>
        <v>1252190.0141429121</v>
      </c>
      <c r="V106" s="10">
        <f t="shared" si="52"/>
        <v>1077973.4906841856</v>
      </c>
      <c r="W106" s="10">
        <f t="shared" si="52"/>
        <v>1118820.5338457262</v>
      </c>
      <c r="X106" s="10">
        <f t="shared" si="52"/>
        <v>1193324.7147637792</v>
      </c>
      <c r="Y106" s="10">
        <f t="shared" si="52"/>
        <v>1269328.9267305573</v>
      </c>
      <c r="Z106" s="10">
        <f t="shared" si="52"/>
        <v>1437285.0741843679</v>
      </c>
      <c r="AA106" s="10">
        <f t="shared" si="52"/>
        <v>1398290.7820005331</v>
      </c>
      <c r="AB106" s="10">
        <f t="shared" si="52"/>
        <v>1182714.752474407</v>
      </c>
      <c r="AC106" s="10">
        <f t="shared" si="52"/>
        <v>1552720.7970764067</v>
      </c>
      <c r="AD106" s="10">
        <f t="shared" si="52"/>
        <v>1125436.2628457129</v>
      </c>
      <c r="AE106" s="10">
        <f t="shared" si="52"/>
        <v>1238310.9225245139</v>
      </c>
    </row>
    <row r="107" spans="2:31" x14ac:dyDescent="0.25">
      <c r="B107" s="4" t="str">
        <f t="shared" si="49"/>
        <v>Peak_C</v>
      </c>
      <c r="C107" s="10">
        <f t="shared" si="52"/>
        <v>894802.26230784412</v>
      </c>
      <c r="D107" s="10">
        <f t="shared" si="52"/>
        <v>876987.39974907029</v>
      </c>
      <c r="E107" s="10">
        <f t="shared" si="52"/>
        <v>1167716.1070919237</v>
      </c>
      <c r="F107" s="10">
        <f t="shared" si="52"/>
        <v>973920.81342880288</v>
      </c>
      <c r="G107" s="10">
        <f t="shared" si="52"/>
        <v>774339.29572283744</v>
      </c>
      <c r="H107" s="10">
        <f t="shared" si="52"/>
        <v>1111888.1041517905</v>
      </c>
      <c r="I107" s="10">
        <f t="shared" si="52"/>
        <v>916398.17732640624</v>
      </c>
      <c r="J107" s="10">
        <f t="shared" si="52"/>
        <v>1234529.1709682858</v>
      </c>
      <c r="K107" s="10">
        <f t="shared" si="52"/>
        <v>968424.14010157716</v>
      </c>
      <c r="L107" s="10">
        <f t="shared" si="52"/>
        <v>1041043.2530892018</v>
      </c>
      <c r="M107" s="10">
        <f t="shared" si="52"/>
        <v>911069.99508738169</v>
      </c>
      <c r="N107" s="10">
        <f t="shared" si="52"/>
        <v>1061544.7928064654</v>
      </c>
      <c r="O107" s="10">
        <f t="shared" si="52"/>
        <v>1045383.2056663518</v>
      </c>
      <c r="P107" s="10">
        <f t="shared" si="52"/>
        <v>1448795.6777330916</v>
      </c>
      <c r="Q107" s="10">
        <f t="shared" si="52"/>
        <v>1084096.5293971184</v>
      </c>
      <c r="R107" s="10">
        <f t="shared" si="52"/>
        <v>923290.08464979578</v>
      </c>
      <c r="S107" s="10">
        <f t="shared" si="52"/>
        <v>1323883.0520239789</v>
      </c>
      <c r="T107" s="10">
        <f t="shared" si="52"/>
        <v>1087706.407479231</v>
      </c>
      <c r="U107" s="10">
        <f t="shared" si="52"/>
        <v>1040652.4104678787</v>
      </c>
      <c r="V107" s="10">
        <f t="shared" si="52"/>
        <v>1162065.1801883173</v>
      </c>
      <c r="W107" s="10">
        <f t="shared" si="52"/>
        <v>1159503.1748427278</v>
      </c>
      <c r="X107" s="10">
        <f t="shared" si="52"/>
        <v>950505.51865218743</v>
      </c>
      <c r="Y107" s="10">
        <f t="shared" si="52"/>
        <v>1361092.1577533621</v>
      </c>
      <c r="Z107" s="10">
        <f t="shared" si="52"/>
        <v>1086731.6356492171</v>
      </c>
      <c r="AA107" s="10">
        <f t="shared" si="52"/>
        <v>1485025.4821149544</v>
      </c>
      <c r="AB107" s="10">
        <f t="shared" si="52"/>
        <v>1150971.3781533591</v>
      </c>
      <c r="AC107" s="10">
        <f t="shared" si="52"/>
        <v>1092807.873609357</v>
      </c>
      <c r="AD107" s="10">
        <f t="shared" si="52"/>
        <v>1313206.3485600897</v>
      </c>
      <c r="AE107" s="10">
        <f t="shared" si="52"/>
        <v>1066897.3272291759</v>
      </c>
    </row>
    <row r="108" spans="2:31" x14ac:dyDescent="0.25">
      <c r="B108" s="4" t="str">
        <f t="shared" si="49"/>
        <v>Other_C</v>
      </c>
      <c r="C108" s="10">
        <f t="shared" si="52"/>
        <v>1386905.0012591467</v>
      </c>
      <c r="D108" s="10">
        <f t="shared" si="52"/>
        <v>1370778.4650170838</v>
      </c>
      <c r="E108" s="10">
        <f t="shared" si="52"/>
        <v>1357908.7476378058</v>
      </c>
      <c r="F108" s="10">
        <f t="shared" si="52"/>
        <v>1411294.6466316683</v>
      </c>
      <c r="G108" s="10">
        <f t="shared" si="52"/>
        <v>1298471.5718130076</v>
      </c>
      <c r="H108" s="10">
        <f t="shared" si="52"/>
        <v>1360845.6065883951</v>
      </c>
      <c r="I108" s="10">
        <f t="shared" si="52"/>
        <v>1328721.8564428433</v>
      </c>
      <c r="J108" s="10">
        <f t="shared" si="52"/>
        <v>1305831.1553455354</v>
      </c>
      <c r="K108" s="10">
        <f t="shared" si="52"/>
        <v>1266979.8033025521</v>
      </c>
      <c r="L108" s="10">
        <f t="shared" si="52"/>
        <v>1326230.9068797659</v>
      </c>
      <c r="M108" s="10">
        <f t="shared" si="52"/>
        <v>1258960.0086700909</v>
      </c>
      <c r="N108" s="10">
        <f t="shared" si="52"/>
        <v>1314373.5461125888</v>
      </c>
      <c r="O108" s="10">
        <f t="shared" si="52"/>
        <v>1394689.3318056699</v>
      </c>
      <c r="P108" s="10">
        <f t="shared" si="52"/>
        <v>1402301.3383517265</v>
      </c>
      <c r="Q108" s="10">
        <f t="shared" si="52"/>
        <v>1362090.5068314187</v>
      </c>
      <c r="R108" s="10">
        <f t="shared" si="52"/>
        <v>1378865.5473117502</v>
      </c>
      <c r="S108" s="10">
        <f t="shared" si="52"/>
        <v>1462402.6017024468</v>
      </c>
      <c r="T108" s="10">
        <f t="shared" si="52"/>
        <v>1397939.5806653851</v>
      </c>
      <c r="U108" s="10">
        <f t="shared" si="52"/>
        <v>1424017.3408572404</v>
      </c>
      <c r="V108" s="10">
        <f t="shared" si="52"/>
        <v>1320482.8860046607</v>
      </c>
      <c r="W108" s="10">
        <f t="shared" si="52"/>
        <v>1392456.4231085572</v>
      </c>
      <c r="X108" s="10">
        <f t="shared" si="52"/>
        <v>1395248.9830985295</v>
      </c>
      <c r="Y108" s="10">
        <f t="shared" si="52"/>
        <v>1468023.4371176001</v>
      </c>
      <c r="Z108" s="10">
        <f t="shared" si="52"/>
        <v>1422165.8311318918</v>
      </c>
      <c r="AA108" s="10">
        <f t="shared" si="52"/>
        <v>1394114.4771969453</v>
      </c>
      <c r="AB108" s="10">
        <f t="shared" si="52"/>
        <v>1339654.7448250782</v>
      </c>
      <c r="AC108" s="10">
        <f t="shared" si="52"/>
        <v>1278254.0423821479</v>
      </c>
      <c r="AD108" s="10">
        <f t="shared" si="52"/>
        <v>1313720.4415741421</v>
      </c>
      <c r="AE108" s="10">
        <f t="shared" si="52"/>
        <v>1250206.9656922829</v>
      </c>
    </row>
    <row r="109" spans="2:31" x14ac:dyDescent="0.25">
      <c r="B109" s="4" t="str">
        <f t="shared" si="49"/>
        <v>Peak_D</v>
      </c>
      <c r="C109" s="10">
        <f t="shared" si="52"/>
        <v>3179197.8758114241</v>
      </c>
      <c r="D109" s="10">
        <f t="shared" si="52"/>
        <v>3259915.6282736836</v>
      </c>
      <c r="E109" s="10">
        <f t="shared" si="52"/>
        <v>3911978.2614718862</v>
      </c>
      <c r="F109" s="10">
        <f t="shared" si="52"/>
        <v>3509785.8678036081</v>
      </c>
      <c r="G109" s="10">
        <f t="shared" si="52"/>
        <v>2911817.0879489332</v>
      </c>
      <c r="H109" s="10">
        <f t="shared" si="52"/>
        <v>3574888.1561764199</v>
      </c>
      <c r="I109" s="10">
        <f t="shared" si="52"/>
        <v>3412423.6506328438</v>
      </c>
      <c r="J109" s="10">
        <f t="shared" si="52"/>
        <v>4041942.4048281522</v>
      </c>
      <c r="K109" s="10">
        <f t="shared" si="52"/>
        <v>2992365.7188235098</v>
      </c>
      <c r="L109" s="10">
        <f t="shared" si="52"/>
        <v>3701231.8212957866</v>
      </c>
      <c r="M109" s="10">
        <f t="shared" si="52"/>
        <v>3049513.3101886753</v>
      </c>
      <c r="N109" s="10">
        <f t="shared" si="52"/>
        <v>3469668.5526199136</v>
      </c>
      <c r="O109" s="10">
        <f t="shared" si="52"/>
        <v>3064183.8278652709</v>
      </c>
      <c r="P109" s="10">
        <f t="shared" si="52"/>
        <v>3439135.3143761745</v>
      </c>
      <c r="Q109" s="10">
        <f t="shared" si="52"/>
        <v>2669421.9611908295</v>
      </c>
      <c r="R109" s="10">
        <f t="shared" si="52"/>
        <v>2553989.8450900018</v>
      </c>
      <c r="S109" s="10">
        <f t="shared" si="52"/>
        <v>3128418.4564537751</v>
      </c>
      <c r="T109" s="10">
        <f t="shared" si="52"/>
        <v>2964511.2829483892</v>
      </c>
      <c r="U109" s="10">
        <f t="shared" si="52"/>
        <v>2947709.7795605129</v>
      </c>
      <c r="V109" s="10">
        <f t="shared" si="52"/>
        <v>2800643.7954201158</v>
      </c>
      <c r="W109" s="10">
        <f t="shared" si="52"/>
        <v>3499519.144306039</v>
      </c>
      <c r="X109" s="10">
        <f t="shared" si="52"/>
        <v>2889407.582630238</v>
      </c>
      <c r="Y109" s="10">
        <f t="shared" si="52"/>
        <v>3536488.9327247622</v>
      </c>
      <c r="Z109" s="10">
        <f t="shared" si="52"/>
        <v>3357620.9179585166</v>
      </c>
      <c r="AA109" s="10">
        <f t="shared" si="52"/>
        <v>3919751.5586893135</v>
      </c>
      <c r="AB109" s="10">
        <f t="shared" si="52"/>
        <v>2882381.4790152451</v>
      </c>
      <c r="AC109" s="10">
        <f t="shared" si="52"/>
        <v>2999168.1783109331</v>
      </c>
      <c r="AD109" s="10">
        <f t="shared" si="52"/>
        <v>3420022.4000650011</v>
      </c>
      <c r="AE109" s="10">
        <f t="shared" si="52"/>
        <v>3214328.1597486567</v>
      </c>
    </row>
    <row r="110" spans="2:31" x14ac:dyDescent="0.25">
      <c r="B110" s="4" t="str">
        <f t="shared" si="49"/>
        <v>Other_D</v>
      </c>
      <c r="C110" s="10">
        <f t="shared" si="52"/>
        <v>12951069.206801234</v>
      </c>
      <c r="D110" s="10">
        <f t="shared" si="52"/>
        <v>12531903.308061114</v>
      </c>
      <c r="E110" s="10">
        <f t="shared" si="52"/>
        <v>11333995.902690057</v>
      </c>
      <c r="F110" s="10">
        <f t="shared" si="52"/>
        <v>11143651.875181507</v>
      </c>
      <c r="G110" s="10">
        <f t="shared" si="52"/>
        <v>10438923.098970488</v>
      </c>
      <c r="H110" s="10">
        <f t="shared" si="52"/>
        <v>10844391.65226688</v>
      </c>
      <c r="I110" s="10">
        <f t="shared" si="52"/>
        <v>10772728.958584893</v>
      </c>
      <c r="J110" s="10">
        <f t="shared" si="52"/>
        <v>10543189.446285725</v>
      </c>
      <c r="K110" s="10">
        <f t="shared" si="52"/>
        <v>10184105.02291101</v>
      </c>
      <c r="L110" s="10">
        <f t="shared" si="52"/>
        <v>10713901.416573778</v>
      </c>
      <c r="M110" s="10">
        <f t="shared" si="52"/>
        <v>10231469.865714632</v>
      </c>
      <c r="N110" s="10">
        <f t="shared" si="52"/>
        <v>10312039.37721494</v>
      </c>
      <c r="O110" s="10">
        <f t="shared" si="52"/>
        <v>10618148.950348699</v>
      </c>
      <c r="P110" s="10">
        <f t="shared" si="52"/>
        <v>11014153.372721201</v>
      </c>
      <c r="Q110" s="10">
        <f t="shared" si="52"/>
        <v>11138819.155565839</v>
      </c>
      <c r="R110" s="10">
        <f t="shared" si="52"/>
        <v>11229467.561021503</v>
      </c>
      <c r="S110" s="10">
        <f t="shared" si="52"/>
        <v>12555322.246115517</v>
      </c>
      <c r="T110" s="10">
        <f t="shared" si="52"/>
        <v>11715230.799478995</v>
      </c>
      <c r="U110" s="10">
        <f t="shared" si="52"/>
        <v>12214586.630871624</v>
      </c>
      <c r="V110" s="10">
        <f t="shared" si="52"/>
        <v>12275465.455857305</v>
      </c>
      <c r="W110" s="10">
        <f t="shared" si="52"/>
        <v>13172449.933245296</v>
      </c>
      <c r="X110" s="10">
        <f t="shared" si="52"/>
        <v>12849484.635365626</v>
      </c>
      <c r="Y110" s="10">
        <f t="shared" si="52"/>
        <v>10097254.023728115</v>
      </c>
      <c r="Z110" s="10">
        <f t="shared" si="52"/>
        <v>9830443.3101762291</v>
      </c>
      <c r="AA110" s="10">
        <f t="shared" si="52"/>
        <v>9838425.8384733889</v>
      </c>
      <c r="AB110" s="10">
        <f t="shared" si="52"/>
        <v>9350868.4065323863</v>
      </c>
      <c r="AC110" s="10">
        <f t="shared" si="52"/>
        <v>9278212.853234347</v>
      </c>
      <c r="AD110" s="10">
        <f t="shared" si="52"/>
        <v>9465818.6647635102</v>
      </c>
      <c r="AE110" s="10">
        <f t="shared" si="52"/>
        <v>9177409.1501816772</v>
      </c>
    </row>
    <row r="111" spans="2:31" x14ac:dyDescent="0.25">
      <c r="B111" s="6" t="str">
        <f t="shared" si="49"/>
        <v>Total</v>
      </c>
      <c r="C111" s="11">
        <f t="shared" si="52"/>
        <v>1270444.7218719029</v>
      </c>
      <c r="D111" s="11">
        <f t="shared" si="52"/>
        <v>1309574.4771060527</v>
      </c>
      <c r="E111" s="11">
        <f t="shared" si="52"/>
        <v>1388198.3846119873</v>
      </c>
      <c r="F111" s="11">
        <f t="shared" si="52"/>
        <v>1209408.95110358</v>
      </c>
      <c r="G111" s="11">
        <f t="shared" si="52"/>
        <v>1217204.1377680621</v>
      </c>
      <c r="H111" s="11">
        <f t="shared" si="52"/>
        <v>1515336.2967952255</v>
      </c>
      <c r="I111" s="11">
        <f t="shared" si="52"/>
        <v>1466139.1695615759</v>
      </c>
      <c r="J111" s="11">
        <f t="shared" si="52"/>
        <v>1666701.491812184</v>
      </c>
      <c r="K111" s="11">
        <f t="shared" si="52"/>
        <v>1354967.4540506678</v>
      </c>
      <c r="L111" s="11">
        <f t="shared" si="52"/>
        <v>1492844.6890713002</v>
      </c>
      <c r="M111" s="11">
        <f t="shared" si="52"/>
        <v>1383467.5393818479</v>
      </c>
      <c r="N111" s="11">
        <f t="shared" si="52"/>
        <v>1496190.5085966319</v>
      </c>
      <c r="O111" s="11">
        <f t="shared" si="52"/>
        <v>1302022.8652145078</v>
      </c>
      <c r="P111" s="11">
        <f t="shared" si="52"/>
        <v>1536541.4195724048</v>
      </c>
      <c r="Q111" s="11">
        <f t="shared" si="52"/>
        <v>1335944.6274422049</v>
      </c>
      <c r="R111" s="11">
        <f t="shared" si="52"/>
        <v>1410305.7960018623</v>
      </c>
      <c r="S111" s="11">
        <f t="shared" si="52"/>
        <v>1586328.3237257248</v>
      </c>
      <c r="T111" s="11">
        <f t="shared" si="52"/>
        <v>1484297.3362465117</v>
      </c>
      <c r="U111" s="11">
        <f t="shared" si="52"/>
        <v>1509433.3817303875</v>
      </c>
      <c r="V111" s="11">
        <f t="shared" si="52"/>
        <v>1358729.6985725423</v>
      </c>
      <c r="W111" s="11">
        <f t="shared" si="52"/>
        <v>1638007.3456496438</v>
      </c>
      <c r="X111" s="11">
        <f t="shared" si="52"/>
        <v>1482542.5427206384</v>
      </c>
      <c r="Y111" s="11">
        <f t="shared" si="52"/>
        <v>1429396.1311462622</v>
      </c>
      <c r="Z111" s="11">
        <f t="shared" si="52"/>
        <v>1382656.0329242083</v>
      </c>
      <c r="AA111" s="11">
        <f t="shared" si="52"/>
        <v>1529596.8202946424</v>
      </c>
      <c r="AB111" s="11">
        <f t="shared" si="52"/>
        <v>1245315.2443274171</v>
      </c>
      <c r="AC111" s="11">
        <f t="shared" si="52"/>
        <v>1276614.8934069704</v>
      </c>
      <c r="AD111" s="11">
        <f t="shared" si="52"/>
        <v>1322811.1752755949</v>
      </c>
      <c r="AE111" s="11">
        <f t="shared" si="52"/>
        <v>1261768.4741769929</v>
      </c>
    </row>
    <row r="114" spans="2:33" x14ac:dyDescent="0.25">
      <c r="B114" s="1" t="s">
        <v>45</v>
      </c>
    </row>
    <row r="115" spans="2:33" x14ac:dyDescent="0.25">
      <c r="B115" s="2" t="str">
        <f t="shared" ref="B115:B124" si="53">B24</f>
        <v>Bundle</v>
      </c>
      <c r="C115" s="3">
        <f t="shared" ref="C115:AE115" si="54">C$24</f>
        <v>2022</v>
      </c>
      <c r="D115" s="3">
        <f t="shared" si="54"/>
        <v>2023</v>
      </c>
      <c r="E115" s="3">
        <f t="shared" si="54"/>
        <v>2024</v>
      </c>
      <c r="F115" s="3">
        <f t="shared" si="54"/>
        <v>2025</v>
      </c>
      <c r="G115" s="3">
        <f t="shared" si="54"/>
        <v>2026</v>
      </c>
      <c r="H115" s="3">
        <f t="shared" si="54"/>
        <v>2027</v>
      </c>
      <c r="I115" s="3">
        <f t="shared" si="54"/>
        <v>2028</v>
      </c>
      <c r="J115" s="3">
        <f t="shared" si="54"/>
        <v>2029</v>
      </c>
      <c r="K115" s="3">
        <f t="shared" si="54"/>
        <v>2030</v>
      </c>
      <c r="L115" s="3">
        <f t="shared" si="54"/>
        <v>2031</v>
      </c>
      <c r="M115" s="3">
        <f t="shared" si="54"/>
        <v>2032</v>
      </c>
      <c r="N115" s="3">
        <f t="shared" si="54"/>
        <v>2033</v>
      </c>
      <c r="O115" s="3">
        <f t="shared" si="54"/>
        <v>2034</v>
      </c>
      <c r="P115" s="3">
        <f t="shared" si="54"/>
        <v>2035</v>
      </c>
      <c r="Q115" s="3">
        <f t="shared" si="54"/>
        <v>2036</v>
      </c>
      <c r="R115" s="3">
        <f t="shared" si="54"/>
        <v>2037</v>
      </c>
      <c r="S115" s="3">
        <f t="shared" si="54"/>
        <v>2038</v>
      </c>
      <c r="T115" s="3">
        <f t="shared" si="54"/>
        <v>2039</v>
      </c>
      <c r="U115" s="3">
        <f t="shared" si="54"/>
        <v>2040</v>
      </c>
      <c r="V115" s="3">
        <f t="shared" si="54"/>
        <v>2041</v>
      </c>
      <c r="W115" s="3">
        <f t="shared" si="54"/>
        <v>2042</v>
      </c>
      <c r="X115" s="3">
        <f t="shared" si="54"/>
        <v>2043</v>
      </c>
      <c r="Y115" s="3">
        <f t="shared" si="54"/>
        <v>2044</v>
      </c>
      <c r="Z115" s="3">
        <f t="shared" si="54"/>
        <v>2045</v>
      </c>
      <c r="AA115" s="3">
        <f t="shared" si="54"/>
        <v>2046</v>
      </c>
      <c r="AB115" s="3">
        <f t="shared" si="54"/>
        <v>2047</v>
      </c>
      <c r="AC115" s="3">
        <f t="shared" si="54"/>
        <v>2048</v>
      </c>
      <c r="AD115" s="3">
        <f t="shared" si="54"/>
        <v>2049</v>
      </c>
      <c r="AE115" s="3">
        <f t="shared" si="54"/>
        <v>2050</v>
      </c>
    </row>
    <row r="116" spans="2:33" x14ac:dyDescent="0.25">
      <c r="B116" s="4" t="str">
        <f t="shared" si="53"/>
        <v>Peak_A</v>
      </c>
      <c r="C116" s="10">
        <f t="shared" ref="C116:C124" si="55">C103*(1+$C$153)^(C$89-$C$89)</f>
        <v>290847.48416866647</v>
      </c>
      <c r="D116" s="10">
        <f t="shared" ref="D116:AE116" si="56">D103*(1+$C$153)^(D$89-$C$89)</f>
        <v>298307.46798741375</v>
      </c>
      <c r="E116" s="10">
        <f t="shared" si="56"/>
        <v>384789.51352976565</v>
      </c>
      <c r="F116" s="10">
        <f t="shared" si="56"/>
        <v>342866.49221389787</v>
      </c>
      <c r="G116" s="10">
        <f t="shared" si="56"/>
        <v>274793.48413024854</v>
      </c>
      <c r="H116" s="10">
        <f t="shared" si="56"/>
        <v>342049.00148473191</v>
      </c>
      <c r="I116" s="10">
        <f t="shared" si="56"/>
        <v>319539.37543760648</v>
      </c>
      <c r="J116" s="10">
        <f t="shared" si="56"/>
        <v>436043.61058019468</v>
      </c>
      <c r="K116" s="10">
        <f t="shared" si="56"/>
        <v>306987.95135158213</v>
      </c>
      <c r="L116" s="10">
        <f t="shared" si="56"/>
        <v>364174.65899051196</v>
      </c>
      <c r="M116" s="10">
        <f t="shared" si="56"/>
        <v>325260.98712691379</v>
      </c>
      <c r="N116" s="10">
        <f t="shared" si="56"/>
        <v>401812.73659479036</v>
      </c>
      <c r="O116" s="10">
        <f t="shared" si="56"/>
        <v>438124.48951056314</v>
      </c>
      <c r="P116" s="10">
        <f t="shared" si="56"/>
        <v>563297.12561829691</v>
      </c>
      <c r="Q116" s="10">
        <f t="shared" si="56"/>
        <v>401210.63821101165</v>
      </c>
      <c r="R116" s="10">
        <f t="shared" si="56"/>
        <v>400587.88224802224</v>
      </c>
      <c r="S116" s="10">
        <f t="shared" si="56"/>
        <v>494791.90765817935</v>
      </c>
      <c r="T116" s="10">
        <f t="shared" si="56"/>
        <v>490532.33442576375</v>
      </c>
      <c r="U116" s="10">
        <f t="shared" si="56"/>
        <v>495427.92241138057</v>
      </c>
      <c r="V116" s="10">
        <f t="shared" si="56"/>
        <v>472959.94054768077</v>
      </c>
      <c r="W116" s="10">
        <f t="shared" si="56"/>
        <v>598029.20801727555</v>
      </c>
      <c r="X116" s="10">
        <f t="shared" si="56"/>
        <v>500401.50198674883</v>
      </c>
      <c r="Y116" s="10">
        <f t="shared" si="56"/>
        <v>631313.75372090854</v>
      </c>
      <c r="Z116" s="10">
        <f t="shared" si="56"/>
        <v>597427.15278601449</v>
      </c>
      <c r="AA116" s="10">
        <f t="shared" si="56"/>
        <v>775329.58130054106</v>
      </c>
      <c r="AB116" s="10">
        <f t="shared" si="56"/>
        <v>539343.7513676486</v>
      </c>
      <c r="AC116" s="10">
        <f t="shared" si="56"/>
        <v>549961.11106906575</v>
      </c>
      <c r="AD116" s="10">
        <f t="shared" si="56"/>
        <v>651021.08831895911</v>
      </c>
      <c r="AE116" s="10">
        <f t="shared" si="56"/>
        <v>606036.4947715376</v>
      </c>
    </row>
    <row r="117" spans="2:33" x14ac:dyDescent="0.25">
      <c r="B117" s="4" t="str">
        <f t="shared" si="53"/>
        <v>Other_A</v>
      </c>
      <c r="C117" s="10">
        <f t="shared" si="55"/>
        <v>200626.41353031938</v>
      </c>
      <c r="D117" s="10">
        <f t="shared" ref="D117:AE117" si="57">D104*(1+$C$153)^(D$89-$C$89)</f>
        <v>165021.64981182414</v>
      </c>
      <c r="E117" s="10">
        <f t="shared" si="57"/>
        <v>135321.59335821858</v>
      </c>
      <c r="F117" s="10">
        <f t="shared" si="57"/>
        <v>143041.50598258531</v>
      </c>
      <c r="G117" s="10">
        <f t="shared" si="57"/>
        <v>138442.98011712576</v>
      </c>
      <c r="H117" s="10">
        <f t="shared" si="57"/>
        <v>371971.74454797187</v>
      </c>
      <c r="I117" s="10">
        <f t="shared" si="57"/>
        <v>401478.41243754787</v>
      </c>
      <c r="J117" s="10">
        <f t="shared" si="57"/>
        <v>420692.09319099074</v>
      </c>
      <c r="K117" s="10">
        <f t="shared" si="57"/>
        <v>377919.96887469682</v>
      </c>
      <c r="L117" s="10">
        <f t="shared" si="57"/>
        <v>395872.98453125707</v>
      </c>
      <c r="M117" s="10">
        <f t="shared" si="57"/>
        <v>408474.428461476</v>
      </c>
      <c r="N117" s="10">
        <f t="shared" si="57"/>
        <v>415585.59737039154</v>
      </c>
      <c r="O117" s="10">
        <f t="shared" si="57"/>
        <v>439330.5697163794</v>
      </c>
      <c r="P117" s="10">
        <f t="shared" si="57"/>
        <v>513272.17867515236</v>
      </c>
      <c r="Q117" s="10">
        <f t="shared" si="57"/>
        <v>521800.37283945695</v>
      </c>
      <c r="R117" s="10">
        <f t="shared" si="57"/>
        <v>714094.91795341182</v>
      </c>
      <c r="S117" s="10">
        <f t="shared" si="57"/>
        <v>733813.18673378788</v>
      </c>
      <c r="T117" s="10">
        <f t="shared" si="57"/>
        <v>741634.89367007196</v>
      </c>
      <c r="U117" s="10">
        <f t="shared" si="57"/>
        <v>782674.56136758986</v>
      </c>
      <c r="V117" s="10">
        <f t="shared" si="57"/>
        <v>755297.68222647079</v>
      </c>
      <c r="W117" s="10">
        <f t="shared" si="57"/>
        <v>835499.68352545693</v>
      </c>
      <c r="X117" s="10">
        <f t="shared" si="57"/>
        <v>863039.5355582987</v>
      </c>
      <c r="Y117" s="10">
        <f t="shared" si="57"/>
        <v>904728.90252064855</v>
      </c>
      <c r="Z117" s="10">
        <f t="shared" si="57"/>
        <v>920449.30946437828</v>
      </c>
      <c r="AA117" s="10">
        <f t="shared" si="57"/>
        <v>960419.58635887515</v>
      </c>
      <c r="AB117" s="10">
        <f t="shared" si="57"/>
        <v>908523.11317536188</v>
      </c>
      <c r="AC117" s="10">
        <f t="shared" si="57"/>
        <v>963355.2623486449</v>
      </c>
      <c r="AD117" s="10">
        <f t="shared" si="57"/>
        <v>918583.29948373849</v>
      </c>
      <c r="AE117" s="10">
        <f t="shared" si="57"/>
        <v>920358.65179023717</v>
      </c>
    </row>
    <row r="118" spans="2:33" x14ac:dyDescent="0.25">
      <c r="B118" s="4" t="str">
        <f t="shared" si="53"/>
        <v>Peak_B</v>
      </c>
      <c r="C118" s="10">
        <f t="shared" si="55"/>
        <v>290091.61682008946</v>
      </c>
      <c r="D118" s="10">
        <f t="shared" ref="D118:AE118" si="58">D105*(1+$C$153)^(D$89-$C$89)</f>
        <v>348506.86726979236</v>
      </c>
      <c r="E118" s="10">
        <f t="shared" si="58"/>
        <v>369381.14048933628</v>
      </c>
      <c r="F118" s="10">
        <f t="shared" si="58"/>
        <v>263094.97205796931</v>
      </c>
      <c r="G118" s="10">
        <f t="shared" si="58"/>
        <v>273103.94960778154</v>
      </c>
      <c r="H118" s="10">
        <f t="shared" si="58"/>
        <v>423402.46056745999</v>
      </c>
      <c r="I118" s="10">
        <f t="shared" si="58"/>
        <v>490131.3886416239</v>
      </c>
      <c r="J118" s="10">
        <f t="shared" si="58"/>
        <v>536627.01677575393</v>
      </c>
      <c r="K118" s="10">
        <f t="shared" si="58"/>
        <v>484175.18214188988</v>
      </c>
      <c r="L118" s="10">
        <f t="shared" si="58"/>
        <v>636982.87570929318</v>
      </c>
      <c r="M118" s="10">
        <f t="shared" si="58"/>
        <v>586051.82031499536</v>
      </c>
      <c r="N118" s="10">
        <f t="shared" si="58"/>
        <v>696808.09206403419</v>
      </c>
      <c r="O118" s="10">
        <f t="shared" si="58"/>
        <v>708189.82389740914</v>
      </c>
      <c r="P118" s="10">
        <f t="shared" si="58"/>
        <v>666878.17066623631</v>
      </c>
      <c r="Q118" s="10">
        <f t="shared" si="58"/>
        <v>623513.23563594406</v>
      </c>
      <c r="R118" s="10">
        <f t="shared" si="58"/>
        <v>606183.29167120124</v>
      </c>
      <c r="S118" s="10">
        <f t="shared" si="58"/>
        <v>723153.40653702547</v>
      </c>
      <c r="T118" s="10">
        <f t="shared" si="58"/>
        <v>798113.69538865669</v>
      </c>
      <c r="U118" s="10">
        <f t="shared" si="58"/>
        <v>930328.08570193918</v>
      </c>
      <c r="V118" s="10">
        <f t="shared" si="58"/>
        <v>838480.46913771844</v>
      </c>
      <c r="W118" s="10">
        <f t="shared" si="58"/>
        <v>987349.13538863894</v>
      </c>
      <c r="X118" s="10">
        <f t="shared" si="58"/>
        <v>735896.93821381847</v>
      </c>
      <c r="Y118" s="10">
        <f t="shared" si="58"/>
        <v>837364.38817389915</v>
      </c>
      <c r="Z118" s="10">
        <f t="shared" si="58"/>
        <v>851022.98147957539</v>
      </c>
      <c r="AA118" s="10">
        <f t="shared" si="58"/>
        <v>847035.57350098505</v>
      </c>
      <c r="AB118" s="10">
        <f t="shared" si="58"/>
        <v>760398.62609068793</v>
      </c>
      <c r="AC118" s="10">
        <f t="shared" si="58"/>
        <v>799995.36643131333</v>
      </c>
      <c r="AD118" s="10">
        <f t="shared" si="58"/>
        <v>854988.59911796136</v>
      </c>
      <c r="AE118" s="10">
        <f t="shared" si="58"/>
        <v>848147.43933226389</v>
      </c>
    </row>
    <row r="119" spans="2:33" x14ac:dyDescent="0.25">
      <c r="B119" s="4" t="str">
        <f t="shared" si="53"/>
        <v>Other_B</v>
      </c>
      <c r="C119" s="10">
        <f t="shared" si="55"/>
        <v>218087.76021092737</v>
      </c>
      <c r="D119" s="10">
        <f t="shared" ref="D119:AE119" si="59">D106*(1+$C$153)^(D$89-$C$89)</f>
        <v>398060.237156488</v>
      </c>
      <c r="E119" s="10">
        <f t="shared" si="59"/>
        <v>457261.87442844443</v>
      </c>
      <c r="F119" s="10">
        <f t="shared" si="59"/>
        <v>362916.66384735977</v>
      </c>
      <c r="G119" s="10">
        <f t="shared" si="59"/>
        <v>873449.88038540026</v>
      </c>
      <c r="H119" s="10">
        <f t="shared" si="59"/>
        <v>1444320.1309190113</v>
      </c>
      <c r="I119" s="10">
        <f t="shared" si="59"/>
        <v>1554224.6596854513</v>
      </c>
      <c r="J119" s="10">
        <f t="shared" si="59"/>
        <v>1606249.2336096696</v>
      </c>
      <c r="K119" s="10">
        <f t="shared" si="59"/>
        <v>1414360.1749173948</v>
      </c>
      <c r="L119" s="10">
        <f t="shared" si="59"/>
        <v>1640551.6731146127</v>
      </c>
      <c r="M119" s="10">
        <f t="shared" si="59"/>
        <v>1812030.3860269673</v>
      </c>
      <c r="N119" s="10">
        <f t="shared" si="59"/>
        <v>1874882.1001694687</v>
      </c>
      <c r="O119" s="10">
        <f t="shared" si="59"/>
        <v>1928696.4557690653</v>
      </c>
      <c r="P119" s="10">
        <f t="shared" si="59"/>
        <v>1954365.2553563619</v>
      </c>
      <c r="Q119" s="10">
        <f t="shared" si="59"/>
        <v>2338318.4424964101</v>
      </c>
      <c r="R119" s="10">
        <f t="shared" si="59"/>
        <v>2021644.803244777</v>
      </c>
      <c r="S119" s="10">
        <f t="shared" si="59"/>
        <v>1535528.7199903142</v>
      </c>
      <c r="T119" s="10">
        <f t="shared" si="59"/>
        <v>1819908.4061752153</v>
      </c>
      <c r="U119" s="10">
        <f t="shared" si="59"/>
        <v>1820260.7042661007</v>
      </c>
      <c r="V119" s="10">
        <f t="shared" si="59"/>
        <v>1599915.9961327787</v>
      </c>
      <c r="W119" s="10">
        <f t="shared" si="59"/>
        <v>1695412.0680542418</v>
      </c>
      <c r="X119" s="10">
        <f t="shared" si="59"/>
        <v>1846287.0313887238</v>
      </c>
      <c r="Y119" s="10">
        <f t="shared" si="59"/>
        <v>2005120.6202652224</v>
      </c>
      <c r="Z119" s="10">
        <f t="shared" si="59"/>
        <v>2318115.0340233925</v>
      </c>
      <c r="AA119" s="10">
        <f t="shared" si="59"/>
        <v>2302583.0572458627</v>
      </c>
      <c r="AB119" s="10">
        <f t="shared" si="59"/>
        <v>1988490.7090547432</v>
      </c>
      <c r="AC119" s="10">
        <f t="shared" si="59"/>
        <v>2665401.6622358127</v>
      </c>
      <c r="AD119" s="10">
        <f t="shared" si="59"/>
        <v>1972495.1355688134</v>
      </c>
      <c r="AE119" s="10">
        <f t="shared" si="59"/>
        <v>2215901.6561155943</v>
      </c>
    </row>
    <row r="120" spans="2:33" x14ac:dyDescent="0.25">
      <c r="B120" s="4" t="str">
        <f t="shared" si="53"/>
        <v>Peak_C</v>
      </c>
      <c r="C120" s="10">
        <f t="shared" si="55"/>
        <v>894802.26230784412</v>
      </c>
      <c r="D120" s="10">
        <f t="shared" ref="D120:AE120" si="60">D107*(1+$C$153)^(D$89-$C$89)</f>
        <v>895404.13514380064</v>
      </c>
      <c r="E120" s="10">
        <f t="shared" si="60"/>
        <v>1217275.1463930118</v>
      </c>
      <c r="F120" s="10">
        <f t="shared" si="60"/>
        <v>1036575.3413916366</v>
      </c>
      <c r="G120" s="10">
        <f t="shared" si="60"/>
        <v>841461.53355918929</v>
      </c>
      <c r="H120" s="10">
        <f t="shared" si="60"/>
        <v>1233643.8393309778</v>
      </c>
      <c r="I120" s="10">
        <f t="shared" si="60"/>
        <v>1038098.7527480323</v>
      </c>
      <c r="J120" s="10">
        <f t="shared" si="60"/>
        <v>1427846.5977263283</v>
      </c>
      <c r="K120" s="10">
        <f t="shared" si="60"/>
        <v>1143593.1448086873</v>
      </c>
      <c r="L120" s="10">
        <f t="shared" si="60"/>
        <v>1255163.9367808152</v>
      </c>
      <c r="M120" s="10">
        <f t="shared" si="60"/>
        <v>1121525.5317088787</v>
      </c>
      <c r="N120" s="10">
        <f t="shared" si="60"/>
        <v>1334201.6926156855</v>
      </c>
      <c r="O120" s="10">
        <f t="shared" si="60"/>
        <v>1341480.684539285</v>
      </c>
      <c r="P120" s="10">
        <f t="shared" si="60"/>
        <v>1898199.2120545481</v>
      </c>
      <c r="Q120" s="10">
        <f t="shared" si="60"/>
        <v>1450201.4776271975</v>
      </c>
      <c r="R120" s="10">
        <f t="shared" si="60"/>
        <v>1261026.7605447597</v>
      </c>
      <c r="S120" s="10">
        <f t="shared" si="60"/>
        <v>1846126.6679426555</v>
      </c>
      <c r="T120" s="10">
        <f t="shared" si="60"/>
        <v>1548635.8274060781</v>
      </c>
      <c r="U120" s="10">
        <f t="shared" si="60"/>
        <v>1512756.5850068224</v>
      </c>
      <c r="V120" s="10">
        <f t="shared" si="60"/>
        <v>1724723.9254020776</v>
      </c>
      <c r="W120" s="10">
        <f t="shared" si="60"/>
        <v>1757060.7761536106</v>
      </c>
      <c r="X120" s="10">
        <f t="shared" si="60"/>
        <v>1470602.2515408415</v>
      </c>
      <c r="Y120" s="10">
        <f t="shared" si="60"/>
        <v>2150076.2285644133</v>
      </c>
      <c r="Z120" s="10">
        <f t="shared" si="60"/>
        <v>1752727.4079408795</v>
      </c>
      <c r="AA120" s="10">
        <f t="shared" si="60"/>
        <v>2445410.1812815634</v>
      </c>
      <c r="AB120" s="10">
        <f t="shared" si="60"/>
        <v>1935120.7779032195</v>
      </c>
      <c r="AC120" s="10">
        <f t="shared" si="60"/>
        <v>1875914.7995616316</v>
      </c>
      <c r="AD120" s="10">
        <f t="shared" si="60"/>
        <v>2301590.254416714</v>
      </c>
      <c r="AE120" s="10">
        <f t="shared" si="60"/>
        <v>1909164.7431266448</v>
      </c>
    </row>
    <row r="121" spans="2:33" x14ac:dyDescent="0.25">
      <c r="B121" s="4" t="str">
        <f t="shared" si="53"/>
        <v>Other_C</v>
      </c>
      <c r="C121" s="10">
        <f t="shared" si="55"/>
        <v>1386905.0012591467</v>
      </c>
      <c r="D121" s="10">
        <f t="shared" ref="D121:AE121" si="61">D108*(1+$C$153)^(D$89-$C$89)</f>
        <v>1399564.8127824424</v>
      </c>
      <c r="E121" s="10">
        <f t="shared" si="61"/>
        <v>1415539.7527963016</v>
      </c>
      <c r="F121" s="10">
        <f t="shared" si="61"/>
        <v>1502086.4221866792</v>
      </c>
      <c r="G121" s="10">
        <f t="shared" si="61"/>
        <v>1411027.2927332728</v>
      </c>
      <c r="H121" s="10">
        <f t="shared" si="61"/>
        <v>1509863.0811677596</v>
      </c>
      <c r="I121" s="10">
        <f t="shared" si="61"/>
        <v>1505180.3201383557</v>
      </c>
      <c r="J121" s="10">
        <f t="shared" si="61"/>
        <v>1510313.9044521304</v>
      </c>
      <c r="K121" s="10">
        <f t="shared" si="61"/>
        <v>1496151.6939425764</v>
      </c>
      <c r="L121" s="10">
        <f t="shared" si="61"/>
        <v>1599008.6878906686</v>
      </c>
      <c r="M121" s="10">
        <f t="shared" si="61"/>
        <v>1549777.5151606393</v>
      </c>
      <c r="N121" s="10">
        <f t="shared" si="61"/>
        <v>1651969.3015652236</v>
      </c>
      <c r="O121" s="10">
        <f t="shared" si="61"/>
        <v>1789725.3269510115</v>
      </c>
      <c r="P121" s="10">
        <f t="shared" si="61"/>
        <v>1837282.7420959987</v>
      </c>
      <c r="Q121" s="10">
        <f t="shared" si="61"/>
        <v>1822075.4444877687</v>
      </c>
      <c r="R121" s="10">
        <f t="shared" si="61"/>
        <v>1883250.3275639918</v>
      </c>
      <c r="S121" s="10">
        <f t="shared" si="61"/>
        <v>2039289.2243345287</v>
      </c>
      <c r="T121" s="10">
        <f t="shared" si="61"/>
        <v>1990334.2522221759</v>
      </c>
      <c r="U121" s="10">
        <f t="shared" si="61"/>
        <v>2070039.513555893</v>
      </c>
      <c r="V121" s="10">
        <f t="shared" si="61"/>
        <v>1959845.6828447005</v>
      </c>
      <c r="W121" s="10">
        <f t="shared" si="61"/>
        <v>2110068.0158802127</v>
      </c>
      <c r="X121" s="10">
        <f t="shared" si="61"/>
        <v>2158700.0346029447</v>
      </c>
      <c r="Y121" s="10">
        <f t="shared" si="61"/>
        <v>2318992.3453323785</v>
      </c>
      <c r="Z121" s="10">
        <f t="shared" si="61"/>
        <v>2293730.0701407837</v>
      </c>
      <c r="AA121" s="10">
        <f t="shared" si="61"/>
        <v>2295705.883480276</v>
      </c>
      <c r="AB121" s="10">
        <f t="shared" si="61"/>
        <v>2252352.9091461259</v>
      </c>
      <c r="AC121" s="10">
        <f t="shared" si="61"/>
        <v>2194251.8292664876</v>
      </c>
      <c r="AD121" s="10">
        <f t="shared" si="61"/>
        <v>2302491.2792041013</v>
      </c>
      <c r="AE121" s="10">
        <f t="shared" si="61"/>
        <v>2237189.0898910644</v>
      </c>
    </row>
    <row r="122" spans="2:33" x14ac:dyDescent="0.25">
      <c r="B122" s="4" t="str">
        <f t="shared" si="53"/>
        <v>Peak_D</v>
      </c>
      <c r="C122" s="10">
        <f t="shared" si="55"/>
        <v>3179197.8758114241</v>
      </c>
      <c r="D122" s="10">
        <f t="shared" ref="D122:AE122" si="62">D109*(1+$C$153)^(D$89-$C$89)</f>
        <v>3328373.8564674305</v>
      </c>
      <c r="E122" s="10">
        <f t="shared" si="62"/>
        <v>4078006.5308670136</v>
      </c>
      <c r="F122" s="10">
        <f t="shared" si="62"/>
        <v>3735578.3283052603</v>
      </c>
      <c r="G122" s="10">
        <f t="shared" si="62"/>
        <v>3164222.8229966601</v>
      </c>
      <c r="H122" s="10">
        <f t="shared" si="62"/>
        <v>3966351.2305751448</v>
      </c>
      <c r="I122" s="10">
        <f t="shared" si="62"/>
        <v>3865604.3008563132</v>
      </c>
      <c r="J122" s="10">
        <f t="shared" si="62"/>
        <v>4674878.3638810515</v>
      </c>
      <c r="K122" s="10">
        <f t="shared" si="62"/>
        <v>3533626.2089131218</v>
      </c>
      <c r="L122" s="10">
        <f t="shared" si="62"/>
        <v>4462497.2977544321</v>
      </c>
      <c r="M122" s="10">
        <f t="shared" si="62"/>
        <v>3753945.4214323354</v>
      </c>
      <c r="N122" s="10">
        <f t="shared" si="62"/>
        <v>4360850.0433432767</v>
      </c>
      <c r="O122" s="10">
        <f t="shared" si="62"/>
        <v>3932092.4582280363</v>
      </c>
      <c r="P122" s="10">
        <f t="shared" si="62"/>
        <v>4505924.5028342046</v>
      </c>
      <c r="Q122" s="10">
        <f t="shared" si="62"/>
        <v>3570899.4241336263</v>
      </c>
      <c r="R122" s="10">
        <f t="shared" si="62"/>
        <v>3488231.4825677471</v>
      </c>
      <c r="S122" s="10">
        <f t="shared" si="62"/>
        <v>4362512.785486361</v>
      </c>
      <c r="T122" s="10">
        <f t="shared" si="62"/>
        <v>4220760.6316882838</v>
      </c>
      <c r="U122" s="10">
        <f t="shared" si="62"/>
        <v>4284972.9024452334</v>
      </c>
      <c r="V122" s="10">
        <f t="shared" si="62"/>
        <v>4156683.6721733455</v>
      </c>
      <c r="W122" s="10">
        <f t="shared" si="62"/>
        <v>5303019.3942270186</v>
      </c>
      <c r="X122" s="10">
        <f t="shared" si="62"/>
        <v>4470430.9583183816</v>
      </c>
      <c r="Y122" s="10">
        <f t="shared" si="62"/>
        <v>5586484.9000257654</v>
      </c>
      <c r="Z122" s="10">
        <f t="shared" si="62"/>
        <v>5415315.0744211031</v>
      </c>
      <c r="AA122" s="10">
        <f t="shared" si="62"/>
        <v>6454704.3031623401</v>
      </c>
      <c r="AB122" s="10">
        <f t="shared" si="62"/>
        <v>4846129.4483576771</v>
      </c>
      <c r="AC122" s="10">
        <f t="shared" si="62"/>
        <v>5148374.3006768953</v>
      </c>
      <c r="AD122" s="10">
        <f t="shared" si="62"/>
        <v>5994100.0395767456</v>
      </c>
      <c r="AE122" s="10">
        <f t="shared" si="62"/>
        <v>5751895.5562188681</v>
      </c>
    </row>
    <row r="123" spans="2:33" x14ac:dyDescent="0.25">
      <c r="B123" s="4" t="str">
        <f t="shared" si="53"/>
        <v>Other_D</v>
      </c>
      <c r="C123" s="10">
        <f t="shared" si="55"/>
        <v>12951069.206801234</v>
      </c>
      <c r="D123" s="10">
        <f t="shared" ref="D123:AE123" si="63">D110*(1+$C$153)^(D$89-$C$89)</f>
        <v>12795073.277530396</v>
      </c>
      <c r="E123" s="10">
        <f t="shared" si="63"/>
        <v>11815022.022796122</v>
      </c>
      <c r="F123" s="10">
        <f t="shared" si="63"/>
        <v>11860548.19610882</v>
      </c>
      <c r="G123" s="10">
        <f t="shared" si="63"/>
        <v>11343802.759443361</v>
      </c>
      <c r="H123" s="10">
        <f t="shared" si="63"/>
        <v>12031891.431482565</v>
      </c>
      <c r="I123" s="10">
        <f t="shared" si="63"/>
        <v>12203381.425557252</v>
      </c>
      <c r="J123" s="10">
        <f t="shared" si="63"/>
        <v>12194168.865411066</v>
      </c>
      <c r="K123" s="10">
        <f t="shared" si="63"/>
        <v>12026210.632245457</v>
      </c>
      <c r="L123" s="10">
        <f t="shared" si="63"/>
        <v>12917525.415397923</v>
      </c>
      <c r="M123" s="10">
        <f t="shared" si="63"/>
        <v>12594921.074322512</v>
      </c>
      <c r="N123" s="10">
        <f t="shared" si="63"/>
        <v>12960678.140604954</v>
      </c>
      <c r="O123" s="10">
        <f t="shared" si="63"/>
        <v>13625665.349554162</v>
      </c>
      <c r="P123" s="10">
        <f t="shared" si="63"/>
        <v>14430645.794209076</v>
      </c>
      <c r="Q123" s="10">
        <f t="shared" si="63"/>
        <v>14900455.41185057</v>
      </c>
      <c r="R123" s="10">
        <f t="shared" si="63"/>
        <v>15337172.289127909</v>
      </c>
      <c r="S123" s="10">
        <f t="shared" si="63"/>
        <v>17508128.975389067</v>
      </c>
      <c r="T123" s="10">
        <f t="shared" si="63"/>
        <v>16679708.805292428</v>
      </c>
      <c r="U123" s="10">
        <f t="shared" si="63"/>
        <v>17755877.152756266</v>
      </c>
      <c r="V123" s="10">
        <f t="shared" si="63"/>
        <v>18219106.23269242</v>
      </c>
      <c r="W123" s="10">
        <f t="shared" si="63"/>
        <v>19960958.801765986</v>
      </c>
      <c r="X123" s="10">
        <f t="shared" si="63"/>
        <v>19880453.784953576</v>
      </c>
      <c r="Y123" s="10">
        <f t="shared" si="63"/>
        <v>15950327.629562428</v>
      </c>
      <c r="Z123" s="10">
        <f t="shared" si="63"/>
        <v>15854960.743515698</v>
      </c>
      <c r="AA123" s="10">
        <f t="shared" si="63"/>
        <v>16201059.849102337</v>
      </c>
      <c r="AB123" s="10">
        <f t="shared" si="63"/>
        <v>15721554.93036817</v>
      </c>
      <c r="AC123" s="10">
        <f t="shared" si="63"/>
        <v>15926987.007678743</v>
      </c>
      <c r="AD123" s="10">
        <f t="shared" si="63"/>
        <v>16590260.938643813</v>
      </c>
      <c r="AE123" s="10">
        <f t="shared" si="63"/>
        <v>16422560.574107677</v>
      </c>
    </row>
    <row r="124" spans="2:33" x14ac:dyDescent="0.25">
      <c r="B124" s="6" t="str">
        <f t="shared" si="53"/>
        <v>Total</v>
      </c>
      <c r="C124" s="11">
        <f t="shared" si="55"/>
        <v>1270444.7218719029</v>
      </c>
      <c r="D124" s="11">
        <f t="shared" ref="D124:AE124" si="64">D111*(1+$C$153)^(D$89-$C$89)</f>
        <v>1337075.5411252796</v>
      </c>
      <c r="E124" s="11">
        <f t="shared" si="64"/>
        <v>1447114.9122533042</v>
      </c>
      <c r="F124" s="11">
        <f t="shared" si="64"/>
        <v>1287212.9634017113</v>
      </c>
      <c r="G124" s="11">
        <f t="shared" si="64"/>
        <v>1322715.3343222702</v>
      </c>
      <c r="H124" s="11">
        <f t="shared" si="64"/>
        <v>1681271.0560314143</v>
      </c>
      <c r="I124" s="11">
        <f t="shared" si="64"/>
        <v>1660847.0869260547</v>
      </c>
      <c r="J124" s="11">
        <f t="shared" si="64"/>
        <v>1927693.6588244929</v>
      </c>
      <c r="K124" s="11">
        <f t="shared" si="64"/>
        <v>1600054.5915023296</v>
      </c>
      <c r="L124" s="11">
        <f t="shared" si="64"/>
        <v>1799891.4179375712</v>
      </c>
      <c r="M124" s="11">
        <f t="shared" si="64"/>
        <v>1703046.0624031264</v>
      </c>
      <c r="N124" s="11">
        <f t="shared" si="64"/>
        <v>1880485.8001023501</v>
      </c>
      <c r="O124" s="11">
        <f t="shared" si="64"/>
        <v>1670811.7320484507</v>
      </c>
      <c r="P124" s="11">
        <f t="shared" si="64"/>
        <v>2013162.9026428154</v>
      </c>
      <c r="Q124" s="11">
        <f t="shared" si="64"/>
        <v>1787099.9677696701</v>
      </c>
      <c r="R124" s="11">
        <f t="shared" si="64"/>
        <v>1926191.3226158898</v>
      </c>
      <c r="S124" s="11">
        <f t="shared" si="64"/>
        <v>2212100.9994542832</v>
      </c>
      <c r="T124" s="11">
        <f t="shared" si="64"/>
        <v>2113287.2047355711</v>
      </c>
      <c r="U124" s="11">
        <f t="shared" si="64"/>
        <v>2194205.5434389836</v>
      </c>
      <c r="V124" s="11">
        <f t="shared" si="64"/>
        <v>2016611.1671142697</v>
      </c>
      <c r="W124" s="11">
        <f t="shared" si="64"/>
        <v>2482165.2243279573</v>
      </c>
      <c r="X124" s="11">
        <f t="shared" si="64"/>
        <v>2293758.8036538833</v>
      </c>
      <c r="Y124" s="11">
        <f t="shared" si="64"/>
        <v>2257973.9551599273</v>
      </c>
      <c r="Z124" s="11">
        <f t="shared" si="64"/>
        <v>2230006.9724328108</v>
      </c>
      <c r="AA124" s="11">
        <f t="shared" si="64"/>
        <v>2518806.3657178888</v>
      </c>
      <c r="AB124" s="11">
        <f t="shared" si="64"/>
        <v>2093740.5135165013</v>
      </c>
      <c r="AC124" s="11">
        <f t="shared" si="64"/>
        <v>2191438.0649301587</v>
      </c>
      <c r="AD124" s="11">
        <f t="shared" si="64"/>
        <v>2318424.1477252617</v>
      </c>
      <c r="AE124" s="11">
        <f t="shared" si="64"/>
        <v>2257877.8889095164</v>
      </c>
    </row>
    <row r="127" spans="2:33" x14ac:dyDescent="0.25">
      <c r="B127" s="1" t="s">
        <v>46</v>
      </c>
    </row>
    <row r="128" spans="2:33" x14ac:dyDescent="0.25">
      <c r="B128" s="2" t="str">
        <f t="shared" ref="B128:B137" si="65">B50</f>
        <v>Bundle</v>
      </c>
      <c r="C128" s="3">
        <f t="shared" ref="C128:AE128" si="66">C$24</f>
        <v>2022</v>
      </c>
      <c r="D128" s="3">
        <f t="shared" si="66"/>
        <v>2023</v>
      </c>
      <c r="E128" s="3">
        <f t="shared" si="66"/>
        <v>2024</v>
      </c>
      <c r="F128" s="3">
        <f t="shared" si="66"/>
        <v>2025</v>
      </c>
      <c r="G128" s="3">
        <f t="shared" si="66"/>
        <v>2026</v>
      </c>
      <c r="H128" s="3">
        <f t="shared" si="66"/>
        <v>2027</v>
      </c>
      <c r="I128" s="3">
        <f t="shared" si="66"/>
        <v>2028</v>
      </c>
      <c r="J128" s="3">
        <f t="shared" si="66"/>
        <v>2029</v>
      </c>
      <c r="K128" s="3">
        <f t="shared" si="66"/>
        <v>2030</v>
      </c>
      <c r="L128" s="3">
        <f t="shared" si="66"/>
        <v>2031</v>
      </c>
      <c r="M128" s="3">
        <f t="shared" si="66"/>
        <v>2032</v>
      </c>
      <c r="N128" s="3">
        <f t="shared" si="66"/>
        <v>2033</v>
      </c>
      <c r="O128" s="3">
        <f t="shared" si="66"/>
        <v>2034</v>
      </c>
      <c r="P128" s="3">
        <f t="shared" si="66"/>
        <v>2035</v>
      </c>
      <c r="Q128" s="3">
        <f t="shared" si="66"/>
        <v>2036</v>
      </c>
      <c r="R128" s="3">
        <f t="shared" si="66"/>
        <v>2037</v>
      </c>
      <c r="S128" s="3">
        <f t="shared" si="66"/>
        <v>2038</v>
      </c>
      <c r="T128" s="3">
        <f t="shared" si="66"/>
        <v>2039</v>
      </c>
      <c r="U128" s="3">
        <f t="shared" si="66"/>
        <v>2040</v>
      </c>
      <c r="V128" s="3">
        <f t="shared" si="66"/>
        <v>2041</v>
      </c>
      <c r="W128" s="3">
        <f t="shared" si="66"/>
        <v>2042</v>
      </c>
      <c r="X128" s="3">
        <f t="shared" si="66"/>
        <v>2043</v>
      </c>
      <c r="Y128" s="3">
        <f t="shared" si="66"/>
        <v>2044</v>
      </c>
      <c r="Z128" s="3">
        <f t="shared" si="66"/>
        <v>2045</v>
      </c>
      <c r="AA128" s="3">
        <f t="shared" si="66"/>
        <v>2046</v>
      </c>
      <c r="AB128" s="3">
        <f t="shared" si="66"/>
        <v>2047</v>
      </c>
      <c r="AC128" s="3">
        <f t="shared" si="66"/>
        <v>2048</v>
      </c>
      <c r="AD128" s="3">
        <f t="shared" si="66"/>
        <v>2049</v>
      </c>
      <c r="AE128" s="3">
        <f t="shared" si="66"/>
        <v>2050</v>
      </c>
      <c r="AG128" s="3" t="s">
        <v>48</v>
      </c>
    </row>
    <row r="129" spans="2:33" x14ac:dyDescent="0.25">
      <c r="B129" s="4" t="str">
        <f t="shared" si="65"/>
        <v>Peak_A</v>
      </c>
      <c r="C129" s="10">
        <f>C77*(C38*1000/C64)</f>
        <v>290847.48416866647</v>
      </c>
      <c r="D129" s="10">
        <f t="shared" ref="D129:AE129" si="67">D77*(D38*1000/D64)</f>
        <v>291839.04321328009</v>
      </c>
      <c r="E129" s="10">
        <f t="shared" si="67"/>
        <v>316984.24869075534</v>
      </c>
      <c r="F129" s="10">
        <f t="shared" si="67"/>
        <v>328468.72198886436</v>
      </c>
      <c r="G129" s="10">
        <f t="shared" si="67"/>
        <v>293882.65163405921</v>
      </c>
      <c r="H129" s="10">
        <f t="shared" si="67"/>
        <v>296564.92710568639</v>
      </c>
      <c r="I129" s="10">
        <f t="shared" si="67"/>
        <v>289109.64491916302</v>
      </c>
      <c r="J129" s="10">
        <f t="shared" si="67"/>
        <v>309614.33081474132</v>
      </c>
      <c r="K129" s="10">
        <f t="shared" si="67"/>
        <v>301317.35221817112</v>
      </c>
      <c r="L129" s="10">
        <f t="shared" si="67"/>
        <v>296585.54505840404</v>
      </c>
      <c r="M129" s="10">
        <f t="shared" si="67"/>
        <v>306012.16540676478</v>
      </c>
      <c r="N129" s="10">
        <f t="shared" si="67"/>
        <v>324325.30183107709</v>
      </c>
      <c r="O129" s="10">
        <f t="shared" si="67"/>
        <v>345211.0801897092</v>
      </c>
      <c r="P129" s="10">
        <f t="shared" si="67"/>
        <v>342822.49415929429</v>
      </c>
      <c r="Q129" s="10">
        <f t="shared" si="67"/>
        <v>339178.97333629819</v>
      </c>
      <c r="R129" s="10">
        <f t="shared" si="67"/>
        <v>337531.22047346388</v>
      </c>
      <c r="S129" s="10">
        <f t="shared" si="67"/>
        <v>335692.04879438825</v>
      </c>
      <c r="T129" s="10">
        <f t="shared" si="67"/>
        <v>348858.54024883866</v>
      </c>
      <c r="U129" s="10">
        <f t="shared" si="67"/>
        <v>346137.8061760288</v>
      </c>
      <c r="V129" s="10">
        <f t="shared" si="67"/>
        <v>360073.10921741504</v>
      </c>
      <c r="W129" s="10">
        <f t="shared" si="67"/>
        <v>377365.256530529</v>
      </c>
      <c r="X129" s="10">
        <f t="shared" si="67"/>
        <v>369731.73043177719</v>
      </c>
      <c r="Y129" s="10">
        <f t="shared" si="67"/>
        <v>374575.53103103401</v>
      </c>
      <c r="Z129" s="10">
        <f t="shared" si="67"/>
        <v>374482.67120918969</v>
      </c>
      <c r="AA129" s="10">
        <f t="shared" si="67"/>
        <v>376258.16117147054</v>
      </c>
      <c r="AB129" s="10">
        <f t="shared" si="67"/>
        <v>374790.15079316188</v>
      </c>
      <c r="AC129" s="10">
        <f t="shared" si="67"/>
        <v>373404.60086443921</v>
      </c>
      <c r="AD129" s="10">
        <f t="shared" si="67"/>
        <v>373363.26902226394</v>
      </c>
      <c r="AE129" s="10">
        <f t="shared" si="67"/>
        <v>372591.78936700703</v>
      </c>
      <c r="AG129" s="10">
        <f t="shared" ref="AG129:AG137" si="68">SUMPRODUCT(C77:AE77,C25:AE25)/AE64*1000</f>
        <v>323121.45712642686</v>
      </c>
    </row>
    <row r="130" spans="2:33" x14ac:dyDescent="0.25">
      <c r="B130" s="4" t="str">
        <f t="shared" si="65"/>
        <v>Other_A</v>
      </c>
      <c r="C130" s="10">
        <f t="shared" ref="C130:AE130" si="69">C78*(C39*1000/C65)</f>
        <v>200626.41353031938</v>
      </c>
      <c r="D130" s="10">
        <f t="shared" si="69"/>
        <v>161738.14000602043</v>
      </c>
      <c r="E130" s="10">
        <f t="shared" si="69"/>
        <v>131084.56551295644</v>
      </c>
      <c r="F130" s="10">
        <f t="shared" si="69"/>
        <v>135901.93092212695</v>
      </c>
      <c r="G130" s="10">
        <f t="shared" si="69"/>
        <v>128101.03068020739</v>
      </c>
      <c r="H130" s="10">
        <f t="shared" si="69"/>
        <v>334819.38896613015</v>
      </c>
      <c r="I130" s="10">
        <f t="shared" si="69"/>
        <v>349583.10870953905</v>
      </c>
      <c r="J130" s="10">
        <f t="shared" si="69"/>
        <v>351086.40433604526</v>
      </c>
      <c r="K130" s="10">
        <f t="shared" si="69"/>
        <v>326718.31098345749</v>
      </c>
      <c r="L130" s="10">
        <f t="shared" si="69"/>
        <v>332699.62257858907</v>
      </c>
      <c r="M130" s="10">
        <f t="shared" si="69"/>
        <v>333271.56244960328</v>
      </c>
      <c r="N130" s="10">
        <f t="shared" si="69"/>
        <v>327682.30436799309</v>
      </c>
      <c r="O130" s="10">
        <f t="shared" si="69"/>
        <v>339948.01849698659</v>
      </c>
      <c r="P130" s="10">
        <f t="shared" si="69"/>
        <v>377583.7736339065</v>
      </c>
      <c r="Q130" s="10">
        <f t="shared" si="69"/>
        <v>376660.7597160638</v>
      </c>
      <c r="R130" s="10">
        <f t="shared" si="69"/>
        <v>530034.16577325133</v>
      </c>
      <c r="S130" s="10">
        <f t="shared" si="69"/>
        <v>529566.5225081431</v>
      </c>
      <c r="T130" s="10">
        <f t="shared" si="69"/>
        <v>518378.04546969896</v>
      </c>
      <c r="U130" s="10">
        <f t="shared" si="69"/>
        <v>534065.47476346826</v>
      </c>
      <c r="V130" s="10">
        <f t="shared" si="69"/>
        <v>520709.2731096542</v>
      </c>
      <c r="W130" s="10">
        <f t="shared" si="69"/>
        <v>560587.71824174211</v>
      </c>
      <c r="X130" s="10">
        <f t="shared" si="69"/>
        <v>564623.49169423955</v>
      </c>
      <c r="Y130" s="10">
        <f t="shared" si="69"/>
        <v>573633.13247530605</v>
      </c>
      <c r="Z130" s="10">
        <f t="shared" si="69"/>
        <v>572753.17572923889</v>
      </c>
      <c r="AA130" s="10">
        <f t="shared" si="69"/>
        <v>574470.65985741105</v>
      </c>
      <c r="AB130" s="10">
        <f t="shared" si="69"/>
        <v>573619.20562979567</v>
      </c>
      <c r="AC130" s="10">
        <f t="shared" si="69"/>
        <v>573330.27563669707</v>
      </c>
      <c r="AD130" s="10">
        <f t="shared" si="69"/>
        <v>572147.58859152393</v>
      </c>
      <c r="AE130" s="10">
        <f t="shared" si="69"/>
        <v>570784.29374167032</v>
      </c>
      <c r="AG130" s="10">
        <f t="shared" si="68"/>
        <v>372875.10862042662</v>
      </c>
    </row>
    <row r="131" spans="2:33" x14ac:dyDescent="0.25">
      <c r="B131" s="4" t="str">
        <f t="shared" si="65"/>
        <v>Peak_B</v>
      </c>
      <c r="C131" s="10">
        <f t="shared" ref="C131:AE131" si="70">C79*(C40*1000/C66)</f>
        <v>290091.61682008946</v>
      </c>
      <c r="D131" s="10">
        <f t="shared" si="70"/>
        <v>340186.60313691385</v>
      </c>
      <c r="E131" s="10">
        <f t="shared" si="70"/>
        <v>355694.77165152028</v>
      </c>
      <c r="F131" s="10">
        <f t="shared" si="70"/>
        <v>241274.64722288237</v>
      </c>
      <c r="G131" s="10">
        <f t="shared" si="70"/>
        <v>279443.95539527206</v>
      </c>
      <c r="H131" s="10">
        <f t="shared" si="70"/>
        <v>376382.15221991646</v>
      </c>
      <c r="I131" s="10">
        <f t="shared" si="70"/>
        <v>427688.8870573162</v>
      </c>
      <c r="J131" s="10">
        <f t="shared" si="70"/>
        <v>461901.34762062784</v>
      </c>
      <c r="K131" s="10">
        <f t="shared" si="70"/>
        <v>451789.78257970855</v>
      </c>
      <c r="L131" s="10">
        <f t="shared" si="70"/>
        <v>502208.29691661813</v>
      </c>
      <c r="M131" s="10">
        <f t="shared" si="70"/>
        <v>523848.15292856481</v>
      </c>
      <c r="N131" s="10">
        <f t="shared" si="70"/>
        <v>541407.92377306509</v>
      </c>
      <c r="O131" s="10">
        <f t="shared" si="70"/>
        <v>536533.57435479201</v>
      </c>
      <c r="P131" s="10">
        <f t="shared" si="70"/>
        <v>501718.49143648968</v>
      </c>
      <c r="Q131" s="10">
        <f t="shared" si="70"/>
        <v>489451.38487734005</v>
      </c>
      <c r="R131" s="10">
        <f t="shared" si="70"/>
        <v>486778.44644819573</v>
      </c>
      <c r="S131" s="10">
        <f t="shared" si="70"/>
        <v>504045.49694719131</v>
      </c>
      <c r="T131" s="10">
        <f t="shared" si="70"/>
        <v>546117.11232010263</v>
      </c>
      <c r="U131" s="10">
        <f t="shared" si="70"/>
        <v>623987.94635662995</v>
      </c>
      <c r="V131" s="10">
        <f t="shared" si="70"/>
        <v>618488.29060122289</v>
      </c>
      <c r="W131" s="10">
        <f t="shared" si="70"/>
        <v>613416.37199236138</v>
      </c>
      <c r="X131" s="10">
        <f t="shared" si="70"/>
        <v>521648.58421290672</v>
      </c>
      <c r="Y131" s="10">
        <f t="shared" si="70"/>
        <v>514269.40565221704</v>
      </c>
      <c r="Z131" s="10">
        <f t="shared" si="70"/>
        <v>514498.16332565952</v>
      </c>
      <c r="AA131" s="10">
        <f t="shared" si="70"/>
        <v>514533.5712768808</v>
      </c>
      <c r="AB131" s="10">
        <f t="shared" si="70"/>
        <v>513238.40783173573</v>
      </c>
      <c r="AC131" s="10">
        <f t="shared" si="70"/>
        <v>512318.26589321985</v>
      </c>
      <c r="AD131" s="10">
        <f t="shared" si="70"/>
        <v>511878.52017955977</v>
      </c>
      <c r="AE131" s="10">
        <f t="shared" si="70"/>
        <v>511205.1487607123</v>
      </c>
      <c r="AG131" s="10">
        <f t="shared" si="68"/>
        <v>447104.20495496306</v>
      </c>
    </row>
    <row r="132" spans="2:33" x14ac:dyDescent="0.25">
      <c r="B132" s="4" t="str">
        <f t="shared" si="65"/>
        <v>Other_B</v>
      </c>
      <c r="C132" s="10">
        <f t="shared" ref="C132:AE132" si="71">C80*(C41*1000/C67)</f>
        <v>218087.76021092737</v>
      </c>
      <c r="D132" s="10">
        <f t="shared" si="71"/>
        <v>388170.95158514805</v>
      </c>
      <c r="E132" s="10">
        <f t="shared" si="71"/>
        <v>481873.47644464439</v>
      </c>
      <c r="F132" s="10">
        <f t="shared" si="71"/>
        <v>344605.52746780199</v>
      </c>
      <c r="G132" s="10">
        <f t="shared" si="71"/>
        <v>782184.76713467715</v>
      </c>
      <c r="H132" s="10">
        <f t="shared" si="71"/>
        <v>1416236.6917031126</v>
      </c>
      <c r="I132" s="10">
        <f t="shared" si="71"/>
        <v>1304871.5892059626</v>
      </c>
      <c r="J132" s="10">
        <f t="shared" si="71"/>
        <v>1337006.9694486551</v>
      </c>
      <c r="K132" s="10">
        <f t="shared" si="71"/>
        <v>1317492.5291896539</v>
      </c>
      <c r="L132" s="10">
        <f t="shared" si="71"/>
        <v>1367171.7181109274</v>
      </c>
      <c r="M132" s="10">
        <f t="shared" si="71"/>
        <v>1415454.5095303408</v>
      </c>
      <c r="N132" s="10">
        <f t="shared" si="71"/>
        <v>1426509.000905619</v>
      </c>
      <c r="O132" s="10">
        <f t="shared" si="71"/>
        <v>1431497.3968521941</v>
      </c>
      <c r="P132" s="10">
        <f t="shared" si="71"/>
        <v>1439007.5768537638</v>
      </c>
      <c r="Q132" s="10">
        <f t="shared" si="71"/>
        <v>1457354.6372980564</v>
      </c>
      <c r="R132" s="10">
        <f t="shared" si="71"/>
        <v>1459406.959826296</v>
      </c>
      <c r="S132" s="10">
        <f t="shared" si="71"/>
        <v>1216546.4376304487</v>
      </c>
      <c r="T132" s="10">
        <f t="shared" si="71"/>
        <v>1237282.5533741445</v>
      </c>
      <c r="U132" s="10">
        <f t="shared" si="71"/>
        <v>1199108.3509082382</v>
      </c>
      <c r="V132" s="10">
        <f t="shared" si="71"/>
        <v>1204847.8057010463</v>
      </c>
      <c r="W132" s="10">
        <f t="shared" si="71"/>
        <v>1141904.6554757087</v>
      </c>
      <c r="X132" s="10">
        <f t="shared" si="71"/>
        <v>1168136.3282542517</v>
      </c>
      <c r="Y132" s="10">
        <f t="shared" si="71"/>
        <v>1392635.1026206701</v>
      </c>
      <c r="Z132" s="10">
        <f t="shared" si="71"/>
        <v>1392689.7989085352</v>
      </c>
      <c r="AA132" s="10">
        <f t="shared" si="71"/>
        <v>1394609.6977683459</v>
      </c>
      <c r="AB132" s="10">
        <f t="shared" si="71"/>
        <v>1388962.4737668263</v>
      </c>
      <c r="AC132" s="10">
        <f t="shared" si="71"/>
        <v>1392185.3691643728</v>
      </c>
      <c r="AD132" s="10">
        <f t="shared" si="71"/>
        <v>1385222.1835746956</v>
      </c>
      <c r="AE132" s="10">
        <f t="shared" si="71"/>
        <v>1381866.6170094514</v>
      </c>
      <c r="AG132" s="10">
        <f t="shared" si="68"/>
        <v>1087558.1649819911</v>
      </c>
    </row>
    <row r="133" spans="2:33" x14ac:dyDescent="0.25">
      <c r="B133" s="4" t="str">
        <f t="shared" si="65"/>
        <v>Peak_C</v>
      </c>
      <c r="C133" s="10">
        <f t="shared" ref="C133:AE133" si="72">C81*(C42*1000/C68)</f>
        <v>894802.26230784412</v>
      </c>
      <c r="D133" s="10">
        <f t="shared" si="72"/>
        <v>887073.87283066905</v>
      </c>
      <c r="E133" s="10">
        <f t="shared" si="72"/>
        <v>971473.9501533811</v>
      </c>
      <c r="F133" s="10">
        <f t="shared" si="72"/>
        <v>1000245.2194872189</v>
      </c>
      <c r="G133" s="10">
        <f t="shared" si="72"/>
        <v>919910.80933160824</v>
      </c>
      <c r="H133" s="10">
        <f t="shared" si="72"/>
        <v>952733.54341639753</v>
      </c>
      <c r="I133" s="10">
        <f t="shared" si="72"/>
        <v>949295.46708146681</v>
      </c>
      <c r="J133" s="10">
        <f t="shared" si="72"/>
        <v>984097.54840091697</v>
      </c>
      <c r="K133" s="10">
        <f t="shared" si="72"/>
        <v>986604.36352055043</v>
      </c>
      <c r="L133" s="10">
        <f t="shared" si="72"/>
        <v>1068505.4891962339</v>
      </c>
      <c r="M133" s="10">
        <f t="shared" si="72"/>
        <v>1122722.1692515551</v>
      </c>
      <c r="N133" s="10">
        <f t="shared" si="72"/>
        <v>1108236.275116842</v>
      </c>
      <c r="O133" s="10">
        <f t="shared" si="72"/>
        <v>1113157.9732663669</v>
      </c>
      <c r="P133" s="10">
        <f t="shared" si="72"/>
        <v>1136178.7818871331</v>
      </c>
      <c r="Q133" s="10">
        <f t="shared" si="72"/>
        <v>1136691.3960603077</v>
      </c>
      <c r="R133" s="10">
        <f t="shared" si="72"/>
        <v>1126306.7134892698</v>
      </c>
      <c r="S133" s="10">
        <f t="shared" si="72"/>
        <v>1136932.7355235459</v>
      </c>
      <c r="T133" s="10">
        <f t="shared" si="72"/>
        <v>1134463.2084543349</v>
      </c>
      <c r="U133" s="10">
        <f t="shared" si="72"/>
        <v>1111020.7940323495</v>
      </c>
      <c r="V133" s="10">
        <f t="shared" si="72"/>
        <v>1153857.3425035381</v>
      </c>
      <c r="W133" s="10">
        <f t="shared" si="72"/>
        <v>1162711.8780557732</v>
      </c>
      <c r="X133" s="10">
        <f t="shared" si="72"/>
        <v>1155739.5743966128</v>
      </c>
      <c r="Y133" s="10">
        <f t="shared" si="72"/>
        <v>1159616.4051293812</v>
      </c>
      <c r="Z133" s="10">
        <f t="shared" si="72"/>
        <v>1158079.2498641293</v>
      </c>
      <c r="AA133" s="10">
        <f t="shared" si="72"/>
        <v>1163224.3512596376</v>
      </c>
      <c r="AB133" s="10">
        <f t="shared" si="72"/>
        <v>1162947.6768553145</v>
      </c>
      <c r="AC133" s="10">
        <f t="shared" si="72"/>
        <v>1161330.306954239</v>
      </c>
      <c r="AD133" s="10">
        <f t="shared" si="72"/>
        <v>1164164.7216367817</v>
      </c>
      <c r="AE133" s="10">
        <f t="shared" si="72"/>
        <v>1162002.7751078599</v>
      </c>
      <c r="AG133" s="10">
        <f t="shared" si="68"/>
        <v>1052449.3970144631</v>
      </c>
    </row>
    <row r="134" spans="2:33" x14ac:dyDescent="0.25">
      <c r="B134" s="4" t="str">
        <f t="shared" si="65"/>
        <v>Other_C</v>
      </c>
      <c r="C134" s="10">
        <f t="shared" ref="C134:AE134" si="73">C82*(C43*1000/C69)</f>
        <v>1386905.0012591467</v>
      </c>
      <c r="D134" s="10">
        <f t="shared" si="73"/>
        <v>1371238.2451905315</v>
      </c>
      <c r="E134" s="10">
        <f t="shared" si="73"/>
        <v>1361429.9067591189</v>
      </c>
      <c r="F134" s="10">
        <f t="shared" si="73"/>
        <v>1394641.0310571785</v>
      </c>
      <c r="G134" s="10">
        <f t="shared" si="73"/>
        <v>1340525.2422602791</v>
      </c>
      <c r="H134" s="10">
        <f t="shared" si="73"/>
        <v>1337912.9835625638</v>
      </c>
      <c r="I134" s="10">
        <f t="shared" si="73"/>
        <v>1323345.4813473953</v>
      </c>
      <c r="J134" s="10">
        <f t="shared" si="73"/>
        <v>1308640.3376569196</v>
      </c>
      <c r="K134" s="10">
        <f t="shared" si="73"/>
        <v>1289306.1744889554</v>
      </c>
      <c r="L134" s="10">
        <f t="shared" si="73"/>
        <v>1303240.585899927</v>
      </c>
      <c r="M134" s="10">
        <f t="shared" si="73"/>
        <v>1298022.4623415547</v>
      </c>
      <c r="N134" s="10">
        <f t="shared" si="73"/>
        <v>1307457.8498715675</v>
      </c>
      <c r="O134" s="10">
        <f t="shared" si="73"/>
        <v>1388728.0274491026</v>
      </c>
      <c r="P134" s="10">
        <f t="shared" si="73"/>
        <v>1400920.8741127062</v>
      </c>
      <c r="Q134" s="10">
        <f t="shared" si="73"/>
        <v>1406918.0224236017</v>
      </c>
      <c r="R134" s="10">
        <f t="shared" si="73"/>
        <v>1421431.7702397143</v>
      </c>
      <c r="S134" s="10">
        <f t="shared" si="73"/>
        <v>1430662.4977625494</v>
      </c>
      <c r="T134" s="10">
        <f t="shared" si="73"/>
        <v>1388239.3530974477</v>
      </c>
      <c r="U134" s="10">
        <f t="shared" si="73"/>
        <v>1404507.5341293451</v>
      </c>
      <c r="V134" s="10">
        <f t="shared" si="73"/>
        <v>1340726.7691411921</v>
      </c>
      <c r="W134" s="10">
        <f t="shared" si="73"/>
        <v>1362587.5507202118</v>
      </c>
      <c r="X134" s="10">
        <f t="shared" si="73"/>
        <v>1440032.170773343</v>
      </c>
      <c r="Y134" s="10">
        <f t="shared" si="73"/>
        <v>1433689.461797779</v>
      </c>
      <c r="Z134" s="10">
        <f t="shared" si="73"/>
        <v>1432780.3600560944</v>
      </c>
      <c r="AA134" s="10">
        <f t="shared" si="73"/>
        <v>1433447.2190514943</v>
      </c>
      <c r="AB134" s="10">
        <f t="shared" si="73"/>
        <v>1432076.3016901552</v>
      </c>
      <c r="AC134" s="10">
        <f t="shared" si="73"/>
        <v>1429793.5087629689</v>
      </c>
      <c r="AD134" s="10">
        <f t="shared" si="73"/>
        <v>1428173.265283959</v>
      </c>
      <c r="AE134" s="10">
        <f t="shared" si="73"/>
        <v>1425658.4191593223</v>
      </c>
      <c r="AG134" s="10">
        <f t="shared" si="68"/>
        <v>1348527.5839826392</v>
      </c>
    </row>
    <row r="135" spans="2:33" x14ac:dyDescent="0.25">
      <c r="B135" s="4" t="str">
        <f t="shared" si="65"/>
        <v>Peak_D</v>
      </c>
      <c r="C135" s="10">
        <f t="shared" ref="C135:AE135" si="74">C83*(C44*1000/C70)</f>
        <v>3179197.8758114241</v>
      </c>
      <c r="D135" s="10">
        <f t="shared" si="74"/>
        <v>3254675.9853855399</v>
      </c>
      <c r="E135" s="10">
        <f t="shared" si="74"/>
        <v>3508037.2963918853</v>
      </c>
      <c r="F135" s="10">
        <f t="shared" si="74"/>
        <v>3530275.3033227068</v>
      </c>
      <c r="G135" s="10">
        <f t="shared" si="74"/>
        <v>3392095.4757869146</v>
      </c>
      <c r="H135" s="10">
        <f t="shared" si="74"/>
        <v>3447066.0875980612</v>
      </c>
      <c r="I135" s="10">
        <f t="shared" si="74"/>
        <v>3454488.9055623086</v>
      </c>
      <c r="J135" s="10">
        <f t="shared" si="74"/>
        <v>3553558.1744674928</v>
      </c>
      <c r="K135" s="10">
        <f t="shared" si="74"/>
        <v>3464899.3835408678</v>
      </c>
      <c r="L135" s="10">
        <f t="shared" si="74"/>
        <v>3558356.8023241288</v>
      </c>
      <c r="M135" s="10">
        <f t="shared" si="74"/>
        <v>3523156.6589676775</v>
      </c>
      <c r="N135" s="10">
        <f t="shared" si="74"/>
        <v>3458375.6176980673</v>
      </c>
      <c r="O135" s="10">
        <f t="shared" si="74"/>
        <v>3044569.2423148113</v>
      </c>
      <c r="P135" s="10">
        <f t="shared" si="74"/>
        <v>2929259.4810325694</v>
      </c>
      <c r="Q135" s="10">
        <f t="shared" si="74"/>
        <v>2938942.678944272</v>
      </c>
      <c r="R135" s="10">
        <f t="shared" si="74"/>
        <v>2939468.9329007138</v>
      </c>
      <c r="S135" s="10">
        <f t="shared" si="74"/>
        <v>2958625.2599827494</v>
      </c>
      <c r="T135" s="10">
        <f t="shared" si="74"/>
        <v>2951129.6853735228</v>
      </c>
      <c r="U135" s="10">
        <f t="shared" si="74"/>
        <v>2954300.902760712</v>
      </c>
      <c r="V135" s="10">
        <f t="shared" si="74"/>
        <v>3188387.3007079824</v>
      </c>
      <c r="W135" s="10">
        <f t="shared" si="74"/>
        <v>3294570.3269718625</v>
      </c>
      <c r="X135" s="10">
        <f t="shared" si="74"/>
        <v>3317574.1665632064</v>
      </c>
      <c r="Y135" s="10">
        <f t="shared" si="74"/>
        <v>3328715.4415478637</v>
      </c>
      <c r="Z135" s="10">
        <f t="shared" si="74"/>
        <v>3331709.8312305436</v>
      </c>
      <c r="AA135" s="10">
        <f t="shared" si="74"/>
        <v>3338513.6948571759</v>
      </c>
      <c r="AB135" s="10">
        <f t="shared" si="74"/>
        <v>3330162.8952663597</v>
      </c>
      <c r="AC135" s="10">
        <f t="shared" si="74"/>
        <v>3324485.6351140807</v>
      </c>
      <c r="AD135" s="10">
        <f t="shared" si="74"/>
        <v>3325887.7006029831</v>
      </c>
      <c r="AE135" s="10">
        <f t="shared" si="74"/>
        <v>3324191.8632862661</v>
      </c>
      <c r="AG135" s="10">
        <f t="shared" si="68"/>
        <v>3272644.5066412222</v>
      </c>
    </row>
    <row r="136" spans="2:33" x14ac:dyDescent="0.25">
      <c r="B136" s="4" t="str">
        <f t="shared" si="65"/>
        <v>Other_D</v>
      </c>
      <c r="C136" s="10">
        <f t="shared" ref="C136:AE136" si="75">C84*(C45*1000/C71)</f>
        <v>12951069.206801234</v>
      </c>
      <c r="D136" s="10">
        <f t="shared" si="75"/>
        <v>12570248.676878896</v>
      </c>
      <c r="E136" s="10">
        <f t="shared" si="75"/>
        <v>11430020.240668844</v>
      </c>
      <c r="F136" s="10">
        <f t="shared" si="75"/>
        <v>11076422.667822437</v>
      </c>
      <c r="G136" s="10">
        <f t="shared" si="75"/>
        <v>10837177.872076774</v>
      </c>
      <c r="H136" s="10">
        <f t="shared" si="75"/>
        <v>10596122.018285647</v>
      </c>
      <c r="I136" s="10">
        <f t="shared" si="75"/>
        <v>10635424.833633654</v>
      </c>
      <c r="J136" s="10">
        <f t="shared" si="75"/>
        <v>10413456.208605738</v>
      </c>
      <c r="K136" s="10">
        <f t="shared" si="75"/>
        <v>10416910.686087612</v>
      </c>
      <c r="L136" s="10">
        <f t="shared" si="75"/>
        <v>10610882.312734568</v>
      </c>
      <c r="M136" s="10">
        <f t="shared" si="75"/>
        <v>10634106.549487745</v>
      </c>
      <c r="N136" s="10">
        <f t="shared" si="75"/>
        <v>10179019.290506169</v>
      </c>
      <c r="O136" s="10">
        <f t="shared" si="75"/>
        <v>10554005.094471244</v>
      </c>
      <c r="P136" s="10">
        <f t="shared" si="75"/>
        <v>10834785.157094846</v>
      </c>
      <c r="Q136" s="10">
        <f t="shared" si="75"/>
        <v>11274740.723265981</v>
      </c>
      <c r="R136" s="10">
        <f t="shared" si="75"/>
        <v>11701239.691632634</v>
      </c>
      <c r="S136" s="10">
        <f t="shared" si="75"/>
        <v>12255750.37824573</v>
      </c>
      <c r="T136" s="10">
        <f t="shared" si="75"/>
        <v>11567888.922465339</v>
      </c>
      <c r="U136" s="10">
        <f t="shared" si="75"/>
        <v>12059916.684770036</v>
      </c>
      <c r="V136" s="10">
        <f t="shared" si="75"/>
        <v>12532150.35080401</v>
      </c>
      <c r="W136" s="10">
        <f t="shared" si="75"/>
        <v>13009357.294408156</v>
      </c>
      <c r="X136" s="10">
        <f t="shared" si="75"/>
        <v>13400106.196123932</v>
      </c>
      <c r="Y136" s="10">
        <f t="shared" si="75"/>
        <v>9834960.2062438298</v>
      </c>
      <c r="Z136" s="10">
        <f t="shared" si="75"/>
        <v>9837950.5177517068</v>
      </c>
      <c r="AA136" s="10">
        <f t="shared" si="75"/>
        <v>9829439.1837205421</v>
      </c>
      <c r="AB136" s="10">
        <f t="shared" si="75"/>
        <v>9818110.2208820283</v>
      </c>
      <c r="AC136" s="10">
        <f t="shared" si="75"/>
        <v>9805680.0506389234</v>
      </c>
      <c r="AD136" s="10">
        <f t="shared" si="75"/>
        <v>9798286.0303408485</v>
      </c>
      <c r="AE136" s="10">
        <f t="shared" si="75"/>
        <v>9784883.9769830573</v>
      </c>
      <c r="AG136" s="10">
        <f>SUMPRODUCT(C84:AE84,C32:AE32)/AE71*1000</f>
        <v>10962513.14338275</v>
      </c>
    </row>
    <row r="137" spans="2:33" x14ac:dyDescent="0.25">
      <c r="B137" s="6" t="str">
        <f t="shared" si="65"/>
        <v>Total</v>
      </c>
      <c r="C137" s="11">
        <f t="shared" ref="C137:AE137" si="76">C85*(C46*1000/C72)</f>
        <v>1270444.7218719029</v>
      </c>
      <c r="D137" s="11">
        <f t="shared" si="76"/>
        <v>1312348.0168517493</v>
      </c>
      <c r="E137" s="11">
        <f t="shared" si="76"/>
        <v>1328559.2772094635</v>
      </c>
      <c r="F137" s="11">
        <f t="shared" si="76"/>
        <v>1215465.4067224949</v>
      </c>
      <c r="G137" s="11">
        <f t="shared" si="76"/>
        <v>1330183.5401136091</v>
      </c>
      <c r="H137" s="11">
        <f t="shared" si="76"/>
        <v>1510800.6748413583</v>
      </c>
      <c r="I137" s="11">
        <f t="shared" si="76"/>
        <v>1497599.040479644</v>
      </c>
      <c r="J137" s="11">
        <f t="shared" si="76"/>
        <v>1528802.2638657868</v>
      </c>
      <c r="K137" s="11">
        <f t="shared" si="76"/>
        <v>1485536.1363811577</v>
      </c>
      <c r="L137" s="11">
        <f t="shared" si="76"/>
        <v>1483875.8527482981</v>
      </c>
      <c r="M137" s="11">
        <f t="shared" si="76"/>
        <v>1505888.6532609293</v>
      </c>
      <c r="N137" s="11">
        <f t="shared" si="76"/>
        <v>1504462.7937061635</v>
      </c>
      <c r="O137" s="11">
        <f t="shared" si="76"/>
        <v>1290885.5371104633</v>
      </c>
      <c r="P137" s="11">
        <f t="shared" si="76"/>
        <v>1370520.1087860463</v>
      </c>
      <c r="Q137" s="11">
        <f t="shared" si="76"/>
        <v>1385449.5247060223</v>
      </c>
      <c r="R137" s="11">
        <f t="shared" si="76"/>
        <v>1562101.4406399657</v>
      </c>
      <c r="S137" s="11">
        <f t="shared" si="76"/>
        <v>1571935.9757332429</v>
      </c>
      <c r="T137" s="11">
        <f t="shared" si="76"/>
        <v>1524986.9692962114</v>
      </c>
      <c r="U137" s="11">
        <f t="shared" si="76"/>
        <v>1533418.583618561</v>
      </c>
      <c r="V137" s="11">
        <f t="shared" si="76"/>
        <v>1447381.2934474773</v>
      </c>
      <c r="W137" s="11">
        <f t="shared" si="76"/>
        <v>1589832.76494965</v>
      </c>
      <c r="X137" s="11">
        <f t="shared" si="76"/>
        <v>1561695.3922596797</v>
      </c>
      <c r="Y137" s="11">
        <f t="shared" si="76"/>
        <v>1362264.8867215491</v>
      </c>
      <c r="Z137" s="11">
        <f t="shared" si="76"/>
        <v>1362145.758528007</v>
      </c>
      <c r="AA137" s="11">
        <f t="shared" si="76"/>
        <v>1364984.8282189816</v>
      </c>
      <c r="AB137" s="11">
        <f t="shared" si="76"/>
        <v>1361768.5866551516</v>
      </c>
      <c r="AC137" s="11">
        <f t="shared" si="76"/>
        <v>1359681.652943712</v>
      </c>
      <c r="AD137" s="11">
        <f t="shared" si="76"/>
        <v>1358933.8036688126</v>
      </c>
      <c r="AE137" s="11">
        <f t="shared" si="76"/>
        <v>1357070.2956781301</v>
      </c>
      <c r="AG137" s="11">
        <f t="shared" si="68"/>
        <v>1408518.5125098457</v>
      </c>
    </row>
    <row r="140" spans="2:33" x14ac:dyDescent="0.25">
      <c r="B140" s="1" t="s">
        <v>47</v>
      </c>
    </row>
    <row r="141" spans="2:33" x14ac:dyDescent="0.25">
      <c r="B141" s="2" t="str">
        <f t="shared" ref="B141:B150" si="77">B50</f>
        <v>Bundle</v>
      </c>
      <c r="C141" s="3">
        <f t="shared" ref="C141:AE141" si="78">C$24</f>
        <v>2022</v>
      </c>
      <c r="D141" s="3">
        <f t="shared" si="78"/>
        <v>2023</v>
      </c>
      <c r="E141" s="3">
        <f t="shared" si="78"/>
        <v>2024</v>
      </c>
      <c r="F141" s="3">
        <f t="shared" si="78"/>
        <v>2025</v>
      </c>
      <c r="G141" s="3">
        <f t="shared" si="78"/>
        <v>2026</v>
      </c>
      <c r="H141" s="3">
        <f t="shared" si="78"/>
        <v>2027</v>
      </c>
      <c r="I141" s="3">
        <f t="shared" si="78"/>
        <v>2028</v>
      </c>
      <c r="J141" s="3">
        <f t="shared" si="78"/>
        <v>2029</v>
      </c>
      <c r="K141" s="3">
        <f t="shared" si="78"/>
        <v>2030</v>
      </c>
      <c r="L141" s="3">
        <f t="shared" si="78"/>
        <v>2031</v>
      </c>
      <c r="M141" s="3">
        <f t="shared" si="78"/>
        <v>2032</v>
      </c>
      <c r="N141" s="3">
        <f t="shared" si="78"/>
        <v>2033</v>
      </c>
      <c r="O141" s="3">
        <f t="shared" si="78"/>
        <v>2034</v>
      </c>
      <c r="P141" s="3">
        <f t="shared" si="78"/>
        <v>2035</v>
      </c>
      <c r="Q141" s="3">
        <f t="shared" si="78"/>
        <v>2036</v>
      </c>
      <c r="R141" s="3">
        <f t="shared" si="78"/>
        <v>2037</v>
      </c>
      <c r="S141" s="3">
        <f t="shared" si="78"/>
        <v>2038</v>
      </c>
      <c r="T141" s="3">
        <f t="shared" si="78"/>
        <v>2039</v>
      </c>
      <c r="U141" s="3">
        <f t="shared" si="78"/>
        <v>2040</v>
      </c>
      <c r="V141" s="3">
        <f t="shared" si="78"/>
        <v>2041</v>
      </c>
      <c r="W141" s="3">
        <f t="shared" si="78"/>
        <v>2042</v>
      </c>
      <c r="X141" s="3">
        <f t="shared" si="78"/>
        <v>2043</v>
      </c>
      <c r="Y141" s="3">
        <f t="shared" si="78"/>
        <v>2044</v>
      </c>
      <c r="Z141" s="3">
        <f t="shared" si="78"/>
        <v>2045</v>
      </c>
      <c r="AA141" s="3">
        <f t="shared" si="78"/>
        <v>2046</v>
      </c>
      <c r="AB141" s="3">
        <f t="shared" si="78"/>
        <v>2047</v>
      </c>
      <c r="AC141" s="3">
        <f t="shared" si="78"/>
        <v>2048</v>
      </c>
      <c r="AD141" s="3">
        <f t="shared" si="78"/>
        <v>2049</v>
      </c>
      <c r="AE141" s="3">
        <f t="shared" si="78"/>
        <v>2050</v>
      </c>
    </row>
    <row r="142" spans="2:33" x14ac:dyDescent="0.25">
      <c r="B142" s="4" t="str">
        <f t="shared" si="77"/>
        <v>Peak_A</v>
      </c>
      <c r="C142" s="10">
        <f t="shared" ref="C142:C150" si="79">C129*(1+$C$153)^(C$89-$C$89)</f>
        <v>290847.48416866647</v>
      </c>
      <c r="D142" s="10">
        <f t="shared" ref="D142:AE142" si="80">D129*(1+$C$153)^(D$89-$C$89)</f>
        <v>297967.66312075895</v>
      </c>
      <c r="E142" s="10">
        <f t="shared" si="80"/>
        <v>330437.3771894396</v>
      </c>
      <c r="F142" s="10">
        <f t="shared" si="80"/>
        <v>349599.85754218831</v>
      </c>
      <c r="G142" s="10">
        <f t="shared" si="80"/>
        <v>319357.35161108285</v>
      </c>
      <c r="H142" s="10">
        <f t="shared" si="80"/>
        <v>329039.85025063762</v>
      </c>
      <c r="I142" s="10">
        <f t="shared" si="80"/>
        <v>327504.31987285608</v>
      </c>
      <c r="J142" s="10">
        <f t="shared" si="80"/>
        <v>358097.46683782421</v>
      </c>
      <c r="K142" s="10">
        <f t="shared" si="80"/>
        <v>355819.77373308979</v>
      </c>
      <c r="L142" s="10">
        <f t="shared" si="80"/>
        <v>357586.94869125949</v>
      </c>
      <c r="M142" s="10">
        <f t="shared" si="80"/>
        <v>376700.42737417825</v>
      </c>
      <c r="N142" s="10">
        <f t="shared" si="80"/>
        <v>407627.98667884967</v>
      </c>
      <c r="O142" s="10">
        <f t="shared" si="80"/>
        <v>442989.70334830479</v>
      </c>
      <c r="P142" s="10">
        <f t="shared" si="80"/>
        <v>449162.98294453684</v>
      </c>
      <c r="Q142" s="10">
        <f t="shared" si="80"/>
        <v>453721.44912770437</v>
      </c>
      <c r="R142" s="10">
        <f t="shared" si="80"/>
        <v>460999.10376251367</v>
      </c>
      <c r="S142" s="10">
        <f t="shared" si="80"/>
        <v>468115.39927803411</v>
      </c>
      <c r="T142" s="10">
        <f t="shared" si="80"/>
        <v>496691.78227788705</v>
      </c>
      <c r="U142" s="10">
        <f t="shared" si="80"/>
        <v>503167.28270218626</v>
      </c>
      <c r="V142" s="10">
        <f t="shared" si="80"/>
        <v>534416.41394035332</v>
      </c>
      <c r="W142" s="10">
        <f t="shared" si="80"/>
        <v>571842.92800480907</v>
      </c>
      <c r="X142" s="10">
        <f t="shared" si="80"/>
        <v>572041.19762509887</v>
      </c>
      <c r="Y142" s="10">
        <f t="shared" si="80"/>
        <v>591705.66848395218</v>
      </c>
      <c r="Z142" s="10">
        <f t="shared" si="80"/>
        <v>603981.71921731567</v>
      </c>
      <c r="AA142" s="10">
        <f t="shared" si="80"/>
        <v>619589.05702317704</v>
      </c>
      <c r="AB142" s="10">
        <f t="shared" si="80"/>
        <v>630132.27081020584</v>
      </c>
      <c r="AC142" s="10">
        <f t="shared" si="80"/>
        <v>640986.61247054895</v>
      </c>
      <c r="AD142" s="10">
        <f t="shared" si="80"/>
        <v>654374.89110607002</v>
      </c>
      <c r="AE142" s="10">
        <f t="shared" si="80"/>
        <v>666736.23570261232</v>
      </c>
    </row>
    <row r="143" spans="2:33" x14ac:dyDescent="0.25">
      <c r="B143" s="4" t="str">
        <f t="shared" si="77"/>
        <v>Other_A</v>
      </c>
      <c r="C143" s="10">
        <f t="shared" si="79"/>
        <v>200626.41353031938</v>
      </c>
      <c r="D143" s="10">
        <f t="shared" ref="D143:AE143" si="81">D130*(1+$C$153)^(D$89-$C$89)</f>
        <v>165134.64094614686</v>
      </c>
      <c r="E143" s="10">
        <f t="shared" si="81"/>
        <v>136647.92555789178</v>
      </c>
      <c r="F143" s="10">
        <f t="shared" si="81"/>
        <v>144644.80941261313</v>
      </c>
      <c r="G143" s="10">
        <f t="shared" si="81"/>
        <v>139205.24287232163</v>
      </c>
      <c r="H143" s="10">
        <f t="shared" si="81"/>
        <v>371483.31288401049</v>
      </c>
      <c r="I143" s="10">
        <f t="shared" si="81"/>
        <v>396008.85085991671</v>
      </c>
      <c r="J143" s="10">
        <f t="shared" si="81"/>
        <v>406063.73646562482</v>
      </c>
      <c r="K143" s="10">
        <f t="shared" si="81"/>
        <v>385815.26962449</v>
      </c>
      <c r="L143" s="10">
        <f t="shared" si="81"/>
        <v>401128.93177307001</v>
      </c>
      <c r="M143" s="10">
        <f t="shared" si="81"/>
        <v>410256.69629685383</v>
      </c>
      <c r="N143" s="10">
        <f t="shared" si="81"/>
        <v>411847.23253377707</v>
      </c>
      <c r="O143" s="10">
        <f t="shared" si="81"/>
        <v>436235.91625467571</v>
      </c>
      <c r="P143" s="10">
        <f t="shared" si="81"/>
        <v>494706.90216160734</v>
      </c>
      <c r="Q143" s="10">
        <f t="shared" si="81"/>
        <v>503861.02666354546</v>
      </c>
      <c r="R143" s="10">
        <f t="shared" si="81"/>
        <v>723919.03493321582</v>
      </c>
      <c r="S143" s="10">
        <f t="shared" si="81"/>
        <v>738469.21611186978</v>
      </c>
      <c r="T143" s="10">
        <f t="shared" si="81"/>
        <v>738047.33320966607</v>
      </c>
      <c r="U143" s="10">
        <f t="shared" si="81"/>
        <v>776350.54283878859</v>
      </c>
      <c r="V143" s="10">
        <f t="shared" si="81"/>
        <v>772830.78163086157</v>
      </c>
      <c r="W143" s="10">
        <f t="shared" si="81"/>
        <v>849490.29264160327</v>
      </c>
      <c r="X143" s="10">
        <f t="shared" si="81"/>
        <v>873573.65303445468</v>
      </c>
      <c r="Y143" s="10">
        <f t="shared" si="81"/>
        <v>906150.95754272037</v>
      </c>
      <c r="Z143" s="10">
        <f t="shared" si="81"/>
        <v>923760.8956567226</v>
      </c>
      <c r="AA143" s="10">
        <f t="shared" si="81"/>
        <v>945988.07722957677</v>
      </c>
      <c r="AB143" s="10">
        <f t="shared" si="81"/>
        <v>964422.28233294445</v>
      </c>
      <c r="AC143" s="10">
        <f t="shared" si="81"/>
        <v>984179.17282328464</v>
      </c>
      <c r="AD143" s="10">
        <f t="shared" si="81"/>
        <v>1002774.0997705195</v>
      </c>
      <c r="AE143" s="10">
        <f t="shared" si="81"/>
        <v>1021392.8010974956</v>
      </c>
    </row>
    <row r="144" spans="2:33" x14ac:dyDescent="0.25">
      <c r="B144" s="4" t="str">
        <f t="shared" si="77"/>
        <v>Peak_B</v>
      </c>
      <c r="C144" s="10">
        <f t="shared" si="79"/>
        <v>290091.61682008946</v>
      </c>
      <c r="D144" s="10">
        <f t="shared" ref="D144:AE144" si="82">D131*(1+$C$153)^(D$89-$C$89)</f>
        <v>347330.52180278901</v>
      </c>
      <c r="E144" s="10">
        <f t="shared" si="82"/>
        <v>370790.81345518236</v>
      </c>
      <c r="F144" s="10">
        <f t="shared" si="82"/>
        <v>256796.39080070768</v>
      </c>
      <c r="G144" s="10">
        <f t="shared" si="82"/>
        <v>303667.06242287421</v>
      </c>
      <c r="H144" s="10">
        <f t="shared" si="82"/>
        <v>417597.34777848382</v>
      </c>
      <c r="I144" s="10">
        <f t="shared" si="82"/>
        <v>484487.32352754817</v>
      </c>
      <c r="J144" s="10">
        <f t="shared" si="82"/>
        <v>534231.41647437203</v>
      </c>
      <c r="K144" s="10">
        <f t="shared" si="82"/>
        <v>533509.72663544887</v>
      </c>
      <c r="L144" s="10">
        <f t="shared" si="82"/>
        <v>605501.97234488884</v>
      </c>
      <c r="M144" s="10">
        <f t="shared" si="82"/>
        <v>644856.13774556806</v>
      </c>
      <c r="N144" s="10">
        <f t="shared" si="82"/>
        <v>680468.10006373562</v>
      </c>
      <c r="O144" s="10">
        <f t="shared" si="82"/>
        <v>688502.9553779664</v>
      </c>
      <c r="P144" s="10">
        <f t="shared" si="82"/>
        <v>657347.10543041304</v>
      </c>
      <c r="Q144" s="10">
        <f t="shared" si="82"/>
        <v>654741.62339633028</v>
      </c>
      <c r="R144" s="10">
        <f t="shared" si="82"/>
        <v>664840.50639448711</v>
      </c>
      <c r="S144" s="10">
        <f t="shared" si="82"/>
        <v>702880.69051718921</v>
      </c>
      <c r="T144" s="10">
        <f t="shared" si="82"/>
        <v>777541.18232921138</v>
      </c>
      <c r="U144" s="10">
        <f t="shared" si="82"/>
        <v>907067.39860572491</v>
      </c>
      <c r="V144" s="10">
        <f t="shared" si="82"/>
        <v>917953.28744648863</v>
      </c>
      <c r="W144" s="10">
        <f t="shared" si="82"/>
        <v>929544.54119922686</v>
      </c>
      <c r="X144" s="10">
        <f t="shared" si="82"/>
        <v>807083.77532030595</v>
      </c>
      <c r="Y144" s="10">
        <f t="shared" si="82"/>
        <v>812375.86879928515</v>
      </c>
      <c r="Z144" s="10">
        <f t="shared" si="82"/>
        <v>829804.71223459241</v>
      </c>
      <c r="AA144" s="10">
        <f t="shared" si="82"/>
        <v>847288.91791113908</v>
      </c>
      <c r="AB144" s="10">
        <f t="shared" si="82"/>
        <v>862904.43521422124</v>
      </c>
      <c r="AC144" s="10">
        <f t="shared" si="82"/>
        <v>879445.91202532977</v>
      </c>
      <c r="AD144" s="10">
        <f t="shared" si="82"/>
        <v>897143.55613824923</v>
      </c>
      <c r="AE144" s="10">
        <f t="shared" si="82"/>
        <v>914778.60297340329</v>
      </c>
    </row>
    <row r="145" spans="2:31" x14ac:dyDescent="0.25">
      <c r="B145" s="4" t="str">
        <f t="shared" si="77"/>
        <v>Other_B</v>
      </c>
      <c r="C145" s="10">
        <f t="shared" si="79"/>
        <v>218087.76021092737</v>
      </c>
      <c r="D145" s="10">
        <f t="shared" ref="D145:AE145" si="83">D132*(1+$C$153)^(D$89-$C$89)</f>
        <v>396322.54156843614</v>
      </c>
      <c r="E145" s="10">
        <f t="shared" si="83"/>
        <v>502324.66865843139</v>
      </c>
      <c r="F145" s="10">
        <f t="shared" si="83"/>
        <v>366774.7802029032</v>
      </c>
      <c r="G145" s="10">
        <f t="shared" si="83"/>
        <v>849987.07584041741</v>
      </c>
      <c r="H145" s="10">
        <f t="shared" si="83"/>
        <v>1571319.6887620615</v>
      </c>
      <c r="I145" s="10">
        <f t="shared" si="83"/>
        <v>1478162.6620025141</v>
      </c>
      <c r="J145" s="10">
        <f t="shared" si="83"/>
        <v>1546371.6025165461</v>
      </c>
      <c r="K145" s="10">
        <f t="shared" si="83"/>
        <v>1555801.1849641767</v>
      </c>
      <c r="L145" s="10">
        <f t="shared" si="83"/>
        <v>1648370.1622073383</v>
      </c>
      <c r="M145" s="10">
        <f t="shared" si="83"/>
        <v>1742421.9653490945</v>
      </c>
      <c r="N145" s="10">
        <f t="shared" si="83"/>
        <v>1792906.6549401621</v>
      </c>
      <c r="O145" s="10">
        <f t="shared" si="83"/>
        <v>1836959.0188905175</v>
      </c>
      <c r="P145" s="10">
        <f t="shared" si="83"/>
        <v>1885374.9293332454</v>
      </c>
      <c r="Q145" s="10">
        <f t="shared" si="83"/>
        <v>1949510.7595370812</v>
      </c>
      <c r="R145" s="10">
        <f t="shared" si="83"/>
        <v>1993253.5412900876</v>
      </c>
      <c r="S145" s="10">
        <f t="shared" si="83"/>
        <v>1696448.049445631</v>
      </c>
      <c r="T145" s="10">
        <f t="shared" si="83"/>
        <v>1761596.7669256006</v>
      </c>
      <c r="U145" s="10">
        <f t="shared" si="83"/>
        <v>1743097.9217715457</v>
      </c>
      <c r="V145" s="10">
        <f t="shared" si="83"/>
        <v>1788221.4116630147</v>
      </c>
      <c r="W145" s="10">
        <f t="shared" si="83"/>
        <v>1730392.7438712812</v>
      </c>
      <c r="X145" s="10">
        <f t="shared" si="83"/>
        <v>1807316.0867843013</v>
      </c>
      <c r="Y145" s="10">
        <f t="shared" si="83"/>
        <v>2199903.6671781666</v>
      </c>
      <c r="Z145" s="10">
        <f t="shared" si="83"/>
        <v>2246189.8607087084</v>
      </c>
      <c r="AA145" s="10">
        <f t="shared" si="83"/>
        <v>2296521.3694378356</v>
      </c>
      <c r="AB145" s="10">
        <f t="shared" si="83"/>
        <v>2335253.6767911781</v>
      </c>
      <c r="AC145" s="10">
        <f t="shared" si="83"/>
        <v>2389826.4286135528</v>
      </c>
      <c r="AD145" s="10">
        <f t="shared" si="83"/>
        <v>2427808.7609104137</v>
      </c>
      <c r="AE145" s="10">
        <f t="shared" si="83"/>
        <v>2472788.1095642028</v>
      </c>
    </row>
    <row r="146" spans="2:31" x14ac:dyDescent="0.25">
      <c r="B146" s="4" t="str">
        <f t="shared" si="77"/>
        <v>Peak_C</v>
      </c>
      <c r="C146" s="10">
        <f t="shared" si="79"/>
        <v>894802.26230784412</v>
      </c>
      <c r="D146" s="10">
        <f t="shared" ref="D146:AE146" si="84">D133*(1+$C$153)^(D$89-$C$89)</f>
        <v>905702.42416011298</v>
      </c>
      <c r="E146" s="10">
        <f t="shared" si="84"/>
        <v>1012704.2760718404</v>
      </c>
      <c r="F146" s="10">
        <f t="shared" si="84"/>
        <v>1064593.2560112725</v>
      </c>
      <c r="G146" s="10">
        <f t="shared" si="84"/>
        <v>999651.65739814925</v>
      </c>
      <c r="H146" s="10">
        <f t="shared" si="84"/>
        <v>1057061.283388962</v>
      </c>
      <c r="I146" s="10">
        <f t="shared" si="84"/>
        <v>1075364.9065973924</v>
      </c>
      <c r="J146" s="10">
        <f t="shared" si="84"/>
        <v>1138199.3794548961</v>
      </c>
      <c r="K146" s="10">
        <f t="shared" si="84"/>
        <v>1165061.8154170506</v>
      </c>
      <c r="L146" s="10">
        <f t="shared" si="84"/>
        <v>1288274.576787963</v>
      </c>
      <c r="M146" s="10">
        <f t="shared" si="84"/>
        <v>1382068.9789157512</v>
      </c>
      <c r="N146" s="10">
        <f t="shared" si="84"/>
        <v>1392885.8434413371</v>
      </c>
      <c r="O146" s="10">
        <f t="shared" si="84"/>
        <v>1428452.1808688107</v>
      </c>
      <c r="P146" s="10">
        <f t="shared" si="84"/>
        <v>1488611.3353856755</v>
      </c>
      <c r="Q146" s="10">
        <f t="shared" si="84"/>
        <v>1520557.900032663</v>
      </c>
      <c r="R146" s="10">
        <f t="shared" si="84"/>
        <v>1538306.2483876995</v>
      </c>
      <c r="S146" s="10">
        <f t="shared" si="84"/>
        <v>1585428.4405998993</v>
      </c>
      <c r="T146" s="10">
        <f t="shared" si="84"/>
        <v>1615206.4172886461</v>
      </c>
      <c r="U146" s="10">
        <f t="shared" si="84"/>
        <v>1615048.4113098804</v>
      </c>
      <c r="V146" s="10">
        <f t="shared" si="84"/>
        <v>1712541.9460500577</v>
      </c>
      <c r="W146" s="10">
        <f t="shared" si="84"/>
        <v>1761923.1057101679</v>
      </c>
      <c r="X146" s="10">
        <f t="shared" si="84"/>
        <v>1788136.0885864031</v>
      </c>
      <c r="Y146" s="10">
        <f t="shared" si="84"/>
        <v>1831811.0590229386</v>
      </c>
      <c r="Z146" s="10">
        <f t="shared" si="84"/>
        <v>1867799.901299336</v>
      </c>
      <c r="AA146" s="10">
        <f t="shared" si="84"/>
        <v>1915496.2025525463</v>
      </c>
      <c r="AB146" s="10">
        <f t="shared" si="84"/>
        <v>1955256.4519090429</v>
      </c>
      <c r="AC146" s="10">
        <f t="shared" si="84"/>
        <v>1993540.4590374245</v>
      </c>
      <c r="AD146" s="10">
        <f t="shared" si="84"/>
        <v>2040372.543730783</v>
      </c>
      <c r="AE146" s="10">
        <f t="shared" si="84"/>
        <v>2079351.6611507155</v>
      </c>
    </row>
    <row r="147" spans="2:31" x14ac:dyDescent="0.25">
      <c r="B147" s="4" t="str">
        <f t="shared" si="77"/>
        <v>Other_C</v>
      </c>
      <c r="C147" s="10">
        <f t="shared" si="79"/>
        <v>1386905.0012591467</v>
      </c>
      <c r="D147" s="10">
        <f t="shared" ref="D147:AE147" si="85">D134*(1+$C$153)^(D$89-$C$89)</f>
        <v>1400034.2483395324</v>
      </c>
      <c r="E147" s="10">
        <f t="shared" si="85"/>
        <v>1419210.3534318823</v>
      </c>
      <c r="F147" s="10">
        <f t="shared" si="85"/>
        <v>1484361.4418684575</v>
      </c>
      <c r="G147" s="10">
        <f t="shared" si="85"/>
        <v>1456726.3115249265</v>
      </c>
      <c r="H147" s="10">
        <f t="shared" si="85"/>
        <v>1484419.2536729972</v>
      </c>
      <c r="I147" s="10">
        <f t="shared" si="85"/>
        <v>1499089.9454311805</v>
      </c>
      <c r="J147" s="10">
        <f t="shared" si="85"/>
        <v>1513562.982319247</v>
      </c>
      <c r="K147" s="10">
        <f t="shared" si="85"/>
        <v>1522516.469437069</v>
      </c>
      <c r="L147" s="10">
        <f t="shared" si="85"/>
        <v>1571289.741820676</v>
      </c>
      <c r="M147" s="10">
        <f t="shared" si="85"/>
        <v>1597863.325647176</v>
      </c>
      <c r="N147" s="10">
        <f t="shared" si="85"/>
        <v>1643277.3144791273</v>
      </c>
      <c r="O147" s="10">
        <f t="shared" si="85"/>
        <v>1782075.524844331</v>
      </c>
      <c r="P147" s="10">
        <f t="shared" si="85"/>
        <v>1835474.0701272378</v>
      </c>
      <c r="Q147" s="10">
        <f t="shared" si="85"/>
        <v>1882041.4415990151</v>
      </c>
      <c r="R147" s="10">
        <f t="shared" si="85"/>
        <v>1941387.1440422456</v>
      </c>
      <c r="S147" s="10">
        <f t="shared" si="85"/>
        <v>1995028.3266388196</v>
      </c>
      <c r="T147" s="10">
        <f t="shared" si="85"/>
        <v>1976523.4298877611</v>
      </c>
      <c r="U147" s="10">
        <f t="shared" si="85"/>
        <v>2041678.8541244073</v>
      </c>
      <c r="V147" s="10">
        <f t="shared" si="85"/>
        <v>1989891.42398201</v>
      </c>
      <c r="W147" s="10">
        <f t="shared" si="85"/>
        <v>2064806.0232956575</v>
      </c>
      <c r="X147" s="10">
        <f t="shared" si="85"/>
        <v>2227987.6455987692</v>
      </c>
      <c r="Y147" s="10">
        <f t="shared" si="85"/>
        <v>2264756.000095393</v>
      </c>
      <c r="Z147" s="10">
        <f t="shared" si="85"/>
        <v>2310849.6378036104</v>
      </c>
      <c r="AA147" s="10">
        <f t="shared" si="85"/>
        <v>2360475.6053114785</v>
      </c>
      <c r="AB147" s="10">
        <f t="shared" si="85"/>
        <v>2407740.6784777315</v>
      </c>
      <c r="AC147" s="10">
        <f t="shared" si="85"/>
        <v>2454384.5887080375</v>
      </c>
      <c r="AD147" s="10">
        <f t="shared" si="85"/>
        <v>2503086.946389101</v>
      </c>
      <c r="AE147" s="10">
        <f t="shared" si="85"/>
        <v>2551151.568323297</v>
      </c>
    </row>
    <row r="148" spans="2:31" x14ac:dyDescent="0.25">
      <c r="B148" s="4" t="str">
        <f t="shared" si="77"/>
        <v>Peak_D</v>
      </c>
      <c r="C148" s="10">
        <f t="shared" si="79"/>
        <v>3179197.8758114241</v>
      </c>
      <c r="D148" s="10">
        <f t="shared" ref="D148:AE148" si="86">D135*(1+$C$153)^(D$89-$C$89)</f>
        <v>3323024.1810786361</v>
      </c>
      <c r="E148" s="10">
        <f t="shared" si="86"/>
        <v>3656921.9072880521</v>
      </c>
      <c r="F148" s="10">
        <f t="shared" si="86"/>
        <v>3757385.8955379161</v>
      </c>
      <c r="G148" s="10">
        <f t="shared" si="86"/>
        <v>3686133.2968648709</v>
      </c>
      <c r="H148" s="10">
        <f t="shared" si="86"/>
        <v>3824532.1870550001</v>
      </c>
      <c r="I148" s="10">
        <f t="shared" si="86"/>
        <v>3913255.9546425599</v>
      </c>
      <c r="J148" s="10">
        <f t="shared" si="86"/>
        <v>4110017.0563457171</v>
      </c>
      <c r="K148" s="10">
        <f t="shared" si="86"/>
        <v>4091631.9806459667</v>
      </c>
      <c r="L148" s="10">
        <f t="shared" si="86"/>
        <v>4290235.8948319796</v>
      </c>
      <c r="M148" s="10">
        <f t="shared" si="86"/>
        <v>4336999.5352151031</v>
      </c>
      <c r="N148" s="10">
        <f t="shared" si="86"/>
        <v>4346656.5274507515</v>
      </c>
      <c r="O148" s="10">
        <f t="shared" si="86"/>
        <v>3906922.1785558918</v>
      </c>
      <c r="P148" s="10">
        <f t="shared" si="86"/>
        <v>3837889.7205846733</v>
      </c>
      <c r="Q148" s="10">
        <f t="shared" si="86"/>
        <v>3931438.6681385376</v>
      </c>
      <c r="R148" s="10">
        <f t="shared" si="86"/>
        <v>4014717.63620609</v>
      </c>
      <c r="S148" s="10">
        <f t="shared" si="86"/>
        <v>4125739.7959378022</v>
      </c>
      <c r="T148" s="10">
        <f t="shared" si="86"/>
        <v>4201708.4119993383</v>
      </c>
      <c r="U148" s="10">
        <f t="shared" si="86"/>
        <v>4294554.1660097018</v>
      </c>
      <c r="V148" s="10">
        <f t="shared" si="86"/>
        <v>4732168.1732930476</v>
      </c>
      <c r="W148" s="10">
        <f t="shared" si="86"/>
        <v>4992448.8534384631</v>
      </c>
      <c r="X148" s="10">
        <f t="shared" si="86"/>
        <v>5132881.3386793844</v>
      </c>
      <c r="Y148" s="10">
        <f t="shared" si="86"/>
        <v>5258271.3828436043</v>
      </c>
      <c r="Z148" s="10">
        <f t="shared" si="86"/>
        <v>5373524.5620371327</v>
      </c>
      <c r="AA148" s="10">
        <f t="shared" si="86"/>
        <v>5497572.5858417954</v>
      </c>
      <c r="AB148" s="10">
        <f t="shared" si="86"/>
        <v>5598981.4644840118</v>
      </c>
      <c r="AC148" s="10">
        <f t="shared" si="86"/>
        <v>5706814.4862853372</v>
      </c>
      <c r="AD148" s="10">
        <f t="shared" si="86"/>
        <v>5829114.9196663899</v>
      </c>
      <c r="AE148" s="10">
        <f t="shared" si="86"/>
        <v>5948491.7084353659</v>
      </c>
    </row>
    <row r="149" spans="2:31" x14ac:dyDescent="0.25">
      <c r="B149" s="4" t="str">
        <f t="shared" si="77"/>
        <v>Other_D</v>
      </c>
      <c r="C149" s="10">
        <f t="shared" si="79"/>
        <v>12951069.206801234</v>
      </c>
      <c r="D149" s="10">
        <f t="shared" ref="D149:AE149" si="87">D136*(1+$C$153)^(D$89-$C$89)</f>
        <v>12834223.89909335</v>
      </c>
      <c r="E149" s="10">
        <f t="shared" si="87"/>
        <v>11915121.729703067</v>
      </c>
      <c r="F149" s="10">
        <f t="shared" si="87"/>
        <v>11788993.981835103</v>
      </c>
      <c r="G149" s="10">
        <f t="shared" si="87"/>
        <v>11776579.546023015</v>
      </c>
      <c r="H149" s="10">
        <f t="shared" si="87"/>
        <v>11756435.38216405</v>
      </c>
      <c r="I149" s="10">
        <f t="shared" si="87"/>
        <v>12047842.878683569</v>
      </c>
      <c r="J149" s="10">
        <f t="shared" si="87"/>
        <v>12044120.436917391</v>
      </c>
      <c r="K149" s="10">
        <f t="shared" si="87"/>
        <v>12301126.291053256</v>
      </c>
      <c r="L149" s="10">
        <f t="shared" si="87"/>
        <v>12793317.450402472</v>
      </c>
      <c r="M149" s="10">
        <f t="shared" si="87"/>
        <v>13090566.110696288</v>
      </c>
      <c r="N149" s="10">
        <f t="shared" si="87"/>
        <v>12793491.954924062</v>
      </c>
      <c r="O149" s="10">
        <f t="shared" si="87"/>
        <v>13543353.195288561</v>
      </c>
      <c r="P149" s="10">
        <f t="shared" si="87"/>
        <v>14195639.153312469</v>
      </c>
      <c r="Q149" s="10">
        <f t="shared" si="87"/>
        <v>15082278.38884116</v>
      </c>
      <c r="R149" s="10">
        <f t="shared" si="87"/>
        <v>15981517.215463283</v>
      </c>
      <c r="S149" s="10">
        <f t="shared" si="87"/>
        <v>17090382.397702843</v>
      </c>
      <c r="T149" s="10">
        <f t="shared" si="87"/>
        <v>16469928.934500443</v>
      </c>
      <c r="U149" s="10">
        <f t="shared" si="87"/>
        <v>17531039.371077918</v>
      </c>
      <c r="V149" s="10">
        <f t="shared" si="87"/>
        <v>18600075.03474547</v>
      </c>
      <c r="W149" s="10">
        <f t="shared" si="87"/>
        <v>19713815.296860106</v>
      </c>
      <c r="X149" s="10">
        <f t="shared" si="87"/>
        <v>20732363.943398852</v>
      </c>
      <c r="Y149" s="10">
        <f t="shared" si="87"/>
        <v>15535989.997345634</v>
      </c>
      <c r="Z149" s="10">
        <f t="shared" si="87"/>
        <v>15867068.689988408</v>
      </c>
      <c r="AA149" s="10">
        <f t="shared" si="87"/>
        <v>16186261.411437161</v>
      </c>
      <c r="AB149" s="10">
        <f t="shared" si="87"/>
        <v>16507125.588696666</v>
      </c>
      <c r="AC149" s="10">
        <f t="shared" si="87"/>
        <v>16832437.586678002</v>
      </c>
      <c r="AD149" s="10">
        <f t="shared" si="87"/>
        <v>17172959.651122194</v>
      </c>
      <c r="AE149" s="10">
        <f t="shared" si="87"/>
        <v>17509609.432574853</v>
      </c>
    </row>
    <row r="150" spans="2:31" x14ac:dyDescent="0.25">
      <c r="B150" s="6" t="str">
        <f t="shared" si="77"/>
        <v>Total</v>
      </c>
      <c r="C150" s="11">
        <f t="shared" si="79"/>
        <v>1270444.7218719029</v>
      </c>
      <c r="D150" s="11">
        <f t="shared" ref="D150:AE150" si="88">D137*(1+$C$153)^(D$89-$C$89)</f>
        <v>1339907.325205636</v>
      </c>
      <c r="E150" s="11">
        <f t="shared" si="88"/>
        <v>1384944.66149351</v>
      </c>
      <c r="F150" s="11">
        <f t="shared" si="88"/>
        <v>1293659.0445042371</v>
      </c>
      <c r="G150" s="11">
        <f t="shared" si="88"/>
        <v>1445488.1571447772</v>
      </c>
      <c r="H150" s="11">
        <f t="shared" si="88"/>
        <v>1676238.7672066402</v>
      </c>
      <c r="I150" s="11">
        <f t="shared" si="88"/>
        <v>1696484.928172031</v>
      </c>
      <c r="J150" s="11">
        <f t="shared" si="88"/>
        <v>1768200.5110863026</v>
      </c>
      <c r="K150" s="11">
        <f t="shared" si="88"/>
        <v>1754240.5972582265</v>
      </c>
      <c r="L150" s="11">
        <f t="shared" si="88"/>
        <v>1789077.8807726966</v>
      </c>
      <c r="M150" s="11">
        <f t="shared" si="88"/>
        <v>1853746.234262547</v>
      </c>
      <c r="N150" s="11">
        <f t="shared" si="88"/>
        <v>1890882.8147829627</v>
      </c>
      <c r="O150" s="11">
        <f t="shared" si="88"/>
        <v>1656519.8336824072</v>
      </c>
      <c r="P150" s="11">
        <f t="shared" si="88"/>
        <v>1795643.2577664403</v>
      </c>
      <c r="Q150" s="11">
        <f t="shared" si="88"/>
        <v>1853322.9222898688</v>
      </c>
      <c r="R150" s="11">
        <f t="shared" si="88"/>
        <v>2133513.3476275592</v>
      </c>
      <c r="S150" s="11">
        <f t="shared" si="88"/>
        <v>2192031.1772727761</v>
      </c>
      <c r="T150" s="11">
        <f t="shared" si="88"/>
        <v>2171219.5871427003</v>
      </c>
      <c r="U150" s="11">
        <f t="shared" si="88"/>
        <v>2229071.9135488067</v>
      </c>
      <c r="V150" s="11">
        <f t="shared" si="88"/>
        <v>2148186.8560795607</v>
      </c>
      <c r="W150" s="11">
        <f t="shared" si="88"/>
        <v>2409163.5560340462</v>
      </c>
      <c r="X150" s="11">
        <f t="shared" si="88"/>
        <v>2416222.4363880157</v>
      </c>
      <c r="Y150" s="11">
        <f t="shared" si="88"/>
        <v>2151928.7531437995</v>
      </c>
      <c r="Z150" s="11">
        <f t="shared" si="88"/>
        <v>2196927.1218981072</v>
      </c>
      <c r="AA150" s="11">
        <f t="shared" si="88"/>
        <v>2247737.7233067411</v>
      </c>
      <c r="AB150" s="11">
        <f t="shared" si="88"/>
        <v>2289532.7692337837</v>
      </c>
      <c r="AC150" s="11">
        <f t="shared" si="88"/>
        <v>2334030.5254437653</v>
      </c>
      <c r="AD150" s="11">
        <f t="shared" si="88"/>
        <v>2381734.4489318524</v>
      </c>
      <c r="AE150" s="11">
        <f t="shared" si="88"/>
        <v>2428416.2086916566</v>
      </c>
    </row>
    <row r="153" spans="2:31" x14ac:dyDescent="0.25">
      <c r="B153" s="12" t="s">
        <v>14</v>
      </c>
      <c r="C153" s="13">
        <v>2.1000000000000001E-2</v>
      </c>
    </row>
    <row r="154" spans="2:31" x14ac:dyDescent="0.25">
      <c r="B154" s="14" t="s">
        <v>15</v>
      </c>
      <c r="C154" s="15"/>
      <c r="D154" s="16" t="s">
        <v>16</v>
      </c>
    </row>
    <row r="155" spans="2:31" x14ac:dyDescent="0.25">
      <c r="B155" s="17" t="s">
        <v>17</v>
      </c>
      <c r="C155" s="18"/>
      <c r="D155" s="16" t="s">
        <v>18</v>
      </c>
    </row>
  </sheetData>
  <conditionalFormatting sqref="C77:AE8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3:AE1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9:AE13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2D822-BFFD-4404-85C0-637B718D86FC}">
  <dimension ref="B1:L18"/>
  <sheetViews>
    <sheetView zoomScale="85" zoomScaleNormal="85" workbookViewId="0">
      <selection activeCell="J32" sqref="J32"/>
    </sheetView>
  </sheetViews>
  <sheetFormatPr defaultRowHeight="15" x14ac:dyDescent="0.25"/>
  <cols>
    <col min="1" max="1" width="3.28515625" customWidth="1"/>
    <col min="2" max="2" width="7.85546875" customWidth="1"/>
    <col min="3" max="3" width="18.5703125" customWidth="1"/>
    <col min="4" max="7" width="12.7109375" customWidth="1"/>
    <col min="8" max="8" width="3.28515625" customWidth="1"/>
    <col min="9" max="12" width="12.7109375" customWidth="1"/>
  </cols>
  <sheetData>
    <row r="1" spans="2:12" ht="15.75" thickBot="1" x14ac:dyDescent="0.3"/>
    <row r="2" spans="2:12" ht="16.5" thickTop="1" thickBot="1" x14ac:dyDescent="0.3">
      <c r="B2" s="1" t="s">
        <v>40</v>
      </c>
      <c r="C2" s="19" t="s">
        <v>41</v>
      </c>
    </row>
    <row r="3" spans="2:12" ht="15.75" thickTop="1" x14ac:dyDescent="0.25"/>
    <row r="4" spans="2:12" x14ac:dyDescent="0.25">
      <c r="D4" s="20" t="s">
        <v>1</v>
      </c>
      <c r="E4" s="20" t="s">
        <v>3</v>
      </c>
      <c r="F4" s="20" t="s">
        <v>4</v>
      </c>
      <c r="G4" s="20" t="s">
        <v>6</v>
      </c>
      <c r="I4" s="20" t="s">
        <v>2</v>
      </c>
      <c r="J4" s="20" t="s">
        <v>5</v>
      </c>
      <c r="K4" s="20" t="s">
        <v>7</v>
      </c>
      <c r="L4" s="20" t="s">
        <v>8</v>
      </c>
    </row>
    <row r="5" spans="2:12" x14ac:dyDescent="0.25">
      <c r="C5" s="21"/>
      <c r="D5" s="22" t="s">
        <v>19</v>
      </c>
      <c r="E5" s="22"/>
      <c r="F5" s="22"/>
      <c r="G5" s="22"/>
      <c r="H5" s="23" t="s">
        <v>20</v>
      </c>
      <c r="I5" s="22" t="s">
        <v>21</v>
      </c>
      <c r="J5" s="22"/>
      <c r="K5" s="22"/>
      <c r="L5" s="22"/>
    </row>
    <row r="6" spans="2:12" x14ac:dyDescent="0.25">
      <c r="C6" s="24" t="s">
        <v>22</v>
      </c>
      <c r="D6" s="25" t="s">
        <v>23</v>
      </c>
      <c r="E6" s="25" t="s">
        <v>24</v>
      </c>
      <c r="F6" s="25" t="s">
        <v>25</v>
      </c>
      <c r="G6" s="25" t="s">
        <v>26</v>
      </c>
      <c r="H6" s="23"/>
      <c r="I6" s="25" t="s">
        <v>23</v>
      </c>
      <c r="J6" s="25" t="s">
        <v>24</v>
      </c>
      <c r="K6" s="25" t="s">
        <v>25</v>
      </c>
      <c r="L6" s="25" t="s">
        <v>26</v>
      </c>
    </row>
    <row r="7" spans="2:12" x14ac:dyDescent="0.25">
      <c r="B7" s="20" t="s">
        <v>27</v>
      </c>
      <c r="C7" s="26" t="str">
        <f>B7</f>
        <v>Cooling</v>
      </c>
      <c r="D7" s="27">
        <v>551.65598207439552</v>
      </c>
      <c r="E7" s="27">
        <v>90.212387499895982</v>
      </c>
      <c r="F7" s="27">
        <v>17.042396884473298</v>
      </c>
      <c r="G7" s="27">
        <v>140.72421895471155</v>
      </c>
      <c r="H7" s="23"/>
      <c r="I7" s="27">
        <v>156.79797578184963</v>
      </c>
      <c r="J7" s="27">
        <v>4.5462615562527766</v>
      </c>
      <c r="K7" s="27">
        <v>3.6821401551329269</v>
      </c>
      <c r="L7" s="27">
        <v>43.669403702538013</v>
      </c>
    </row>
    <row r="8" spans="2:12" x14ac:dyDescent="0.25">
      <c r="B8" s="20" t="s">
        <v>28</v>
      </c>
      <c r="C8" s="28" t="str">
        <f t="shared" ref="C8:C17" si="0">B8</f>
        <v>Ventilation</v>
      </c>
      <c r="D8" s="29">
        <v>41.740002352489086</v>
      </c>
      <c r="E8" s="29">
        <v>3.5650446963970328</v>
      </c>
      <c r="F8" s="29">
        <v>7.476796830323873</v>
      </c>
      <c r="G8" s="29">
        <v>9.7891009506359534</v>
      </c>
      <c r="H8" s="30"/>
      <c r="I8" s="29">
        <v>49.660434244912757</v>
      </c>
      <c r="J8" s="29">
        <v>1.2001166225388924</v>
      </c>
      <c r="K8" s="29">
        <v>5.6271038068797807</v>
      </c>
      <c r="L8" s="29">
        <v>16.142765838876752</v>
      </c>
    </row>
    <row r="9" spans="2:12" x14ac:dyDescent="0.25">
      <c r="B9" s="20" t="s">
        <v>29</v>
      </c>
      <c r="C9" s="31" t="str">
        <f t="shared" si="0"/>
        <v>Water Heating</v>
      </c>
      <c r="D9" s="32">
        <v>13.399228026486846</v>
      </c>
      <c r="E9" s="32">
        <v>0.38116474080916946</v>
      </c>
      <c r="F9" s="32">
        <v>0.76642741781954993</v>
      </c>
      <c r="G9" s="32">
        <v>0.69186079592040528</v>
      </c>
      <c r="H9" s="23"/>
      <c r="I9" s="32">
        <v>258.30817025153425</v>
      </c>
      <c r="J9" s="32">
        <v>48.435179748432297</v>
      </c>
      <c r="K9" s="32">
        <v>0.46227043737136542</v>
      </c>
      <c r="L9" s="32">
        <v>10.430688563001116</v>
      </c>
    </row>
    <row r="10" spans="2:12" x14ac:dyDescent="0.25">
      <c r="B10" s="20" t="s">
        <v>30</v>
      </c>
      <c r="C10" s="28" t="str">
        <f t="shared" si="0"/>
        <v>Interior Lighting</v>
      </c>
      <c r="D10" s="29">
        <v>9.8268209654090555</v>
      </c>
      <c r="E10" s="29">
        <v>66.850338401884287</v>
      </c>
      <c r="F10" s="29">
        <v>1.7028851090040444</v>
      </c>
      <c r="G10" s="29">
        <v>7.7617431241746671</v>
      </c>
      <c r="H10" s="30"/>
      <c r="I10" s="29">
        <v>466.66675711684042</v>
      </c>
      <c r="J10" s="29">
        <v>38.349485685266409</v>
      </c>
      <c r="K10" s="29">
        <v>1.6031914182794575</v>
      </c>
      <c r="L10" s="29">
        <v>7.7310347666340657</v>
      </c>
    </row>
    <row r="11" spans="2:12" x14ac:dyDescent="0.25">
      <c r="B11" s="20" t="s">
        <v>31</v>
      </c>
      <c r="C11" s="31" t="str">
        <f t="shared" si="0"/>
        <v>Exterior Lighting</v>
      </c>
      <c r="D11" s="32">
        <v>4.7098574678788134</v>
      </c>
      <c r="E11" s="32">
        <v>8.8248629769541562</v>
      </c>
      <c r="F11" s="32">
        <v>0.95926823527537719</v>
      </c>
      <c r="G11" s="32">
        <v>2.350783487071979</v>
      </c>
      <c r="H11" s="23"/>
      <c r="I11" s="32">
        <v>63.98626260695999</v>
      </c>
      <c r="J11" s="32">
        <v>17.812622436186711</v>
      </c>
      <c r="K11" s="32">
        <v>0.25400195771248685</v>
      </c>
      <c r="L11" s="32">
        <v>15.629642062533883</v>
      </c>
    </row>
    <row r="12" spans="2:12" x14ac:dyDescent="0.25">
      <c r="B12" s="20" t="s">
        <v>32</v>
      </c>
      <c r="C12" s="28" t="s">
        <v>33</v>
      </c>
      <c r="D12" s="29">
        <v>2.3846207132392387</v>
      </c>
      <c r="E12" s="29">
        <v>1.5990281577572352</v>
      </c>
      <c r="F12" s="29">
        <v>0.17821110085759731</v>
      </c>
      <c r="G12" s="29">
        <v>7.4542866897158175</v>
      </c>
      <c r="H12" s="30"/>
      <c r="I12" s="29">
        <v>73.148796328310752</v>
      </c>
      <c r="J12" s="29">
        <v>17.906504510859712</v>
      </c>
      <c r="K12" s="29">
        <v>10.341145011683281</v>
      </c>
      <c r="L12" s="29">
        <v>90.948762609807375</v>
      </c>
    </row>
    <row r="13" spans="2:12" x14ac:dyDescent="0.25">
      <c r="B13" s="20" t="s">
        <v>34</v>
      </c>
      <c r="C13" s="31" t="s">
        <v>35</v>
      </c>
      <c r="D13" s="32">
        <v>12.577757654835153</v>
      </c>
      <c r="E13" s="32">
        <v>0.1955831430859947</v>
      </c>
      <c r="F13" s="32">
        <v>9.7281107214727658E-2</v>
      </c>
      <c r="G13" s="32">
        <v>5.9232118837093006</v>
      </c>
      <c r="H13" s="23"/>
      <c r="I13" s="32">
        <v>85.784248241750419</v>
      </c>
      <c r="J13" s="32">
        <v>3.4537527699497788</v>
      </c>
      <c r="K13" s="32">
        <v>11.268500441352627</v>
      </c>
      <c r="L13" s="32">
        <v>26.198358013686601</v>
      </c>
    </row>
    <row r="14" spans="2:12" x14ac:dyDescent="0.25">
      <c r="B14" s="20" t="s">
        <v>36</v>
      </c>
      <c r="C14" s="28" t="str">
        <f t="shared" si="0"/>
        <v>Electronics</v>
      </c>
      <c r="D14" s="29">
        <v>34.186125430930666</v>
      </c>
      <c r="E14" s="29">
        <v>0.3505036869492627</v>
      </c>
      <c r="F14" s="29">
        <v>4.3265440908045447E-2</v>
      </c>
      <c r="G14" s="29">
        <v>5.3568531741814771E-5</v>
      </c>
      <c r="H14" s="30"/>
      <c r="I14" s="29">
        <v>21.22338860279746</v>
      </c>
      <c r="J14" s="29">
        <v>1.3370904621728352</v>
      </c>
      <c r="K14" s="29">
        <v>10.323757092532476</v>
      </c>
      <c r="L14" s="29">
        <v>1.2391618756663176</v>
      </c>
    </row>
    <row r="15" spans="2:12" x14ac:dyDescent="0.25">
      <c r="B15" s="20" t="s">
        <v>37</v>
      </c>
      <c r="C15" s="31" t="str">
        <f>C14</f>
        <v>Electronics</v>
      </c>
      <c r="D15" s="32">
        <v>1.1516230160163181</v>
      </c>
      <c r="E15" s="32">
        <v>7.9123898865863574E-4</v>
      </c>
      <c r="F15" s="32">
        <v>0</v>
      </c>
      <c r="G15" s="32">
        <v>0.5214305812190706</v>
      </c>
      <c r="H15" s="23"/>
      <c r="I15" s="32">
        <v>34.684101412007024</v>
      </c>
      <c r="J15" s="32">
        <v>0.25713073369760858</v>
      </c>
      <c r="K15" s="32">
        <v>1.4566496705807881</v>
      </c>
      <c r="L15" s="32">
        <v>2.7311496367879777</v>
      </c>
    </row>
    <row r="16" spans="2:12" x14ac:dyDescent="0.25">
      <c r="B16" s="20" t="s">
        <v>38</v>
      </c>
      <c r="C16" s="28" t="str">
        <f>B16</f>
        <v>Food Preparation</v>
      </c>
      <c r="D16" s="29">
        <v>1.8029383436235622</v>
      </c>
      <c r="E16" s="29">
        <v>0.2656317855736281</v>
      </c>
      <c r="F16" s="29">
        <v>0</v>
      </c>
      <c r="G16" s="29">
        <v>2.42983788085288E-3</v>
      </c>
      <c r="H16" s="30"/>
      <c r="I16" s="29">
        <v>13.296232931550373</v>
      </c>
      <c r="J16" s="29">
        <v>0.39374306261564657</v>
      </c>
      <c r="K16" s="29">
        <v>4.2765651396265239E-4</v>
      </c>
      <c r="L16" s="29">
        <v>2.008528447157739E-2</v>
      </c>
    </row>
    <row r="17" spans="2:12" x14ac:dyDescent="0.25">
      <c r="B17" s="20" t="s">
        <v>39</v>
      </c>
      <c r="C17" s="33" t="str">
        <f t="shared" si="0"/>
        <v>Miscellaneous</v>
      </c>
      <c r="D17" s="34">
        <v>7.9403956068715713</v>
      </c>
      <c r="E17" s="34">
        <v>0.5420037524789425</v>
      </c>
      <c r="F17" s="34">
        <v>5.4389788083112789E-2</v>
      </c>
      <c r="G17" s="34">
        <v>6.0730912337773044E-2</v>
      </c>
      <c r="H17" s="23"/>
      <c r="I17" s="34">
        <v>107.82786311649134</v>
      </c>
      <c r="J17" s="34">
        <v>8.7072066170575138</v>
      </c>
      <c r="K17" s="34">
        <v>4.6514760740647381</v>
      </c>
      <c r="L17" s="34">
        <v>12.240233073852263</v>
      </c>
    </row>
    <row r="18" spans="2:12" x14ac:dyDescent="0.25">
      <c r="C18" s="1" t="s">
        <v>13</v>
      </c>
      <c r="D18" s="35">
        <f>SUM(D7:D17)</f>
        <v>681.37535165217582</v>
      </c>
      <c r="E18" s="35">
        <f>SUM(E7:E17)</f>
        <v>172.78734008077433</v>
      </c>
      <c r="F18" s="35">
        <f>SUM(F7:F17)</f>
        <v>28.320921913959626</v>
      </c>
      <c r="G18" s="35">
        <f>SUM(G7:G17)</f>
        <v>175.27985078590908</v>
      </c>
      <c r="H18" s="23"/>
      <c r="I18" s="35">
        <f>SUM(I7:I17)</f>
        <v>1331.3842306350043</v>
      </c>
      <c r="J18" s="35">
        <f>SUM(J7:J17)</f>
        <v>142.39909420503017</v>
      </c>
      <c r="K18" s="35">
        <f>SUM(K7:K17)</f>
        <v>49.670663722103896</v>
      </c>
      <c r="L18" s="35">
        <f>SUM(L7:L17)</f>
        <v>226.98128542785597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End Use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Fuong</dc:creator>
  <cp:lastModifiedBy>Nguyen, Fuong</cp:lastModifiedBy>
  <dcterms:created xsi:type="dcterms:W3CDTF">2021-09-14T23:03:11Z</dcterms:created>
  <dcterms:modified xsi:type="dcterms:W3CDTF">2021-11-03T17:54:25Z</dcterms:modified>
</cp:coreProperties>
</file>