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9B00D85E-1391-4080-9176-DBAEEDBD5DFF}" xr6:coauthVersionLast="47" xr6:coauthVersionMax="47" xr10:uidLastSave="{00000000-0000-0000-0000-000000000000}"/>
  <bookViews>
    <workbookView xWindow="19090" yWindow="-14420" windowWidth="21820" windowHeight="38020" firstSheet="1" activeTab="2" xr2:uid="{A9745914-BCA2-41EE-B943-586E588FD9A7}"/>
  </bookViews>
  <sheets>
    <sheet name="01a_annual_avg_bill_wo-consol" sheetId="1" r:id="rId1"/>
    <sheet name="01a_annual_avg_bill" sheetId="2" r:id="rId2"/>
    <sheet name="01a_annual_typical_bill" sheetId="3" r:id="rId3"/>
  </sheets>
  <definedNames>
    <definedName name="a_an_avg_bill_150pctfpl_yrs" localSheetId="0">OFFSET('01a_annual_avg_bill_wo-consol'!$I$27:$I$36,MAX(0,COUNTA('01a_annual_avg_bill_wo-consol'!$I$27:$I$1026)-10),0,MIN(10,COUNTA('01a_annual_avg_bill_wo-consol'!$I$27:$I$1026)),1)</definedName>
    <definedName name="a_an_hawaii_island_avg_bill_pct_150pctfpl" localSheetId="0">OFFSET('01a_annual_avg_bill_wo-consol'!$K$27:$K$36,MAX(0,COUNTA('01a_annual_avg_bill_wo-consol'!$I$27:$I$1026)-10),0,MIN(10,COUNTA('01a_annual_avg_bill_wo-consol'!$I$27:$I$1026)),1)</definedName>
    <definedName name="a_an_hawaii_island_typ_bill_500kwh_pct_150pctfpl" localSheetId="2">OFFSET('01a_annual_typical_bill'!$K$27:$K$36,MAX(0,COUNTA('01a_annual_typical_bill'!$I$27:$I$1026)-10),0,MIN(10,COUNTA('01a_annual_typical_bill'!$I$27:$I$1026)),1)</definedName>
    <definedName name="a_an_lanai_avg_bill_pct_150pctfpl" localSheetId="0">OFFSET('01a_annual_avg_bill_wo-consol'!$M$27:$M$36,MAX(0,COUNTA('01a_annual_avg_bill_wo-consol'!$I$27:$I$1026)-10),0,MIN(10,COUNTA('01a_annual_avg_bill_wo-consol'!$I$27:$I$1026)),1)</definedName>
    <definedName name="a_an_lanai_typ_bill_400kwh_pct_150pctfpl" localSheetId="2">OFFSET('01a_annual_typical_bill'!$M$27:$M$36,MAX(0,COUNTA('01a_annual_typical_bill'!$I$27:$I$1026)-10),0,MIN(10,COUNTA('01a_annual_typical_bill'!$I$27:$I$1026)),1)</definedName>
    <definedName name="a_an_maui_avg_bill_pct_150pctfpl" localSheetId="0">OFFSET('01a_annual_avg_bill_wo-consol'!$L$27:$L$36,MAX(0,COUNTA('01a_annual_avg_bill_wo-consol'!$I$27:$I$1026)-10),0,MIN(10,COUNTA('01a_annual_avg_bill_wo-consol'!$I$27:$I$1026)),1)</definedName>
    <definedName name="a_an_maui_typ_bill_500kwh_pct_150pctfpl" localSheetId="2">OFFSET('01a_annual_typical_bill'!$L$27:$L$36,MAX(0,COUNTA('01a_annual_typical_bill'!$I$27:$I$1026)-10),0,MIN(10,COUNTA('01a_annual_typical_bill'!$I$27:$I$1026)),1)</definedName>
    <definedName name="a_an_molokai_avg_bill_pct_150pctfpl" localSheetId="0">OFFSET('01a_annual_avg_bill_wo-consol'!$N$27:$N$36,MAX(0,COUNTA('01a_annual_avg_bill_wo-consol'!$I$27:$I$1026)-10),0,MIN(10,COUNTA('01a_annual_avg_bill_wo-consol'!$I$27:$I$1026)),1)</definedName>
    <definedName name="a_an_molokai_typ_bill_400kwh_pct_150pctfpl" localSheetId="2">OFFSET('01a_annual_typical_bill'!$N$27:$N$36,MAX(0,COUNTA('01a_annual_typical_bill'!$I$27:$I$1026)-10),0,MIN(10,COUNTA('01a_annual_typical_bill'!$I$27:$I$1026)),1)</definedName>
    <definedName name="a_an_oahu_avg_bill_pct_150pctfpl" localSheetId="0">OFFSET('01a_annual_avg_bill_wo-consol'!$J$27:$J$36,MAX(0,COUNTA('01a_annual_avg_bill_wo-consol'!$I$27:$I$1026)-10),0,MIN(10,COUNTA('01a_annual_avg_bill_wo-consol'!$I$27:$I$1026)),1)</definedName>
    <definedName name="a_an_oahu_typ_bill_500kwh_pct_150pctfpl" localSheetId="2">OFFSET('01a_annual_typical_bill'!$J$27:$J$36,MAX(0,COUNTA('01a_annual_typical_bill'!$I$27:$I$1026)-10),0,MIN(10,COUNTA('01a_annual_typical_bill'!$I$27:$I$1026)),1)</definedName>
    <definedName name="a_an_typ_bill_150pctfpl_yrs" localSheetId="2">OFFSET('01a_annual_typical_bill'!$I$27:$I$36,MAX(0,COUNTA('01a_annual_typical_bill'!$I$27:$I$1026)-10),0,MIN(10,COUNTA('01a_annual_typical_bill'!$I$27:$I$1026)),1)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J37" i="3"/>
  <c r="K37" i="3"/>
  <c r="L37" i="3"/>
  <c r="M37" i="3"/>
  <c r="N37" i="3"/>
  <c r="L13" i="2"/>
  <c r="M13" i="2"/>
  <c r="N13" i="2"/>
  <c r="O13" i="2"/>
  <c r="P13" i="2"/>
  <c r="Q13" i="2"/>
  <c r="R1048576" i="2"/>
  <c r="L12" i="2" l="1"/>
  <c r="N36" i="3"/>
  <c r="M36" i="3"/>
  <c r="L36" i="3"/>
  <c r="K36" i="3"/>
  <c r="J36" i="3"/>
  <c r="M12" i="2"/>
  <c r="N12" i="2"/>
  <c r="O12" i="2"/>
  <c r="P12" i="2"/>
  <c r="Q12" i="2"/>
  <c r="J36" i="1"/>
  <c r="K36" i="1"/>
  <c r="L36" i="1"/>
  <c r="M36" i="1"/>
  <c r="N36" i="1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  <c r="Q6" i="2"/>
  <c r="P6" i="2"/>
  <c r="O6" i="2"/>
  <c r="N6" i="2"/>
  <c r="M6" i="2"/>
  <c r="L6" i="2"/>
  <c r="Q5" i="2"/>
  <c r="P5" i="2"/>
  <c r="O5" i="2"/>
  <c r="N5" i="2"/>
  <c r="M5" i="2"/>
  <c r="L5" i="2"/>
  <c r="Q4" i="2"/>
  <c r="P4" i="2"/>
  <c r="O4" i="2"/>
  <c r="N4" i="2"/>
  <c r="M4" i="2"/>
  <c r="L4" i="2"/>
  <c r="Q3" i="2"/>
  <c r="P3" i="2"/>
  <c r="O3" i="2"/>
  <c r="N3" i="2"/>
  <c r="M3" i="2"/>
  <c r="L3" i="2"/>
  <c r="N29" i="3"/>
  <c r="M29" i="3"/>
  <c r="L29" i="3"/>
  <c r="J29" i="3"/>
  <c r="J29" i="1"/>
  <c r="J35" i="1"/>
  <c r="K35" i="1"/>
  <c r="L35" i="1"/>
  <c r="M35" i="1"/>
  <c r="N35" i="1"/>
  <c r="J35" i="3"/>
  <c r="K35" i="3"/>
  <c r="L35" i="3"/>
  <c r="M35" i="3"/>
  <c r="N35" i="3"/>
  <c r="N34" i="1" l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N28" i="1"/>
  <c r="M28" i="1"/>
  <c r="L28" i="1"/>
  <c r="K28" i="1"/>
  <c r="J28" i="1"/>
  <c r="N27" i="1"/>
  <c r="M27" i="1"/>
  <c r="L27" i="1"/>
  <c r="K27" i="1"/>
  <c r="J27" i="1"/>
  <c r="J34" i="3" l="1"/>
  <c r="K34" i="3"/>
  <c r="L34" i="3"/>
  <c r="M34" i="3"/>
  <c r="N34" i="3"/>
  <c r="J27" i="3"/>
  <c r="K27" i="3"/>
  <c r="L27" i="3"/>
  <c r="M27" i="3"/>
  <c r="N27" i="3"/>
  <c r="J28" i="3"/>
  <c r="K28" i="3"/>
  <c r="L28" i="3"/>
  <c r="M28" i="3"/>
  <c r="N28" i="3"/>
  <c r="K29" i="3"/>
  <c r="J30" i="3"/>
  <c r="K30" i="3"/>
  <c r="L30" i="3"/>
  <c r="M30" i="3"/>
  <c r="N30" i="3"/>
  <c r="J31" i="3"/>
  <c r="K31" i="3"/>
  <c r="L31" i="3"/>
  <c r="M31" i="3"/>
  <c r="N31" i="3"/>
  <c r="J32" i="3"/>
  <c r="K32" i="3"/>
  <c r="L32" i="3"/>
  <c r="M32" i="3"/>
  <c r="N32" i="3"/>
  <c r="J33" i="3"/>
  <c r="K33" i="3"/>
  <c r="L33" i="3"/>
  <c r="M33" i="3"/>
  <c r="N33" i="3"/>
</calcChain>
</file>

<file path=xl/sharedStrings.xml><?xml version="1.0" encoding="utf-8"?>
<sst xmlns="http://schemas.openxmlformats.org/spreadsheetml/2006/main" count="41" uniqueCount="18">
  <si>
    <t>Maui
500 kWh</t>
  </si>
  <si>
    <t>150% FPL, 4 Person HH</t>
  </si>
  <si>
    <t>Typical Bill as a % of 150% FPL</t>
  </si>
  <si>
    <t>Maui</t>
  </si>
  <si>
    <t>Average Bill as a % of 150% FPL</t>
  </si>
  <si>
    <t>MECO Consol.</t>
  </si>
  <si>
    <t>Oʻahu</t>
  </si>
  <si>
    <t>Hawaiʻi</t>
  </si>
  <si>
    <t>Lānaʻi</t>
  </si>
  <si>
    <t>Molokaʻi</t>
  </si>
  <si>
    <t>Hawaiʻi Island</t>
  </si>
  <si>
    <t>Oʻahu
500 kWh</t>
  </si>
  <si>
    <t>Hawaiʻi
500 kWh</t>
  </si>
  <si>
    <t>Lānaʻi
400 kWh</t>
  </si>
  <si>
    <t>Molokaʻi
400 kWh</t>
  </si>
  <si>
    <t>Hawaiʻi Island
500 kWh</t>
  </si>
  <si>
    <t>Annual Average Schedule R Bill based on Billed Revenues</t>
  </si>
  <si>
    <t xml:space="preserve">Annual Total Typical Bill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</si>
</sst>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4" xfId="0" applyFill="1" applyBorder="1" applyAlignment="1">
      <alignment horizontal="center" vertical="top" wrapText="1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/>
    <xf numFmtId="9" fontId="0" fillId="0" borderId="0" xfId="2" applyFont="1"/>
    <xf numFmtId="164" fontId="0" fillId="0" borderId="0" xfId="0" applyNumberFormat="1"/>
    <xf numFmtId="9" fontId="0" fillId="0" borderId="0" xfId="0" applyNumberFormat="1"/>
    <xf numFmtId="6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3" xr:uid="{F4D9E67F-A885-4B76-A5BD-A5A8B53F730E}"/>
    <cellStyle name="Percent" xfId="2" builtinId="5"/>
    <cellStyle name="Percent 2" xfId="4" xr:uid="{146DD345-1CCE-4322-8C8A-F7A3D3CC0F79}"/>
  </cellStyles>
  <dxfs count="0"/>
  <tableStyles count="0" defaultTableStyle="TableStyleMedium2" defaultPivotStyle="PivotStyleLight16"/>
  <colors>
    <mruColors>
      <color rgb="FF6E548D"/>
      <color rgb="FF4F81BD"/>
      <color rgb="FFD97D31"/>
      <color rgb="FF809F41"/>
      <color rgb="FFB16221"/>
      <color rgb="FF60504D"/>
      <color rgb="FF657E34"/>
      <color rgb="FFC0504D"/>
      <color rgb="FF4478B6"/>
      <color rgb="FFDA8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Sch</a:t>
            </a:r>
            <a:r>
              <a:rPr lang="en-US" sz="1200" b="1" baseline="0"/>
              <a:t> R Avg. Bill as a Percentage of Low-income Avg. Income Per Island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489725872178068E-2"/>
          <c:y val="0.12800925925925924"/>
          <c:w val="0.88572953106136454"/>
          <c:h val="0.70005910165484631"/>
        </c:manualLayout>
      </c:layout>
      <c:lineChart>
        <c:grouping val="standard"/>
        <c:varyColors val="0"/>
        <c:ser>
          <c:idx val="0"/>
          <c:order val="0"/>
          <c:tx>
            <c:strRef>
              <c:f>'01a_annual_avg_bill_wo-consol'!$J$26</c:f>
              <c:strCache>
                <c:ptCount val="1"/>
                <c:pt idx="0">
                  <c:v>Oʻahu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'01a_annual_avg_bill_wo-consol'!a_an_oahu_avg_bill_pct_150pctfpl</c:f>
              <c:numCache>
                <c:formatCode>0.0%</c:formatCode>
                <c:ptCount val="10"/>
                <c:pt idx="0">
                  <c:v>5.220610037671649E-2</c:v>
                </c:pt>
                <c:pt idx="1">
                  <c:v>4.1393091908688902E-2</c:v>
                </c:pt>
                <c:pt idx="2">
                  <c:v>3.6514490161001785E-2</c:v>
                </c:pt>
                <c:pt idx="3">
                  <c:v>3.8861317308825263E-2</c:v>
                </c:pt>
                <c:pt idx="4">
                  <c:v>4.34444059577416E-2</c:v>
                </c:pt>
                <c:pt idx="5">
                  <c:v>4.2973666441593519E-2</c:v>
                </c:pt>
                <c:pt idx="6">
                  <c:v>4.07936718663569E-2</c:v>
                </c:pt>
                <c:pt idx="7">
                  <c:v>4.2716535433070864E-2</c:v>
                </c:pt>
                <c:pt idx="8">
                  <c:v>5.1503759398496239E-2</c:v>
                </c:pt>
                <c:pt idx="9">
                  <c:v>4.655072463768116E-2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B-42CE-9DD9-62F1FE89A369}"/>
            </c:ext>
          </c:extLst>
        </c:ser>
        <c:ser>
          <c:idx val="1"/>
          <c:order val="1"/>
          <c:tx>
            <c:strRef>
              <c:f>'01a_annual_avg_bill_wo-consol'!$K$26</c:f>
              <c:strCache>
                <c:ptCount val="1"/>
                <c:pt idx="0">
                  <c:v>Hawaiʻi Island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'01a_annual_avg_bill_wo-consol'!a_an_hawaii_island_avg_bill_pct_150pctfpl</c:f>
              <c:numCache>
                <c:formatCode>0.0%</c:formatCode>
                <c:ptCount val="10"/>
                <c:pt idx="0">
                  <c:v>5.6503827925628872E-2</c:v>
                </c:pt>
                <c:pt idx="1">
                  <c:v>4.6354009800406361E-2</c:v>
                </c:pt>
                <c:pt idx="2">
                  <c:v>4.1073822301729276E-2</c:v>
                </c:pt>
                <c:pt idx="3">
                  <c:v>4.2868622599269476E-2</c:v>
                </c:pt>
                <c:pt idx="4">
                  <c:v>4.90610783974137E-2</c:v>
                </c:pt>
                <c:pt idx="5">
                  <c:v>4.5721809588116141E-2</c:v>
                </c:pt>
                <c:pt idx="6">
                  <c:v>4.2013275804845665E-2</c:v>
                </c:pt>
                <c:pt idx="7">
                  <c:v>4.8031496062992125E-2</c:v>
                </c:pt>
                <c:pt idx="8">
                  <c:v>5.7059314954051796E-2</c:v>
                </c:pt>
                <c:pt idx="9">
                  <c:v>4.8908212560386473E-2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B-42CE-9DD9-62F1FE89A369}"/>
            </c:ext>
          </c:extLst>
        </c:ser>
        <c:ser>
          <c:idx val="2"/>
          <c:order val="2"/>
          <c:tx>
            <c:strRef>
              <c:f>'01a_annual_avg_bill_wo-consol'!$L$26</c:f>
              <c:strCache>
                <c:ptCount val="1"/>
                <c:pt idx="0">
                  <c:v>Maui</c:v>
                </c:pt>
              </c:strCache>
            </c:strRef>
          </c:tx>
          <c:spPr>
            <a:ln w="28575" cap="rnd">
              <a:solidFill>
                <a:srgbClr val="809F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9F41"/>
              </a:solidFill>
              <a:ln w="9525">
                <a:solidFill>
                  <a:srgbClr val="809F41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'01a_annual_avg_bill_wo-consol'!a_an_maui_avg_bill_pct_150pctfpl</c:f>
              <c:numCache>
                <c:formatCode>0.0%</c:formatCode>
                <c:ptCount val="10"/>
                <c:pt idx="0">
                  <c:v>6.1219832300401018E-2</c:v>
                </c:pt>
                <c:pt idx="1">
                  <c:v>4.9418907613242503E-2</c:v>
                </c:pt>
                <c:pt idx="2">
                  <c:v>4.2404531902206319E-2</c:v>
                </c:pt>
                <c:pt idx="3">
                  <c:v>4.3573465299870391E-2</c:v>
                </c:pt>
                <c:pt idx="4">
                  <c:v>5.0218219605126423E-2</c:v>
                </c:pt>
                <c:pt idx="5">
                  <c:v>5.0897141571010579E-2</c:v>
                </c:pt>
                <c:pt idx="6">
                  <c:v>4.423122026772873E-2</c:v>
                </c:pt>
                <c:pt idx="7">
                  <c:v>4.8818897637795275E-2</c:v>
                </c:pt>
                <c:pt idx="8">
                  <c:v>5.8918128654970758E-2</c:v>
                </c:pt>
                <c:pt idx="9">
                  <c:v>5.1362318840579707E-2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B-42CE-9DD9-62F1FE89A369}"/>
            </c:ext>
          </c:extLst>
        </c:ser>
        <c:ser>
          <c:idx val="3"/>
          <c:order val="3"/>
          <c:tx>
            <c:strRef>
              <c:f>'01a_annual_avg_bill_wo-consol'!$M$26</c:f>
              <c:strCache>
                <c:ptCount val="1"/>
                <c:pt idx="0">
                  <c:v>Lānaʻi</c:v>
                </c:pt>
              </c:strCache>
            </c:strRef>
          </c:tx>
          <c:spPr>
            <a:ln w="28575" cap="rnd">
              <a:solidFill>
                <a:srgbClr val="6E548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548D"/>
              </a:solidFill>
              <a:ln w="9525">
                <a:solidFill>
                  <a:srgbClr val="6E548D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'01a_annual_avg_bill_wo-consol'!a_an_lanai_avg_bill_pct_150pctfpl</c:f>
              <c:numCache>
                <c:formatCode>0.0%</c:formatCode>
                <c:ptCount val="10"/>
                <c:pt idx="0">
                  <c:v>5.9809697411593143E-2</c:v>
                </c:pt>
                <c:pt idx="1">
                  <c:v>4.6313134934863151E-2</c:v>
                </c:pt>
                <c:pt idx="2">
                  <c:v>4.0955277280858675E-2</c:v>
                </c:pt>
                <c:pt idx="3">
                  <c:v>4.2033698597855544E-2</c:v>
                </c:pt>
                <c:pt idx="4">
                  <c:v>4.922410807066159E-2</c:v>
                </c:pt>
                <c:pt idx="5">
                  <c:v>5.2792482556830972E-2</c:v>
                </c:pt>
                <c:pt idx="6">
                  <c:v>4.6163956189844015E-2</c:v>
                </c:pt>
                <c:pt idx="7">
                  <c:v>5.3958880139982505E-2</c:v>
                </c:pt>
                <c:pt idx="8">
                  <c:v>6.6019214703425227E-2</c:v>
                </c:pt>
                <c:pt idx="9">
                  <c:v>5.7159420289855073E-2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1B-42CE-9DD9-62F1FE89A369}"/>
            </c:ext>
          </c:extLst>
        </c:ser>
        <c:ser>
          <c:idx val="4"/>
          <c:order val="4"/>
          <c:tx>
            <c:strRef>
              <c:f>'01a_annual_avg_bill_wo-consol'!$N$26</c:f>
              <c:strCache>
                <c:ptCount val="1"/>
                <c:pt idx="0">
                  <c:v>Molokaʻi</c:v>
                </c:pt>
              </c:strCache>
            </c:strRef>
          </c:tx>
          <c:spPr>
            <a:ln w="28575" cap="rnd">
              <a:solidFill>
                <a:srgbClr val="D9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7D31"/>
              </a:solidFill>
              <a:ln w="9525">
                <a:solidFill>
                  <a:srgbClr val="D97D31"/>
                </a:solidFill>
              </a:ln>
              <a:effectLst/>
            </c:spPr>
          </c:marker>
          <c:cat>
            <c:numRef>
              <c:f>'01a_annual_avg_bill_wo-consol'!a_an_avg_bill_150pctfpl_yrs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'01a_annual_avg_bill_wo-consol'!a_an_molokai_avg_bill_pct_150pctfpl</c:f>
              <c:numCache>
                <c:formatCode>0.0%</c:formatCode>
                <c:ptCount val="10"/>
                <c:pt idx="0">
                  <c:v>4.3252643091505651E-2</c:v>
                </c:pt>
                <c:pt idx="1">
                  <c:v>3.371076849527907E-2</c:v>
                </c:pt>
                <c:pt idx="2">
                  <c:v>2.92221824686941E-2</c:v>
                </c:pt>
                <c:pt idx="3">
                  <c:v>3.2137622245787673E-2</c:v>
                </c:pt>
                <c:pt idx="4">
                  <c:v>3.6207366354924372E-2</c:v>
                </c:pt>
                <c:pt idx="5">
                  <c:v>3.5952509565608817E-2</c:v>
                </c:pt>
                <c:pt idx="6">
                  <c:v>3.3327801747980973E-2</c:v>
                </c:pt>
                <c:pt idx="7">
                  <c:v>3.608923884514436E-2</c:v>
                </c:pt>
                <c:pt idx="8">
                  <c:v>4.5906432748538013E-2</c:v>
                </c:pt>
                <c:pt idx="9">
                  <c:v>4.0811594202898552E-2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1B-42CE-9DD9-62F1FE89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874360"/>
        <c:axId val="713872064"/>
      </c:lineChart>
      <c:catAx>
        <c:axId val="7138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872064"/>
        <c:crosses val="autoZero"/>
        <c:auto val="1"/>
        <c:lblAlgn val="ctr"/>
        <c:lblOffset val="100"/>
        <c:noMultiLvlLbl val="0"/>
      </c:catAx>
      <c:valAx>
        <c:axId val="713872064"/>
        <c:scaling>
          <c:orientation val="minMax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8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Sch</a:t>
            </a:r>
            <a:r>
              <a:rPr lang="en-US" sz="1200" b="1" baseline="0"/>
              <a:t> R Typical Bill as a Percentage of Low-income Avg. Income Per Island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65474178741353E-2"/>
          <c:y val="0.1023936170212766"/>
          <c:w val="0.91690606311197398"/>
          <c:h val="0.70567817985517767"/>
        </c:manualLayout>
      </c:layout>
      <c:lineChart>
        <c:grouping val="standard"/>
        <c:varyColors val="0"/>
        <c:ser>
          <c:idx val="0"/>
          <c:order val="0"/>
          <c:tx>
            <c:strRef>
              <c:f>'01a_annual_typical_bill'!$J$26</c:f>
              <c:strCache>
                <c:ptCount val="1"/>
                <c:pt idx="0">
                  <c:v>Oʻahu
500 kWh</c:v>
                </c:pt>
              </c:strCache>
            </c:strRef>
          </c:tx>
          <c:spPr>
            <a:ln w="28575" cap="rnd">
              <a:solidFill>
                <a:srgbClr val="4F81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F81BD"/>
              </a:solidFill>
              <a:ln w="9525">
                <a:solidFill>
                  <a:srgbClr val="4F81B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'01a_annual_typical_bill'!a_an_oahu_typ_bill_500kwh_pct_150pctfpl</c:f>
              <c:numCache>
                <c:formatCode>0.0%</c:formatCode>
                <c:ptCount val="10"/>
                <c:pt idx="0">
                  <c:v>5.183594604447686E-2</c:v>
                </c:pt>
                <c:pt idx="1">
                  <c:v>4.0843791084020545E-2</c:v>
                </c:pt>
                <c:pt idx="2">
                  <c:v>3.7058318425760288E-2</c:v>
                </c:pt>
                <c:pt idx="3">
                  <c:v>3.9828443501826322E-2</c:v>
                </c:pt>
                <c:pt idx="4">
                  <c:v>4.3710656968017549E-2</c:v>
                </c:pt>
                <c:pt idx="5">
                  <c:v>4.2254557731262667E-2</c:v>
                </c:pt>
                <c:pt idx="6">
                  <c:v>3.8613563447283991E-2</c:v>
                </c:pt>
                <c:pt idx="7">
                  <c:v>4.1031933508311462E-2</c:v>
                </c:pt>
                <c:pt idx="8">
                  <c:v>5.2777777777777778E-2</c:v>
                </c:pt>
                <c:pt idx="9">
                  <c:v>4.8386473429951692E-2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B-4F6E-A5D8-8EDD42CDC37A}"/>
            </c:ext>
          </c:extLst>
        </c:ser>
        <c:ser>
          <c:idx val="1"/>
          <c:order val="1"/>
          <c:tx>
            <c:strRef>
              <c:f>'01a_annual_typical_bill'!$K$26</c:f>
              <c:strCache>
                <c:ptCount val="1"/>
                <c:pt idx="0">
                  <c:v>Hawaiʻi Island
500 kWh</c:v>
                </c:pt>
              </c:strCache>
            </c:strRef>
          </c:tx>
          <c:spPr>
            <a:ln w="28575" cap="rnd">
              <a:solidFill>
                <a:srgbClr val="C0504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'01a_annual_typical_bill'!a_an_hawaii_island_typ_bill_500kwh_pct_150pctfpl</c:f>
              <c:numCache>
                <c:formatCode>0.0%</c:formatCode>
                <c:ptCount val="10"/>
                <c:pt idx="0">
                  <c:v>6.1067201361040213E-2</c:v>
                </c:pt>
                <c:pt idx="1">
                  <c:v>4.9791801123461217E-2</c:v>
                </c:pt>
                <c:pt idx="2">
                  <c:v>4.487513416815743E-2</c:v>
                </c:pt>
                <c:pt idx="3">
                  <c:v>4.7182043124779069E-2</c:v>
                </c:pt>
                <c:pt idx="4">
                  <c:v>5.1506292575915019E-2</c:v>
                </c:pt>
                <c:pt idx="5">
                  <c:v>4.8925725860904795E-2</c:v>
                </c:pt>
                <c:pt idx="6">
                  <c:v>4.5212744772651851E-2</c:v>
                </c:pt>
                <c:pt idx="7">
                  <c:v>4.8460848643919502E-2</c:v>
                </c:pt>
                <c:pt idx="8">
                  <c:v>5.9482038429406851E-2</c:v>
                </c:pt>
                <c:pt idx="9">
                  <c:v>5.2328502415458937E-2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F6E-A5D8-8EDD42CDC37A}"/>
            </c:ext>
          </c:extLst>
        </c:ser>
        <c:ser>
          <c:idx val="2"/>
          <c:order val="2"/>
          <c:tx>
            <c:strRef>
              <c:f>'01a_annual_typical_bill'!$L$26</c:f>
              <c:strCache>
                <c:ptCount val="1"/>
                <c:pt idx="0">
                  <c:v>Maui
500 kWh</c:v>
                </c:pt>
              </c:strCache>
            </c:strRef>
          </c:tx>
          <c:spPr>
            <a:ln w="28575" cap="rnd">
              <a:solidFill>
                <a:srgbClr val="809F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9F41"/>
              </a:solidFill>
              <a:ln w="9525">
                <a:solidFill>
                  <a:srgbClr val="809F41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'01a_annual_typical_bill'!a_an_maui_typ_bill_500kwh_pct_150pctfpl</c:f>
              <c:numCache>
                <c:formatCode>0.0%</c:formatCode>
                <c:ptCount val="10"/>
                <c:pt idx="0">
                  <c:v>5.6164053955523145E-2</c:v>
                </c:pt>
                <c:pt idx="1">
                  <c:v>4.513947651487988E-2</c:v>
                </c:pt>
                <c:pt idx="2">
                  <c:v>4.0372093023255819E-2</c:v>
                </c:pt>
                <c:pt idx="3">
                  <c:v>4.2176269588782844E-2</c:v>
                </c:pt>
                <c:pt idx="4">
                  <c:v>4.6778432051726132E-2</c:v>
                </c:pt>
                <c:pt idx="5">
                  <c:v>4.6059869457573711E-2</c:v>
                </c:pt>
                <c:pt idx="6">
                  <c:v>4.2482354242725964E-2</c:v>
                </c:pt>
                <c:pt idx="7">
                  <c:v>4.4784558180227474E-2</c:v>
                </c:pt>
                <c:pt idx="8">
                  <c:v>5.4260651629072683E-2</c:v>
                </c:pt>
                <c:pt idx="9">
                  <c:v>4.8869565217391303E-2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F6E-A5D8-8EDD42CDC37A}"/>
            </c:ext>
          </c:extLst>
        </c:ser>
        <c:ser>
          <c:idx val="3"/>
          <c:order val="3"/>
          <c:tx>
            <c:strRef>
              <c:f>'01a_annual_typical_bill'!$M$26</c:f>
              <c:strCache>
                <c:ptCount val="1"/>
                <c:pt idx="0">
                  <c:v>Lānaʻi
400 kWh</c:v>
                </c:pt>
              </c:strCache>
            </c:strRef>
          </c:tx>
          <c:spPr>
            <a:ln w="28575" cap="rnd">
              <a:solidFill>
                <a:srgbClr val="6E548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548D"/>
              </a:solidFill>
              <a:ln w="9525">
                <a:solidFill>
                  <a:srgbClr val="6E548D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'01a_annual_typical_bill'!a_an_lanai_typ_bill_400kwh_pct_150pctfpl</c:f>
              <c:numCache>
                <c:formatCode>0.0%</c:formatCode>
                <c:ptCount val="10"/>
                <c:pt idx="0">
                  <c:v>5.3969133552071939E-2</c:v>
                </c:pt>
                <c:pt idx="1">
                  <c:v>4.357499701207123E-2</c:v>
                </c:pt>
                <c:pt idx="2">
                  <c:v>3.8488729874776383E-2</c:v>
                </c:pt>
                <c:pt idx="3">
                  <c:v>4.0738776952986923E-2</c:v>
                </c:pt>
                <c:pt idx="4">
                  <c:v>4.4675672555132197E-2</c:v>
                </c:pt>
                <c:pt idx="5">
                  <c:v>4.5670267837047043E-2</c:v>
                </c:pt>
                <c:pt idx="6">
                  <c:v>3.9376258435667666E-2</c:v>
                </c:pt>
                <c:pt idx="7">
                  <c:v>4.4258748906386709E-2</c:v>
                </c:pt>
                <c:pt idx="8">
                  <c:v>5.5513784461152883E-2</c:v>
                </c:pt>
                <c:pt idx="9">
                  <c:v>4.8714975845410631E-2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6B-4F6E-A5D8-8EDD42CDC37A}"/>
            </c:ext>
          </c:extLst>
        </c:ser>
        <c:ser>
          <c:idx val="4"/>
          <c:order val="4"/>
          <c:tx>
            <c:strRef>
              <c:f>'01a_annual_typical_bill'!$N$26</c:f>
              <c:strCache>
                <c:ptCount val="1"/>
                <c:pt idx="0">
                  <c:v>Molokaʻi
400 kWh</c:v>
                </c:pt>
              </c:strCache>
            </c:strRef>
          </c:tx>
          <c:spPr>
            <a:ln w="28575" cap="rnd">
              <a:solidFill>
                <a:srgbClr val="D97D3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7D31"/>
              </a:solidFill>
              <a:ln w="9525">
                <a:solidFill>
                  <a:srgbClr val="D97D31"/>
                </a:solidFill>
              </a:ln>
              <a:effectLst/>
            </c:spPr>
          </c:marker>
          <c:cat>
            <c:numRef>
              <c:f>'01a_annual_typical_bill'!a_an_typ_bill_150pctfpl_yrs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'01a_annual_typical_bill'!a_an_molokai_typ_bill_400kwh_pct_150pctfpl</c:f>
              <c:numCache>
                <c:formatCode>0.0%</c:formatCode>
                <c:ptCount val="10"/>
                <c:pt idx="0">
                  <c:v>5.4154332239640293E-2</c:v>
                </c:pt>
                <c:pt idx="1">
                  <c:v>4.2419744233297481E-2</c:v>
                </c:pt>
                <c:pt idx="2">
                  <c:v>3.6442695289206919E-2</c:v>
                </c:pt>
                <c:pt idx="3">
                  <c:v>3.9440084835630961E-2</c:v>
                </c:pt>
                <c:pt idx="4">
                  <c:v>4.3829349959588967E-2</c:v>
                </c:pt>
                <c:pt idx="5">
                  <c:v>4.272811163628179E-2</c:v>
                </c:pt>
                <c:pt idx="6">
                  <c:v>3.7253899767673418E-2</c:v>
                </c:pt>
                <c:pt idx="7">
                  <c:v>3.9746281714785649E-2</c:v>
                </c:pt>
                <c:pt idx="8">
                  <c:v>5.1921470342522973E-2</c:v>
                </c:pt>
                <c:pt idx="9">
                  <c:v>4.6628019323671499E-2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6B-4F6E-A5D8-8EDD42CD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947824"/>
        <c:axId val="704948480"/>
      </c:lineChart>
      <c:catAx>
        <c:axId val="70494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48480"/>
        <c:crosses val="autoZero"/>
        <c:auto val="1"/>
        <c:lblAlgn val="ctr"/>
        <c:lblOffset val="100"/>
        <c:noMultiLvlLbl val="0"/>
      </c:catAx>
      <c:valAx>
        <c:axId val="704948480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4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422275</xdr:colOff>
      <xdr:row>4</xdr:row>
      <xdr:rowOff>97790</xdr:rowOff>
    </xdr:from>
    <xdr:to>
      <xdr:col>12</xdr:col>
      <xdr:colOff>386080</xdr:colOff>
      <xdr:row>23</xdr:row>
      <xdr:rowOff>6350</xdr:rowOff>
    </xdr:to>
    <xdr:graphicFrame macro="">
      <xdr:nvGraphicFramePr>
        <xdr:cNvPr id="5" name="01a_avg_bill_5_island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320040</xdr:colOff>
      <xdr:row>0</xdr:row>
      <xdr:rowOff>53340</xdr:rowOff>
    </xdr:from>
    <xdr:to>
      <xdr:col>13</xdr:col>
      <xdr:colOff>15240</xdr:colOff>
      <xdr:row>23</xdr:row>
      <xdr:rowOff>55245</xdr:rowOff>
    </xdr:to>
    <xdr:graphicFrame macro="">
      <xdr:nvGraphicFramePr>
        <xdr:cNvPr id="3" name="01a_typical_bill_5_island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D433-A66F-4DD9-9C66-32AA284E0C70}">
  <sheetPr codeName="Sheet1"/>
  <dimension ref="A25:T52"/>
  <sheetViews>
    <sheetView zoomScaleNormal="100" workbookViewId="0">
      <pane ySplit="26" topLeftCell="A27" activePane="bottomLeft" state="frozen"/>
      <selection pane="bottomLeft"/>
    </sheetView>
  </sheetViews>
  <sheetFormatPr defaultRowHeight="14.4" x14ac:dyDescent="0.3"/>
  <cols>
    <col min="2" max="6" width="10.33203125" bestFit="1" customWidth="1"/>
    <col min="7" max="7" width="11.33203125" bestFit="1" customWidth="1"/>
    <col min="8" max="8" width="3.5546875" customWidth="1"/>
    <col min="10" max="14" width="10.33203125" bestFit="1" customWidth="1"/>
  </cols>
  <sheetData>
    <row r="25" spans="1:20" x14ac:dyDescent="0.3">
      <c r="B25" s="20" t="s">
        <v>16</v>
      </c>
      <c r="C25" s="21"/>
      <c r="D25" s="21"/>
      <c r="E25" s="21"/>
      <c r="F25" s="22"/>
      <c r="G25" s="23" t="s">
        <v>1</v>
      </c>
      <c r="J25" s="20" t="s">
        <v>4</v>
      </c>
      <c r="K25" s="21"/>
      <c r="L25" s="21"/>
      <c r="M25" s="21"/>
      <c r="N25" s="22"/>
    </row>
    <row r="26" spans="1:20" ht="28.8" x14ac:dyDescent="0.3">
      <c r="B26" s="1" t="s">
        <v>6</v>
      </c>
      <c r="C26" s="1" t="s">
        <v>7</v>
      </c>
      <c r="D26" s="1" t="s">
        <v>3</v>
      </c>
      <c r="E26" s="1" t="s">
        <v>8</v>
      </c>
      <c r="F26" s="1" t="s">
        <v>9</v>
      </c>
      <c r="G26" s="23"/>
      <c r="I26" s="12"/>
      <c r="J26" s="1" t="s">
        <v>6</v>
      </c>
      <c r="K26" s="1" t="s">
        <v>10</v>
      </c>
      <c r="L26" s="1" t="s">
        <v>3</v>
      </c>
      <c r="M26" s="1" t="s">
        <v>8</v>
      </c>
      <c r="N26" s="1" t="s">
        <v>9</v>
      </c>
      <c r="P26" s="13"/>
      <c r="Q26" s="13"/>
      <c r="R26" s="13"/>
      <c r="S26" s="13"/>
      <c r="T26" s="13"/>
    </row>
    <row r="27" spans="1:20" x14ac:dyDescent="0.3">
      <c r="A27">
        <v>2013</v>
      </c>
      <c r="B27" s="2">
        <v>2168.48</v>
      </c>
      <c r="C27" s="2">
        <v>2376.63</v>
      </c>
      <c r="D27" s="2">
        <v>2581.12</v>
      </c>
      <c r="E27" s="2">
        <v>2454.08</v>
      </c>
      <c r="F27" s="2">
        <v>1886.53</v>
      </c>
      <c r="G27" s="2">
        <v>40635</v>
      </c>
      <c r="I27">
        <v>2013</v>
      </c>
      <c r="J27" s="10">
        <f t="shared" ref="J27:N36" si="0">B27/$G27</f>
        <v>5.3364833271810019E-2</v>
      </c>
      <c r="K27" s="10">
        <f t="shared" si="0"/>
        <v>5.8487264673311189E-2</v>
      </c>
      <c r="L27" s="10">
        <f t="shared" si="0"/>
        <v>6.3519625938230587E-2</v>
      </c>
      <c r="M27" s="10">
        <f t="shared" si="0"/>
        <v>6.0393257044419835E-2</v>
      </c>
      <c r="N27" s="10">
        <f t="shared" si="0"/>
        <v>4.6426233542512609E-2</v>
      </c>
    </row>
    <row r="28" spans="1:20" x14ac:dyDescent="0.3">
      <c r="A28">
        <v>2014</v>
      </c>
      <c r="B28" s="2">
        <v>2148.02</v>
      </c>
      <c r="C28" s="2">
        <v>2324.85</v>
      </c>
      <c r="D28" s="4">
        <v>2518.89</v>
      </c>
      <c r="E28" s="4">
        <v>2460.87</v>
      </c>
      <c r="F28" s="4">
        <v>1779.63</v>
      </c>
      <c r="G28" s="2">
        <v>41145</v>
      </c>
      <c r="I28">
        <v>2014</v>
      </c>
      <c r="J28" s="10">
        <f t="shared" si="0"/>
        <v>5.220610037671649E-2</v>
      </c>
      <c r="K28" s="10">
        <f t="shared" si="0"/>
        <v>5.6503827925628872E-2</v>
      </c>
      <c r="L28" s="10">
        <f t="shared" si="0"/>
        <v>6.1219832300401018E-2</v>
      </c>
      <c r="M28" s="10">
        <f t="shared" si="0"/>
        <v>5.9809697411593143E-2</v>
      </c>
      <c r="N28" s="10">
        <f t="shared" si="0"/>
        <v>4.3252643091505651E-2</v>
      </c>
    </row>
    <row r="29" spans="1:20" x14ac:dyDescent="0.3">
      <c r="A29">
        <v>2015</v>
      </c>
      <c r="B29" s="2">
        <v>1731.68</v>
      </c>
      <c r="C29" s="2">
        <v>1939.22</v>
      </c>
      <c r="D29" s="4">
        <v>2067.44</v>
      </c>
      <c r="E29" s="4">
        <v>1937.51</v>
      </c>
      <c r="F29" s="4">
        <v>1410.29</v>
      </c>
      <c r="G29" s="2">
        <v>41835</v>
      </c>
      <c r="I29">
        <v>2015</v>
      </c>
      <c r="J29" s="10">
        <f>B29/$G29</f>
        <v>4.1393091908688902E-2</v>
      </c>
      <c r="K29" s="10">
        <f t="shared" si="0"/>
        <v>4.6354009800406361E-2</v>
      </c>
      <c r="L29" s="10">
        <f t="shared" si="0"/>
        <v>4.9418907613242503E-2</v>
      </c>
      <c r="M29" s="10">
        <f t="shared" si="0"/>
        <v>4.6313134934863151E-2</v>
      </c>
      <c r="N29" s="10">
        <f t="shared" si="0"/>
        <v>3.371076849527907E-2</v>
      </c>
    </row>
    <row r="30" spans="1:20" x14ac:dyDescent="0.3">
      <c r="A30">
        <v>2016</v>
      </c>
      <c r="B30" s="2">
        <v>1530.87</v>
      </c>
      <c r="C30" s="2">
        <v>1722.02</v>
      </c>
      <c r="D30" s="2">
        <v>1777.81</v>
      </c>
      <c r="E30" s="2">
        <v>1717.05</v>
      </c>
      <c r="F30" s="2">
        <v>1225.1400000000001</v>
      </c>
      <c r="G30" s="2">
        <v>41925</v>
      </c>
      <c r="I30">
        <v>2016</v>
      </c>
      <c r="J30" s="10">
        <f t="shared" si="0"/>
        <v>3.6514490161001785E-2</v>
      </c>
      <c r="K30" s="10">
        <f t="shared" si="0"/>
        <v>4.1073822301729276E-2</v>
      </c>
      <c r="L30" s="10">
        <f t="shared" si="0"/>
        <v>4.2404531902206319E-2</v>
      </c>
      <c r="M30" s="10">
        <f t="shared" si="0"/>
        <v>4.0955277280858675E-2</v>
      </c>
      <c r="N30" s="10">
        <f t="shared" si="0"/>
        <v>2.92221824686941E-2</v>
      </c>
    </row>
    <row r="31" spans="1:20" x14ac:dyDescent="0.3">
      <c r="A31">
        <v>2017</v>
      </c>
      <c r="B31" s="2">
        <v>1649.08</v>
      </c>
      <c r="C31" s="2">
        <v>1819.13</v>
      </c>
      <c r="D31" s="4">
        <v>1849.04</v>
      </c>
      <c r="E31" s="4">
        <v>1783.7</v>
      </c>
      <c r="F31" s="4">
        <v>1363.76</v>
      </c>
      <c r="G31" s="2">
        <v>42435</v>
      </c>
      <c r="I31">
        <v>2017</v>
      </c>
      <c r="J31" s="10">
        <f t="shared" si="0"/>
        <v>3.8861317308825263E-2</v>
      </c>
      <c r="K31" s="10">
        <f t="shared" si="0"/>
        <v>4.2868622599269476E-2</v>
      </c>
      <c r="L31" s="10">
        <f t="shared" si="0"/>
        <v>4.3573465299870391E-2</v>
      </c>
      <c r="M31" s="10">
        <f t="shared" si="0"/>
        <v>4.2033698597855544E-2</v>
      </c>
      <c r="N31" s="10">
        <f t="shared" si="0"/>
        <v>3.2137622245787673E-2</v>
      </c>
    </row>
    <row r="32" spans="1:20" x14ac:dyDescent="0.3">
      <c r="A32">
        <v>2018</v>
      </c>
      <c r="B32" s="2">
        <v>1881.36</v>
      </c>
      <c r="C32" s="2">
        <v>2124.59</v>
      </c>
      <c r="D32" s="2">
        <v>2174.6999999999998</v>
      </c>
      <c r="E32" s="2">
        <v>2131.65</v>
      </c>
      <c r="F32" s="2">
        <v>1567.96</v>
      </c>
      <c r="G32" s="2">
        <v>43305</v>
      </c>
      <c r="I32">
        <v>2018</v>
      </c>
      <c r="J32" s="10">
        <f t="shared" si="0"/>
        <v>4.34444059577416E-2</v>
      </c>
      <c r="K32" s="10">
        <f t="shared" si="0"/>
        <v>4.90610783974137E-2</v>
      </c>
      <c r="L32" s="10">
        <f t="shared" si="0"/>
        <v>5.0218219605126423E-2</v>
      </c>
      <c r="M32" s="10">
        <f t="shared" si="0"/>
        <v>4.922410807066159E-2</v>
      </c>
      <c r="N32" s="10">
        <f t="shared" si="0"/>
        <v>3.6207366354924372E-2</v>
      </c>
    </row>
    <row r="33" spans="1:14" x14ac:dyDescent="0.3">
      <c r="A33">
        <v>2019</v>
      </c>
      <c r="B33" s="2">
        <v>1909.32</v>
      </c>
      <c r="C33" s="2">
        <v>2031.42</v>
      </c>
      <c r="D33" s="2">
        <v>2261.36</v>
      </c>
      <c r="E33" s="2">
        <v>2345.5700000000002</v>
      </c>
      <c r="F33" s="2">
        <v>1597.37</v>
      </c>
      <c r="G33" s="2">
        <v>44430</v>
      </c>
      <c r="I33">
        <v>2019</v>
      </c>
      <c r="J33" s="10">
        <f t="shared" si="0"/>
        <v>4.2973666441593519E-2</v>
      </c>
      <c r="K33" s="10">
        <f t="shared" si="0"/>
        <v>4.5721809588116141E-2</v>
      </c>
      <c r="L33" s="10">
        <f t="shared" si="0"/>
        <v>5.0897141571010579E-2</v>
      </c>
      <c r="M33" s="10">
        <f t="shared" si="0"/>
        <v>5.2792482556830972E-2</v>
      </c>
      <c r="N33" s="10">
        <f t="shared" si="0"/>
        <v>3.5952509565608817E-2</v>
      </c>
    </row>
    <row r="34" spans="1:14" x14ac:dyDescent="0.3">
      <c r="A34">
        <v>2020</v>
      </c>
      <c r="B34" s="2">
        <v>1843.67</v>
      </c>
      <c r="C34" s="2">
        <v>1898.79</v>
      </c>
      <c r="D34" s="2">
        <v>1999.03</v>
      </c>
      <c r="E34" s="2">
        <v>2086.38</v>
      </c>
      <c r="F34" s="2">
        <v>1506.25</v>
      </c>
      <c r="G34" s="2">
        <v>45195</v>
      </c>
      <c r="I34">
        <v>2020</v>
      </c>
      <c r="J34" s="10">
        <f t="shared" si="0"/>
        <v>4.07936718663569E-2</v>
      </c>
      <c r="K34" s="10">
        <f t="shared" si="0"/>
        <v>4.2013275804845665E-2</v>
      </c>
      <c r="L34" s="10">
        <f t="shared" si="0"/>
        <v>4.423122026772873E-2</v>
      </c>
      <c r="M34" s="10">
        <f t="shared" si="0"/>
        <v>4.6163956189844015E-2</v>
      </c>
      <c r="N34" s="10">
        <f t="shared" si="0"/>
        <v>3.3327801747980973E-2</v>
      </c>
    </row>
    <row r="35" spans="1:14" x14ac:dyDescent="0.3">
      <c r="A35">
        <v>2021</v>
      </c>
      <c r="B35" s="2">
        <v>1953</v>
      </c>
      <c r="C35" s="2">
        <v>2196</v>
      </c>
      <c r="D35" s="2">
        <v>2232</v>
      </c>
      <c r="E35" s="2">
        <v>2467</v>
      </c>
      <c r="F35" s="2">
        <v>1650</v>
      </c>
      <c r="G35" s="2">
        <v>45720</v>
      </c>
      <c r="I35">
        <v>2021</v>
      </c>
      <c r="J35" s="11">
        <f t="shared" si="0"/>
        <v>4.2716535433070864E-2</v>
      </c>
      <c r="K35" s="11">
        <f t="shared" si="0"/>
        <v>4.8031496062992125E-2</v>
      </c>
      <c r="L35" s="11">
        <f t="shared" si="0"/>
        <v>4.8818897637795275E-2</v>
      </c>
      <c r="M35" s="11">
        <f t="shared" si="0"/>
        <v>5.3958880139982505E-2</v>
      </c>
      <c r="N35" s="11">
        <f t="shared" si="0"/>
        <v>3.608923884514436E-2</v>
      </c>
    </row>
    <row r="36" spans="1:14" x14ac:dyDescent="0.3">
      <c r="A36">
        <v>2022</v>
      </c>
      <c r="B36" s="2">
        <v>2466</v>
      </c>
      <c r="C36" s="2">
        <v>2732</v>
      </c>
      <c r="D36" s="2">
        <v>2821</v>
      </c>
      <c r="E36" s="2">
        <v>3161</v>
      </c>
      <c r="F36" s="2">
        <v>2198</v>
      </c>
      <c r="G36" s="2">
        <v>47880</v>
      </c>
      <c r="I36">
        <v>2022</v>
      </c>
      <c r="J36" s="11">
        <f t="shared" si="0"/>
        <v>5.1503759398496239E-2</v>
      </c>
      <c r="K36" s="11">
        <f t="shared" si="0"/>
        <v>5.7059314954051796E-2</v>
      </c>
      <c r="L36" s="11">
        <f t="shared" si="0"/>
        <v>5.8918128654970758E-2</v>
      </c>
      <c r="M36" s="11">
        <f t="shared" si="0"/>
        <v>6.6019214703425227E-2</v>
      </c>
      <c r="N36" s="11">
        <f t="shared" si="0"/>
        <v>4.5906432748538013E-2</v>
      </c>
    </row>
    <row r="37" spans="1:14" x14ac:dyDescent="0.3">
      <c r="A37">
        <v>2023</v>
      </c>
      <c r="B37" s="18">
        <v>2409</v>
      </c>
      <c r="C37" s="18">
        <v>2531</v>
      </c>
      <c r="D37" s="18">
        <v>2658</v>
      </c>
      <c r="E37" s="18">
        <v>2958</v>
      </c>
      <c r="F37" s="18">
        <v>2112</v>
      </c>
      <c r="G37" s="16">
        <v>51750</v>
      </c>
      <c r="I37">
        <v>2023</v>
      </c>
      <c r="J37" s="11">
        <f t="shared" ref="J37" si="1">B37/$G37</f>
        <v>4.655072463768116E-2</v>
      </c>
      <c r="K37" s="11">
        <f t="shared" ref="K37" si="2">C37/$G37</f>
        <v>4.8908212560386473E-2</v>
      </c>
      <c r="L37" s="11">
        <f t="shared" ref="L37" si="3">D37/$G37</f>
        <v>5.1362318840579707E-2</v>
      </c>
      <c r="M37" s="11">
        <f t="shared" ref="M37" si="4">E37/$G37</f>
        <v>5.7159420289855073E-2</v>
      </c>
      <c r="N37" s="11">
        <f t="shared" ref="N37" si="5">F37/$G37</f>
        <v>4.0811594202898552E-2</v>
      </c>
    </row>
    <row r="51" spans="9:10" x14ac:dyDescent="0.3">
      <c r="J51" s="6"/>
    </row>
    <row r="52" spans="9:10" ht="342" customHeight="1" x14ac:dyDescent="0.3">
      <c r="I52" s="7"/>
    </row>
  </sheetData>
  <mergeCells count="3">
    <mergeCell ref="B25:F25"/>
    <mergeCell ref="G25:G26"/>
    <mergeCell ref="J25:N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EA74-407C-4B7E-92C8-C04947E7E665}">
  <sheetPr codeName="Sheet2"/>
  <dimension ref="A1:R1048576"/>
  <sheetViews>
    <sheetView zoomScaleNormal="100" workbookViewId="0"/>
  </sheetViews>
  <sheetFormatPr defaultRowHeight="14.4" x14ac:dyDescent="0.3"/>
  <cols>
    <col min="2" max="3" width="10.33203125" bestFit="1" customWidth="1"/>
    <col min="4" max="4" width="10.33203125" customWidth="1"/>
    <col min="5" max="7" width="10.33203125" bestFit="1" customWidth="1"/>
    <col min="8" max="8" width="11.33203125" bestFit="1" customWidth="1"/>
    <col min="9" max="9" width="7.5546875" bestFit="1" customWidth="1"/>
    <col min="10" max="10" width="10.6640625" customWidth="1"/>
    <col min="12" max="12" width="20" bestFit="1" customWidth="1"/>
    <col min="18" max="18" width="20" bestFit="1" customWidth="1"/>
  </cols>
  <sheetData>
    <row r="1" spans="1:18" x14ac:dyDescent="0.3">
      <c r="B1" s="20" t="s">
        <v>16</v>
      </c>
      <c r="C1" s="21"/>
      <c r="D1" s="21"/>
      <c r="E1" s="21"/>
      <c r="F1" s="21"/>
      <c r="G1" s="22"/>
      <c r="H1" s="23" t="s">
        <v>1</v>
      </c>
      <c r="L1" s="20" t="s">
        <v>4</v>
      </c>
      <c r="M1" s="21"/>
      <c r="N1" s="21"/>
      <c r="O1" s="21"/>
      <c r="P1" s="21"/>
      <c r="Q1" s="22"/>
    </row>
    <row r="2" spans="1:18" ht="32.700000000000003" customHeight="1" x14ac:dyDescent="0.3">
      <c r="B2" s="1" t="s">
        <v>6</v>
      </c>
      <c r="C2" s="1" t="s">
        <v>7</v>
      </c>
      <c r="D2" s="1" t="s">
        <v>5</v>
      </c>
      <c r="E2" s="1" t="s">
        <v>3</v>
      </c>
      <c r="F2" s="1" t="s">
        <v>8</v>
      </c>
      <c r="G2" s="1" t="s">
        <v>9</v>
      </c>
      <c r="H2" s="23"/>
      <c r="L2" s="1" t="s">
        <v>6</v>
      </c>
      <c r="M2" s="1" t="s">
        <v>7</v>
      </c>
      <c r="N2" s="1" t="s">
        <v>5</v>
      </c>
      <c r="O2" s="1" t="s">
        <v>3</v>
      </c>
      <c r="P2" s="1" t="s">
        <v>8</v>
      </c>
      <c r="Q2" s="1" t="s">
        <v>9</v>
      </c>
    </row>
    <row r="3" spans="1:18" x14ac:dyDescent="0.3">
      <c r="A3">
        <v>2013</v>
      </c>
      <c r="B3" s="2">
        <v>2168.48</v>
      </c>
      <c r="C3" s="2">
        <v>2376.63</v>
      </c>
      <c r="D3" s="4">
        <v>2546.98</v>
      </c>
      <c r="E3" s="2">
        <v>2581.12</v>
      </c>
      <c r="F3" s="2">
        <v>2454.08</v>
      </c>
      <c r="G3" s="2">
        <v>1886.53</v>
      </c>
      <c r="H3" s="2">
        <v>40635</v>
      </c>
      <c r="K3">
        <v>2013</v>
      </c>
      <c r="L3" s="5">
        <f>B3/$H3</f>
        <v>5.3364833271810019E-2</v>
      </c>
      <c r="M3" s="5">
        <f t="shared" ref="M3:P3" si="0">C3/$H3</f>
        <v>5.8487264673311189E-2</v>
      </c>
      <c r="N3" s="5">
        <f t="shared" si="0"/>
        <v>6.267946351667282E-2</v>
      </c>
      <c r="O3" s="5">
        <f t="shared" si="0"/>
        <v>6.3519625938230587E-2</v>
      </c>
      <c r="P3" s="5">
        <f t="shared" si="0"/>
        <v>6.0393257044419835E-2</v>
      </c>
      <c r="Q3" s="5">
        <f>G3/$H3</f>
        <v>4.6426233542512609E-2</v>
      </c>
    </row>
    <row r="4" spans="1:18" x14ac:dyDescent="0.3">
      <c r="A4">
        <v>2014</v>
      </c>
      <c r="B4" s="2">
        <v>2148.02</v>
      </c>
      <c r="C4" s="2">
        <v>2324.85</v>
      </c>
      <c r="D4" s="2">
        <v>2484.66</v>
      </c>
      <c r="E4" s="4">
        <v>2518.89</v>
      </c>
      <c r="F4" s="4">
        <v>2460.87</v>
      </c>
      <c r="G4" s="4">
        <v>1779.63</v>
      </c>
      <c r="H4" s="2">
        <v>41145</v>
      </c>
      <c r="K4">
        <v>2014</v>
      </c>
      <c r="L4" s="5">
        <f t="shared" ref="L4:L11" si="1">B4/$H4</f>
        <v>5.220610037671649E-2</v>
      </c>
      <c r="M4" s="5">
        <f t="shared" ref="M4:M13" si="2">C4/$H4</f>
        <v>5.6503827925628872E-2</v>
      </c>
      <c r="N4" s="5">
        <f t="shared" ref="N4:N13" si="3">D4/$H4</f>
        <v>6.0387896463725846E-2</v>
      </c>
      <c r="O4" s="5">
        <f t="shared" ref="O4:O13" si="4">E4/$H4</f>
        <v>6.1219832300401018E-2</v>
      </c>
      <c r="P4" s="5">
        <f t="shared" ref="P4:P13" si="5">F4/$H4</f>
        <v>5.9809697411593143E-2</v>
      </c>
      <c r="Q4" s="5">
        <f t="shared" ref="Q4:Q13" si="6">G4/$H4</f>
        <v>4.3252643091505651E-2</v>
      </c>
    </row>
    <row r="5" spans="1:18" x14ac:dyDescent="0.3">
      <c r="A5">
        <v>2015</v>
      </c>
      <c r="B5" s="2">
        <v>1731.68</v>
      </c>
      <c r="C5" s="2">
        <v>1939.22</v>
      </c>
      <c r="D5" s="2">
        <v>2035.16</v>
      </c>
      <c r="E5" s="4">
        <v>2067.44</v>
      </c>
      <c r="F5" s="4">
        <v>1937.51</v>
      </c>
      <c r="G5" s="4">
        <v>1410.29</v>
      </c>
      <c r="H5" s="2">
        <v>41835</v>
      </c>
      <c r="K5">
        <v>2015</v>
      </c>
      <c r="L5" s="5">
        <f t="shared" si="1"/>
        <v>4.1393091908688902E-2</v>
      </c>
      <c r="M5" s="5">
        <f t="shared" si="2"/>
        <v>4.6354009800406361E-2</v>
      </c>
      <c r="N5" s="5">
        <f t="shared" si="3"/>
        <v>4.8647304888251468E-2</v>
      </c>
      <c r="O5" s="5">
        <f t="shared" si="4"/>
        <v>4.9418907613242503E-2</v>
      </c>
      <c r="P5" s="5">
        <f t="shared" si="5"/>
        <v>4.6313134934863151E-2</v>
      </c>
      <c r="Q5" s="5">
        <f t="shared" si="6"/>
        <v>3.371076849527907E-2</v>
      </c>
    </row>
    <row r="6" spans="1:18" x14ac:dyDescent="0.3">
      <c r="A6">
        <v>2016</v>
      </c>
      <c r="B6" s="2">
        <v>1530.87</v>
      </c>
      <c r="C6" s="2">
        <v>1722.02</v>
      </c>
      <c r="D6" s="2">
        <v>1751.83</v>
      </c>
      <c r="E6" s="2">
        <v>1777.81</v>
      </c>
      <c r="F6" s="2">
        <v>1717.05</v>
      </c>
      <c r="G6" s="2">
        <v>1225.1400000000001</v>
      </c>
      <c r="H6" s="2">
        <v>41925</v>
      </c>
      <c r="K6">
        <v>2016</v>
      </c>
      <c r="L6" s="5">
        <f t="shared" si="1"/>
        <v>3.6514490161001785E-2</v>
      </c>
      <c r="M6" s="5">
        <f t="shared" si="2"/>
        <v>4.1073822301729276E-2</v>
      </c>
      <c r="N6" s="5">
        <f t="shared" si="3"/>
        <v>4.1784853905784139E-2</v>
      </c>
      <c r="O6" s="5">
        <f t="shared" si="4"/>
        <v>4.2404531902206319E-2</v>
      </c>
      <c r="P6" s="5">
        <f t="shared" si="5"/>
        <v>4.0955277280858675E-2</v>
      </c>
      <c r="Q6" s="5">
        <f t="shared" si="6"/>
        <v>2.92221824686941E-2</v>
      </c>
    </row>
    <row r="7" spans="1:18" x14ac:dyDescent="0.3">
      <c r="A7">
        <v>2017</v>
      </c>
      <c r="B7" s="2">
        <v>1649.08</v>
      </c>
      <c r="C7" s="2">
        <v>1819.13</v>
      </c>
      <c r="D7" s="2">
        <v>1825.98</v>
      </c>
      <c r="E7" s="4">
        <v>1849.04</v>
      </c>
      <c r="F7" s="4">
        <v>1783.7</v>
      </c>
      <c r="G7" s="4">
        <v>1363.76</v>
      </c>
      <c r="H7" s="2">
        <v>42435</v>
      </c>
      <c r="K7">
        <v>2017</v>
      </c>
      <c r="L7" s="5">
        <f t="shared" si="1"/>
        <v>3.8861317308825263E-2</v>
      </c>
      <c r="M7" s="5">
        <f t="shared" si="2"/>
        <v>4.2868622599269476E-2</v>
      </c>
      <c r="N7" s="5">
        <f t="shared" si="3"/>
        <v>4.303004595263344E-2</v>
      </c>
      <c r="O7" s="5">
        <f t="shared" si="4"/>
        <v>4.3573465299870391E-2</v>
      </c>
      <c r="P7" s="5">
        <f t="shared" si="5"/>
        <v>4.2033698597855544E-2</v>
      </c>
      <c r="Q7" s="5">
        <f t="shared" si="6"/>
        <v>3.2137622245787673E-2</v>
      </c>
    </row>
    <row r="8" spans="1:18" x14ac:dyDescent="0.3">
      <c r="A8">
        <v>2018</v>
      </c>
      <c r="B8" s="2">
        <v>1881.36</v>
      </c>
      <c r="C8" s="2">
        <v>2124.59</v>
      </c>
      <c r="D8" s="2">
        <v>2146.9699999999998</v>
      </c>
      <c r="E8" s="2">
        <v>2174.6999999999998</v>
      </c>
      <c r="F8" s="2">
        <v>2131.65</v>
      </c>
      <c r="G8" s="2">
        <v>1567.96</v>
      </c>
      <c r="H8" s="2">
        <v>43305</v>
      </c>
      <c r="K8">
        <v>2018</v>
      </c>
      <c r="L8" s="5">
        <f t="shared" si="1"/>
        <v>4.34444059577416E-2</v>
      </c>
      <c r="M8" s="5">
        <f t="shared" si="2"/>
        <v>4.90610783974137E-2</v>
      </c>
      <c r="N8" s="5">
        <f t="shared" si="3"/>
        <v>4.9577877843205165E-2</v>
      </c>
      <c r="O8" s="5">
        <f t="shared" si="4"/>
        <v>5.0218219605126423E-2</v>
      </c>
      <c r="P8" s="5">
        <f t="shared" si="5"/>
        <v>4.922410807066159E-2</v>
      </c>
      <c r="Q8" s="5">
        <f t="shared" si="6"/>
        <v>3.6207366354924372E-2</v>
      </c>
    </row>
    <row r="9" spans="1:18" x14ac:dyDescent="0.3">
      <c r="A9">
        <v>2019</v>
      </c>
      <c r="B9" s="2">
        <v>1909.32</v>
      </c>
      <c r="C9" s="2">
        <v>2031.42</v>
      </c>
      <c r="D9" s="2">
        <v>2234.2600000000002</v>
      </c>
      <c r="E9" s="2">
        <v>2261.36</v>
      </c>
      <c r="F9" s="2">
        <v>2345.5700000000002</v>
      </c>
      <c r="G9" s="2">
        <v>1597.37</v>
      </c>
      <c r="H9" s="2">
        <v>44430</v>
      </c>
      <c r="K9">
        <v>2019</v>
      </c>
      <c r="L9" s="5">
        <f t="shared" si="1"/>
        <v>4.2973666441593519E-2</v>
      </c>
      <c r="M9" s="5">
        <f t="shared" si="2"/>
        <v>4.5721809588116141E-2</v>
      </c>
      <c r="N9" s="5">
        <f t="shared" si="3"/>
        <v>5.0287193337834803E-2</v>
      </c>
      <c r="O9" s="5">
        <f t="shared" si="4"/>
        <v>5.0897141571010579E-2</v>
      </c>
      <c r="P9" s="5">
        <f t="shared" si="5"/>
        <v>5.2792482556830972E-2</v>
      </c>
      <c r="Q9" s="5">
        <f t="shared" si="6"/>
        <v>3.5952509565608817E-2</v>
      </c>
    </row>
    <row r="10" spans="1:18" x14ac:dyDescent="0.3">
      <c r="A10">
        <v>2020</v>
      </c>
      <c r="B10" s="2">
        <v>1843.67</v>
      </c>
      <c r="C10" s="2">
        <v>1898.79</v>
      </c>
      <c r="D10" s="4">
        <v>1979.74</v>
      </c>
      <c r="E10" s="2">
        <v>1999.03</v>
      </c>
      <c r="F10" s="2">
        <v>2086.38</v>
      </c>
      <c r="G10" s="2">
        <v>1506.25</v>
      </c>
      <c r="H10" s="2">
        <v>45195</v>
      </c>
      <c r="K10">
        <v>2020</v>
      </c>
      <c r="L10" s="5">
        <f t="shared" si="1"/>
        <v>4.07936718663569E-2</v>
      </c>
      <c r="M10" s="5">
        <f t="shared" si="2"/>
        <v>4.2013275804845665E-2</v>
      </c>
      <c r="N10" s="5">
        <f t="shared" si="3"/>
        <v>4.3804403141940479E-2</v>
      </c>
      <c r="O10" s="5">
        <f t="shared" si="4"/>
        <v>4.423122026772873E-2</v>
      </c>
      <c r="P10" s="5">
        <f t="shared" si="5"/>
        <v>4.6163956189844015E-2</v>
      </c>
      <c r="Q10" s="5">
        <f t="shared" si="6"/>
        <v>3.3327801747980973E-2</v>
      </c>
    </row>
    <row r="11" spans="1:18" x14ac:dyDescent="0.3">
      <c r="A11">
        <v>2021</v>
      </c>
      <c r="B11" s="2">
        <v>1953</v>
      </c>
      <c r="C11" s="2">
        <v>2196</v>
      </c>
      <c r="D11" s="2">
        <v>2211</v>
      </c>
      <c r="E11" s="2">
        <v>2232</v>
      </c>
      <c r="F11" s="2">
        <v>2467</v>
      </c>
      <c r="G11" s="2">
        <v>1650</v>
      </c>
      <c r="H11" s="2">
        <v>45720</v>
      </c>
      <c r="K11">
        <v>2021</v>
      </c>
      <c r="L11" s="5">
        <f t="shared" si="1"/>
        <v>4.2716535433070864E-2</v>
      </c>
      <c r="M11" s="5">
        <f t="shared" si="2"/>
        <v>4.8031496062992125E-2</v>
      </c>
      <c r="N11" s="5">
        <f t="shared" si="3"/>
        <v>4.8359580052493439E-2</v>
      </c>
      <c r="O11" s="5">
        <f t="shared" si="4"/>
        <v>4.8818897637795275E-2</v>
      </c>
      <c r="P11" s="5">
        <f t="shared" si="5"/>
        <v>5.3958880139982505E-2</v>
      </c>
      <c r="Q11" s="5">
        <f t="shared" si="6"/>
        <v>3.608923884514436E-2</v>
      </c>
      <c r="R11" s="5"/>
    </row>
    <row r="12" spans="1:18" x14ac:dyDescent="0.3">
      <c r="A12">
        <v>2022</v>
      </c>
      <c r="B12" s="2">
        <v>2466</v>
      </c>
      <c r="C12" s="2">
        <v>2732</v>
      </c>
      <c r="D12" s="2">
        <v>2802</v>
      </c>
      <c r="E12" s="2">
        <v>2821</v>
      </c>
      <c r="F12" s="2">
        <v>3161</v>
      </c>
      <c r="G12" s="2">
        <v>2198</v>
      </c>
      <c r="H12" s="2">
        <v>47880</v>
      </c>
      <c r="I12" s="16"/>
      <c r="K12">
        <v>2022</v>
      </c>
      <c r="L12" s="5">
        <f>B12/$H12</f>
        <v>5.1503759398496239E-2</v>
      </c>
      <c r="M12" s="5">
        <f t="shared" si="2"/>
        <v>5.7059314954051796E-2</v>
      </c>
      <c r="N12" s="5">
        <f t="shared" si="3"/>
        <v>5.8521303258145363E-2</v>
      </c>
      <c r="O12" s="5">
        <f t="shared" si="4"/>
        <v>5.8918128654970758E-2</v>
      </c>
      <c r="P12" s="5">
        <f t="shared" si="5"/>
        <v>6.6019214703425227E-2</v>
      </c>
      <c r="Q12" s="5">
        <f t="shared" si="6"/>
        <v>4.5906432748538013E-2</v>
      </c>
      <c r="R12" s="5"/>
    </row>
    <row r="13" spans="1:18" x14ac:dyDescent="0.3">
      <c r="A13">
        <v>2023</v>
      </c>
      <c r="B13" s="18">
        <v>2409</v>
      </c>
      <c r="C13" s="18">
        <v>2531</v>
      </c>
      <c r="D13" s="18">
        <v>2641</v>
      </c>
      <c r="E13" s="18">
        <v>2658</v>
      </c>
      <c r="F13" s="18">
        <v>2958</v>
      </c>
      <c r="G13" s="18">
        <v>2112</v>
      </c>
      <c r="H13" s="16">
        <v>51750</v>
      </c>
      <c r="I13" s="15"/>
      <c r="K13">
        <v>2023</v>
      </c>
      <c r="L13" s="19">
        <f>B13/$H13</f>
        <v>4.655072463768116E-2</v>
      </c>
      <c r="M13" s="19">
        <f t="shared" si="2"/>
        <v>4.8908212560386473E-2</v>
      </c>
      <c r="N13" s="19">
        <f t="shared" si="3"/>
        <v>5.1033816425120775E-2</v>
      </c>
      <c r="O13" s="19">
        <f t="shared" si="4"/>
        <v>5.1362318840579707E-2</v>
      </c>
      <c r="P13" s="19">
        <f t="shared" si="5"/>
        <v>5.7159420289855073E-2</v>
      </c>
      <c r="Q13" s="19">
        <f t="shared" si="6"/>
        <v>4.0811594202898552E-2</v>
      </c>
      <c r="R13" s="14"/>
    </row>
    <row r="14" spans="1:18" x14ac:dyDescent="0.3">
      <c r="H14" s="15"/>
      <c r="L14" s="15"/>
      <c r="M14" s="15"/>
      <c r="N14" s="15"/>
      <c r="O14" s="15"/>
      <c r="P14" s="15"/>
      <c r="Q14" s="15"/>
      <c r="R14" s="17"/>
    </row>
    <row r="1048576" spans="18:18" x14ac:dyDescent="0.3">
      <c r="R1048576" s="5" t="e">
        <f>AVERAGE(L1048576:Q1048576)</f>
        <v>#DIV/0!</v>
      </c>
    </row>
  </sheetData>
  <mergeCells count="3">
    <mergeCell ref="B1:G1"/>
    <mergeCell ref="H1:H2"/>
    <mergeCell ref="L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755E-0B3A-4732-874C-78BAAF50EFFA}">
  <sheetPr codeName="Sheet3"/>
  <dimension ref="A25:U52"/>
  <sheetViews>
    <sheetView tabSelected="1" zoomScaleNormal="100" workbookViewId="0">
      <pane ySplit="26" topLeftCell="A27" activePane="bottomLeft" state="frozen"/>
      <selection pane="bottomLeft"/>
    </sheetView>
  </sheetViews>
  <sheetFormatPr defaultRowHeight="14.4" x14ac:dyDescent="0.3"/>
  <cols>
    <col min="2" max="6" width="10.33203125" bestFit="1" customWidth="1"/>
    <col min="7" max="7" width="11.33203125" bestFit="1" customWidth="1"/>
    <col min="8" max="8" width="3.44140625" customWidth="1"/>
    <col min="10" max="14" width="10.33203125" bestFit="1" customWidth="1"/>
  </cols>
  <sheetData>
    <row r="25" spans="1:21" x14ac:dyDescent="0.3">
      <c r="B25" s="20" t="s">
        <v>17</v>
      </c>
      <c r="C25" s="21"/>
      <c r="D25" s="21"/>
      <c r="E25" s="21"/>
      <c r="F25" s="22"/>
      <c r="G25" s="23" t="s">
        <v>1</v>
      </c>
      <c r="J25" s="20" t="s">
        <v>2</v>
      </c>
      <c r="K25" s="21"/>
      <c r="L25" s="21"/>
      <c r="M25" s="21"/>
      <c r="N25" s="22"/>
    </row>
    <row r="26" spans="1:21" ht="43.2" x14ac:dyDescent="0.3">
      <c r="B26" s="1" t="s">
        <v>11</v>
      </c>
      <c r="C26" s="1" t="s">
        <v>12</v>
      </c>
      <c r="D26" s="1" t="s">
        <v>0</v>
      </c>
      <c r="E26" s="1" t="s">
        <v>13</v>
      </c>
      <c r="F26" s="1" t="s">
        <v>14</v>
      </c>
      <c r="G26" s="23"/>
      <c r="I26" s="12"/>
      <c r="J26" s="1" t="s">
        <v>11</v>
      </c>
      <c r="K26" s="1" t="s">
        <v>15</v>
      </c>
      <c r="L26" s="1" t="s">
        <v>0</v>
      </c>
      <c r="M26" s="1" t="s">
        <v>13</v>
      </c>
      <c r="N26" s="1" t="s">
        <v>14</v>
      </c>
      <c r="Q26" s="12"/>
      <c r="R26" s="12"/>
      <c r="S26" s="12"/>
      <c r="T26" s="12"/>
      <c r="U26" s="12"/>
    </row>
    <row r="27" spans="1:21" x14ac:dyDescent="0.3">
      <c r="A27">
        <v>2013</v>
      </c>
      <c r="B27" s="2">
        <v>2079.2399999999998</v>
      </c>
      <c r="C27" s="2">
        <v>2498.91</v>
      </c>
      <c r="D27" s="2">
        <v>2306.3799999999997</v>
      </c>
      <c r="E27" s="2">
        <v>2288.9499999999998</v>
      </c>
      <c r="F27" s="2">
        <v>2259.5700000000002</v>
      </c>
      <c r="G27" s="2">
        <v>40635</v>
      </c>
      <c r="I27">
        <v>2013</v>
      </c>
      <c r="J27" s="3">
        <f t="shared" ref="J27:N37" si="0">B27/$G27</f>
        <v>5.1168696936138791E-2</v>
      </c>
      <c r="K27" s="3">
        <f t="shared" si="0"/>
        <v>6.149649317091177E-2</v>
      </c>
      <c r="L27" s="3">
        <f t="shared" si="0"/>
        <v>5.6758459456133864E-2</v>
      </c>
      <c r="M27" s="3">
        <f t="shared" si="0"/>
        <v>5.6329518887658421E-2</v>
      </c>
      <c r="N27" s="3">
        <f t="shared" si="0"/>
        <v>5.5606496862310818E-2</v>
      </c>
    </row>
    <row r="28" spans="1:21" x14ac:dyDescent="0.3">
      <c r="A28">
        <v>2014</v>
      </c>
      <c r="B28" s="2">
        <v>2132.7900000000004</v>
      </c>
      <c r="C28" s="2">
        <v>2512.6099999999997</v>
      </c>
      <c r="D28" s="2">
        <v>2310.87</v>
      </c>
      <c r="E28" s="2">
        <v>2220.56</v>
      </c>
      <c r="F28" s="2">
        <v>2228.1799999999998</v>
      </c>
      <c r="G28" s="2">
        <v>41145</v>
      </c>
      <c r="I28">
        <v>2014</v>
      </c>
      <c r="J28" s="3">
        <f t="shared" si="0"/>
        <v>5.183594604447686E-2</v>
      </c>
      <c r="K28" s="3">
        <f t="shared" si="0"/>
        <v>6.1067201361040213E-2</v>
      </c>
      <c r="L28" s="3">
        <f t="shared" si="0"/>
        <v>5.6164053955523145E-2</v>
      </c>
      <c r="M28" s="3">
        <f t="shared" si="0"/>
        <v>5.3969133552071939E-2</v>
      </c>
      <c r="N28" s="3">
        <f t="shared" si="0"/>
        <v>5.4154332239640293E-2</v>
      </c>
    </row>
    <row r="29" spans="1:21" x14ac:dyDescent="0.3">
      <c r="A29">
        <v>2015</v>
      </c>
      <c r="B29" s="2">
        <v>1708.6999999999996</v>
      </c>
      <c r="C29" s="2">
        <v>2083.04</v>
      </c>
      <c r="D29" s="2">
        <v>1888.4099999999999</v>
      </c>
      <c r="E29" s="2">
        <v>1822.9599999999998</v>
      </c>
      <c r="F29" s="2">
        <v>1774.63</v>
      </c>
      <c r="G29" s="2">
        <v>41835</v>
      </c>
      <c r="I29">
        <v>2015</v>
      </c>
      <c r="J29" s="3">
        <f>B29/$G29</f>
        <v>4.0843791084020545E-2</v>
      </c>
      <c r="K29" s="3">
        <f t="shared" si="0"/>
        <v>4.9791801123461217E-2</v>
      </c>
      <c r="L29" s="3">
        <f>D29/$G29</f>
        <v>4.513947651487988E-2</v>
      </c>
      <c r="M29" s="3">
        <f>E29/$G29</f>
        <v>4.357499701207123E-2</v>
      </c>
      <c r="N29" s="3">
        <f>F29/$G29</f>
        <v>4.2419744233297481E-2</v>
      </c>
    </row>
    <row r="30" spans="1:21" x14ac:dyDescent="0.3">
      <c r="A30">
        <v>2016</v>
      </c>
      <c r="B30" s="2">
        <v>1553.67</v>
      </c>
      <c r="C30" s="2">
        <v>1881.39</v>
      </c>
      <c r="D30" s="2">
        <v>1692.6000000000001</v>
      </c>
      <c r="E30" s="2">
        <v>1613.6399999999999</v>
      </c>
      <c r="F30" s="2">
        <v>1527.8600000000001</v>
      </c>
      <c r="G30" s="2">
        <v>41925</v>
      </c>
      <c r="I30">
        <v>2016</v>
      </c>
      <c r="J30" s="3">
        <f t="shared" si="0"/>
        <v>3.7058318425760288E-2</v>
      </c>
      <c r="K30" s="3">
        <f t="shared" si="0"/>
        <v>4.487513416815743E-2</v>
      </c>
      <c r="L30" s="3">
        <f t="shared" si="0"/>
        <v>4.0372093023255819E-2</v>
      </c>
      <c r="M30" s="3">
        <f t="shared" si="0"/>
        <v>3.8488729874776383E-2</v>
      </c>
      <c r="N30" s="3">
        <f t="shared" si="0"/>
        <v>3.6442695289206919E-2</v>
      </c>
    </row>
    <row r="31" spans="1:21" x14ac:dyDescent="0.3">
      <c r="A31">
        <v>2017</v>
      </c>
      <c r="B31" s="2">
        <v>1690.12</v>
      </c>
      <c r="C31" s="2">
        <v>2002.1699999999998</v>
      </c>
      <c r="D31" s="2">
        <v>1789.75</v>
      </c>
      <c r="E31" s="2">
        <v>1728.75</v>
      </c>
      <c r="F31" s="2">
        <v>1673.6399999999999</v>
      </c>
      <c r="G31" s="2">
        <v>42435</v>
      </c>
      <c r="I31">
        <v>2017</v>
      </c>
      <c r="J31" s="3">
        <f t="shared" si="0"/>
        <v>3.9828443501826322E-2</v>
      </c>
      <c r="K31" s="3">
        <f t="shared" si="0"/>
        <v>4.7182043124779069E-2</v>
      </c>
      <c r="L31" s="3">
        <f t="shared" si="0"/>
        <v>4.2176269588782844E-2</v>
      </c>
      <c r="M31" s="3">
        <f t="shared" si="0"/>
        <v>4.0738776952986923E-2</v>
      </c>
      <c r="N31" s="3">
        <f t="shared" si="0"/>
        <v>3.9440084835630961E-2</v>
      </c>
    </row>
    <row r="32" spans="1:21" x14ac:dyDescent="0.3">
      <c r="A32">
        <v>2018</v>
      </c>
      <c r="B32" s="2">
        <v>1892.8899999999999</v>
      </c>
      <c r="C32" s="2">
        <v>2230.48</v>
      </c>
      <c r="D32" s="2">
        <v>2025.7400000000002</v>
      </c>
      <c r="E32" s="2">
        <v>1934.6799999999998</v>
      </c>
      <c r="F32" s="2">
        <v>1898.0300000000002</v>
      </c>
      <c r="G32" s="2">
        <v>43305</v>
      </c>
      <c r="I32">
        <v>2018</v>
      </c>
      <c r="J32" s="3">
        <f t="shared" si="0"/>
        <v>4.3710656968017549E-2</v>
      </c>
      <c r="K32" s="3">
        <f t="shared" si="0"/>
        <v>5.1506292575915019E-2</v>
      </c>
      <c r="L32" s="3">
        <f t="shared" si="0"/>
        <v>4.6778432051726132E-2</v>
      </c>
      <c r="M32" s="3">
        <f t="shared" si="0"/>
        <v>4.4675672555132197E-2</v>
      </c>
      <c r="N32" s="3">
        <f t="shared" si="0"/>
        <v>4.3829349959588967E-2</v>
      </c>
    </row>
    <row r="33" spans="1:14" x14ac:dyDescent="0.3">
      <c r="A33">
        <v>2019</v>
      </c>
      <c r="B33" s="2">
        <v>1877.3700000000003</v>
      </c>
      <c r="C33" s="2">
        <v>2173.77</v>
      </c>
      <c r="D33" s="2">
        <v>2046.44</v>
      </c>
      <c r="E33" s="2">
        <v>2029.13</v>
      </c>
      <c r="F33" s="2">
        <v>1898.4099999999999</v>
      </c>
      <c r="G33" s="2">
        <v>44430</v>
      </c>
      <c r="I33">
        <v>2019</v>
      </c>
      <c r="J33" s="3">
        <f t="shared" si="0"/>
        <v>4.2254557731262667E-2</v>
      </c>
      <c r="K33" s="3">
        <f t="shared" si="0"/>
        <v>4.8925725860904795E-2</v>
      </c>
      <c r="L33" s="3">
        <f t="shared" si="0"/>
        <v>4.6059869457573711E-2</v>
      </c>
      <c r="M33" s="3">
        <f t="shared" si="0"/>
        <v>4.5670267837047043E-2</v>
      </c>
      <c r="N33" s="3">
        <f t="shared" si="0"/>
        <v>4.272811163628179E-2</v>
      </c>
    </row>
    <row r="34" spans="1:14" x14ac:dyDescent="0.3">
      <c r="A34">
        <v>2020</v>
      </c>
      <c r="B34" s="2">
        <v>1745.1399999999999</v>
      </c>
      <c r="C34" s="2">
        <v>2043.3900000000003</v>
      </c>
      <c r="D34" s="2">
        <v>1919.99</v>
      </c>
      <c r="E34" s="2">
        <v>1779.6100000000001</v>
      </c>
      <c r="F34" s="2">
        <v>1683.69</v>
      </c>
      <c r="G34" s="2">
        <v>45195</v>
      </c>
      <c r="I34">
        <v>2020</v>
      </c>
      <c r="J34" s="3">
        <f t="shared" si="0"/>
        <v>3.8613563447283991E-2</v>
      </c>
      <c r="K34" s="3">
        <f t="shared" si="0"/>
        <v>4.5212744772651851E-2</v>
      </c>
      <c r="L34" s="3">
        <f t="shared" si="0"/>
        <v>4.2482354242725964E-2</v>
      </c>
      <c r="M34" s="3">
        <f t="shared" si="0"/>
        <v>3.9376258435667666E-2</v>
      </c>
      <c r="N34" s="3">
        <f t="shared" si="0"/>
        <v>3.7253899767673418E-2</v>
      </c>
    </row>
    <row r="35" spans="1:14" x14ac:dyDescent="0.3">
      <c r="A35">
        <v>2021</v>
      </c>
      <c r="B35" s="2">
        <v>1875.98</v>
      </c>
      <c r="C35" s="2">
        <v>2215.6299999999997</v>
      </c>
      <c r="D35" s="2">
        <v>2047.55</v>
      </c>
      <c r="E35" s="2">
        <v>2023.5100000000002</v>
      </c>
      <c r="F35" s="2">
        <v>1817.1999999999998</v>
      </c>
      <c r="G35" s="2">
        <v>45720</v>
      </c>
      <c r="I35">
        <v>2021</v>
      </c>
      <c r="J35" s="3">
        <f t="shared" si="0"/>
        <v>4.1031933508311462E-2</v>
      </c>
      <c r="K35" s="3">
        <f t="shared" si="0"/>
        <v>4.8460848643919502E-2</v>
      </c>
      <c r="L35" s="3">
        <f t="shared" si="0"/>
        <v>4.4784558180227474E-2</v>
      </c>
      <c r="M35" s="3">
        <f t="shared" si="0"/>
        <v>4.4258748906386709E-2</v>
      </c>
      <c r="N35" s="3">
        <f t="shared" si="0"/>
        <v>3.9746281714785649E-2</v>
      </c>
    </row>
    <row r="36" spans="1:14" x14ac:dyDescent="0.3">
      <c r="A36">
        <v>2022</v>
      </c>
      <c r="B36" s="2">
        <v>2527</v>
      </c>
      <c r="C36" s="2">
        <v>2848</v>
      </c>
      <c r="D36" s="2">
        <v>2598</v>
      </c>
      <c r="E36" s="2">
        <v>2658</v>
      </c>
      <c r="F36" s="2">
        <v>2486</v>
      </c>
      <c r="G36" s="2">
        <v>47880</v>
      </c>
      <c r="I36">
        <v>2022</v>
      </c>
      <c r="J36" s="3">
        <f t="shared" si="0"/>
        <v>5.2777777777777778E-2</v>
      </c>
      <c r="K36" s="3">
        <f t="shared" si="0"/>
        <v>5.9482038429406851E-2</v>
      </c>
      <c r="L36" s="3">
        <f t="shared" si="0"/>
        <v>5.4260651629072683E-2</v>
      </c>
      <c r="M36" s="3">
        <f t="shared" si="0"/>
        <v>5.5513784461152883E-2</v>
      </c>
      <c r="N36" s="3">
        <f t="shared" si="0"/>
        <v>5.1921470342522973E-2</v>
      </c>
    </row>
    <row r="37" spans="1:14" x14ac:dyDescent="0.3">
      <c r="A37">
        <v>2023</v>
      </c>
      <c r="B37" s="18">
        <v>2504</v>
      </c>
      <c r="C37" s="18">
        <v>2708</v>
      </c>
      <c r="D37" s="18">
        <v>2529</v>
      </c>
      <c r="E37" s="18">
        <v>2521</v>
      </c>
      <c r="F37" s="18">
        <v>2413</v>
      </c>
      <c r="G37" s="18">
        <v>51750</v>
      </c>
      <c r="I37">
        <v>2023</v>
      </c>
      <c r="J37" s="3">
        <f t="shared" si="0"/>
        <v>4.8386473429951692E-2</v>
      </c>
      <c r="K37" s="3">
        <f t="shared" si="0"/>
        <v>5.2328502415458937E-2</v>
      </c>
      <c r="L37" s="3">
        <f t="shared" si="0"/>
        <v>4.8869565217391303E-2</v>
      </c>
      <c r="M37" s="3">
        <f t="shared" si="0"/>
        <v>4.8714975845410631E-2</v>
      </c>
      <c r="N37" s="3">
        <f t="shared" si="0"/>
        <v>4.6628019323671499E-2</v>
      </c>
    </row>
    <row r="50" spans="2:10" x14ac:dyDescent="0.3">
      <c r="J50" s="9"/>
    </row>
    <row r="51" spans="2:10" x14ac:dyDescent="0.3">
      <c r="B51" s="3"/>
      <c r="C51" s="3"/>
      <c r="D51" s="3"/>
      <c r="E51" s="3"/>
      <c r="F51" s="3"/>
      <c r="I51" s="8"/>
    </row>
    <row r="52" spans="2:10" x14ac:dyDescent="0.3">
      <c r="B52" s="3"/>
      <c r="C52" s="3"/>
      <c r="D52" s="3"/>
      <c r="E52" s="3"/>
      <c r="F52" s="3"/>
    </row>
  </sheetData>
  <mergeCells count="3">
    <mergeCell ref="B25:F25"/>
    <mergeCell ref="G25:G26"/>
    <mergeCell ref="J25:N2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4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Reported Metric;</Report_x0020_Type>
    <Metric_x0020_Name xmlns="d308fceb-9ca2-4f99-a260-64602f61e6f4">LMI Energy Burden</Metric_x0020_Name>
    <Reported_x0020_Metric xmlns="d308fceb-9ca2-4f99-a260-64602f61e6f4">
      <Value>01a LMI Energy Burden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01 Affordability</Reporting_x0020_Area>
    <Reporting_x0020_Frequency xmlns="d308fceb-9ca2-4f99-a260-64602f61e6f4">3 Annual</Reporting_x0020_Frequency>
  </documentManagement>
</p:properties>
</file>

<file path=customXml/itemProps1.xml><?xml version="1.0" encoding="utf-8"?>
<ds:datastoreItem xmlns:ds="http://schemas.openxmlformats.org/officeDocument/2006/customXml" ds:itemID="{C0EC0310-F73B-4EC9-B04D-F52B5DC25DFA}"/>
</file>

<file path=customXml/itemProps2.xml><?xml version="1.0" encoding="utf-8"?>
<ds:datastoreItem xmlns:ds="http://schemas.openxmlformats.org/officeDocument/2006/customXml" ds:itemID="{9037D599-DF46-46D3-BD18-6538A77C4293}"/>
</file>

<file path=customXml/itemProps3.xml><?xml version="1.0" encoding="utf-8"?>
<ds:datastoreItem xmlns:ds="http://schemas.openxmlformats.org/officeDocument/2006/customXml" ds:itemID="{59453133-CA90-41F7-9E45-E011169F4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01a_annual_avg_bill_wo-consol</vt:lpstr>
      <vt:lpstr>01a_annual_avg_bill</vt:lpstr>
      <vt:lpstr>01a_annual_typical_bill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2024-02-02T21:34:47Z</dcterms:created>
  <dcterms:modified xsi:type="dcterms:W3CDTF">2024-02-02T21:35:33Z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ad702f63-e6d7-4531-be5a-9306a5cca4fe</vt:lpwstr>
  </property>
  <property fmtid="{D5CDD505-2E9C-101B-9397-08002B2CF9AE}" pid="6" name="URL">
    <vt:lpwstr/>
  </property>
</Properties>
</file>