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drawings/drawing3.xml" ContentType="application/vnd.openxmlformats-officedocument.drawingml.chartshapes+xml"/>
  <Override PartName="/xl/drawings/drawing2.xml" ContentType="application/vnd.openxmlformats-officedocument.drawingml.chartshap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drawings/drawing4.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drawings/drawing5.xml" ContentType="application/vnd.openxmlformats-officedocument.drawing+xml"/>
  <Override PartName="/xl/styles.xml" ContentType="application/vnd.openxmlformats-officedocument.spreadsheetml.styles+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drawings/drawing6.xml" ContentType="application/vnd.openxmlformats-officedocument.drawing+xml"/>
  <Override PartName="/xl/charts/chart13.xml" ContentType="application/vnd.openxmlformats-officedocument.drawingml.chart+xml"/>
  <Override PartName="/xl/charts/chart14.xml" ContentType="application/vnd.openxmlformats-officedocument.drawingml.chart+xml"/>
  <Override PartName="/xl/charts/chart15.xml" ContentType="application/vnd.openxmlformats-officedocument.drawingml.chart+xml"/>
  <Override PartName="/xl/charts/chart16.xml" ContentType="application/vnd.openxmlformats-officedocument.drawingml.chart+xml"/>
  <Override PartName="/xl/charts/chart9.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filterPrivacy="1" codeName="ThisWorkbook" defaultThemeVersion="124226"/>
  <xr:revisionPtr revIDLastSave="0" documentId="13_ncr:1_{284383DD-FDC3-4ADA-B783-568EDDE5C89B}" xr6:coauthVersionLast="47" xr6:coauthVersionMax="47" xr10:uidLastSave="{00000000-0000-0000-0000-000000000000}"/>
  <bookViews>
    <workbookView xWindow="-120" yWindow="-16320" windowWidth="29040" windowHeight="15840" tabRatio="872" activeTab="3" xr2:uid="{00000000-000D-0000-FFFF-FFFF00000000}"/>
  </bookViews>
  <sheets>
    <sheet name="3D Curtailed Energy Oahu" sheetId="28" r:id="rId1"/>
    <sheet name="3E Curtailed Energy Maui" sheetId="29" r:id="rId2"/>
    <sheet name="3F Curtailed Energy Lanai" sheetId="30" r:id="rId3"/>
    <sheet name="3G Curtailed Energy Hawaii" sheetId="31" r:id="rId4"/>
  </sheets>
  <definedNames>
    <definedName name="A__Curtailed_of_all_renewable_energy_resources" localSheetId="3">OFFSET('3G Curtailed Energy Hawaii'!$B$9:$K$9,0,COUNTA('3G Curtailed Energy Hawaii'!$B$1:$YP$1)-10,1,10)</definedName>
    <definedName name="A_1._MWh_curtailed_from_curtailable_renewable_resources" localSheetId="0">OFFSET('3D Curtailed Energy Oahu'!$B$5:$K$5,0,COUNTA('3D Curtailed Energy Oahu'!$B$1:$YR$1)-10,1,10)</definedName>
    <definedName name="A_1._MWh_curtailed_from_curtailable_renewable_resources" localSheetId="1">OFFSET('3E Curtailed Energy Maui'!$B$5:$K$5,0,COUNTA('3E Curtailed Energy Maui'!$B$1:$YP$1)-10,1,10)</definedName>
    <definedName name="A_1._MWh_curtailed_from_curtailable_renewable_resources" localSheetId="2">OFFSET('3F Curtailed Energy Lanai'!$B$5:$K$5,0,COUNTA('3F Curtailed Energy Lanai'!$B$1:$YJ$1)-10,1,10)</definedName>
    <definedName name="A_1._MWh_curtailed_from_curtailable_renewable_resources" localSheetId="3">OFFSET('3G Curtailed Energy Hawaii'!$B$5:$K$5,0,COUNTA('3G Curtailed Energy Hawaii'!$B$1:$YP$1)-10,1,10)</definedName>
    <definedName name="A_1_Curtailed" localSheetId="0">OFFSET('3D Curtailed Energy Oahu'!$B$6:$K$6,0,COUNTA('3D Curtailed Energy Oahu'!$B$1:$YR$1)-10,1,10)</definedName>
    <definedName name="A_1_Curtailed_of_all_renewable_energy_resources" localSheetId="0">OFFSET('3D Curtailed Energy Oahu'!$B$9:$K$9,0,COUNTA('3D Curtailed Energy Oahu'!$B$1:$YR$1)-10,1,10)</definedName>
    <definedName name="A_1_Curtailed_of_all_renewable_energy_resources" localSheetId="1">OFFSET('3E Curtailed Energy Maui'!$B$9:$K$9,0,COUNTA('3E Curtailed Energy Maui'!$B$1:$YP$1)-10,1,10)</definedName>
    <definedName name="A_1_Curtailed_of_all_renewable_energy_resources" localSheetId="2">OFFSET('3F Curtailed Energy Lanai'!$B$9:$K$9,0,COUNTA('3F Curtailed Energy Lanai'!$B$1:$YJ$1)-10,1,10)</definedName>
    <definedName name="A_1_Curtailed_of_curtailable_renewable_resources" localSheetId="1">OFFSET('3E Curtailed Energy Maui'!$B$6:$K$6,0,COUNTA('3E Curtailed Energy Maui'!$B$1:$YP$1)-10,1,10)</definedName>
    <definedName name="A_1_Curtailed_of_curtailable_renewable_resources" localSheetId="2">OFFSET('3F Curtailed Energy Lanai'!$B$6:$K$6,0,COUNTA('3F Curtailed Energy Lanai'!$B$1:$YJ$1)-10,1,10)</definedName>
    <definedName name="A_1_Curtailed_of_curtailable_renewable_resources" localSheetId="3">OFFSET('3G Curtailed Energy Hawaii'!$B$6:$K$6,0,COUNTA('3G Curtailed Energy Hawaii'!$B$1:$YP$1)-10,1,10)</definedName>
    <definedName name="A_2._MWh_taken_from_curtailable_renewable_resources" localSheetId="0">OFFSET('3D Curtailed Energy Oahu'!$B$4:$K$4,0,COUNTA('3D Curtailed Energy Oahu'!$B$1:$YR$1)-10,1,10)</definedName>
    <definedName name="A_2._MWh_taken_from_curtailable_renewable_resources" localSheetId="1">OFFSET('3E Curtailed Energy Maui'!$B$4:$K$4,0,COUNTA('3E Curtailed Energy Maui'!$B$1:$YP$1)-10,1,10)</definedName>
    <definedName name="A_2._MWh_taken_from_curtailable_renewable_resources" localSheetId="2">OFFSET('3F Curtailed Energy Lanai'!$B$4:$K$4,0,COUNTA('3F Curtailed Energy Lanai'!$B$1:$YJ$1)-10,1,10)</definedName>
    <definedName name="A_2._MWh_taken_from_curtailable_renewable_resources" localSheetId="3">OFFSET('3G Curtailed Energy Hawaii'!$B$4:$K$4,0,COUNTA('3G Curtailed Energy Hawaii'!$B$1:$YP$1)-10,1,10)</definedName>
    <definedName name="A_3._MWh_taken_from_firm_renewable" localSheetId="0">OFFSET('3D Curtailed Energy Oahu'!$B$7:$K$7,0,COUNTA('3D Curtailed Energy Oahu'!$B$1:$YR$1)-10,1,10)</definedName>
    <definedName name="A_3._MWh_taken_from_firm_renewable_and_utility_hydro_generating_facilities" localSheetId="1">OFFSET('3E Curtailed Energy Maui'!$B$7:$K$7,0,COUNTA('3E Curtailed Energy Maui'!$B$1:$YP$1)-10,1,10)</definedName>
    <definedName name="A_3._MWh_taken_from_firm_renewable_and_utility_hydro_generating_facilities" localSheetId="2">OFFSET('3F Curtailed Energy Lanai'!$B$7:$K$7,0,COUNTA('3F Curtailed Energy Lanai'!$B$1:$YJ$1)-10,1,10)</definedName>
    <definedName name="A_3._MWh_taken_from_firm_renewable_and_utility_hydro_generating_facilities" localSheetId="3">OFFSET('3G Curtailed Energy Hawaii'!$B$7:$K$7,0,COUNTA('3G Curtailed Energy Hawaii'!$B$1:$YP$1)-10,1,10)</definedName>
    <definedName name="A_4._MWh_taken_from_uncurtailable" localSheetId="0">OFFSET('3D Curtailed Energy Oahu'!$B$8:$K$8,0,COUNTA('3D Curtailed Energy Oahu'!$B$1:$YR$1)-10,1,10)</definedName>
    <definedName name="A_4._MWh_taken_from_uncurtailable_distributed_renewable_generation_resources" localSheetId="1">OFFSET('3E Curtailed Energy Maui'!$B$8:$K$8,0,COUNTA('3E Curtailed Energy Maui'!$B$1:$YP$1)-10,1,10)</definedName>
    <definedName name="A_4._MWh_taken_from_uncurtailable_distributed_renewable_generation_resources" localSheetId="2">OFFSET('3F Curtailed Energy Lanai'!$B$8:$K$8,0,COUNTA('3F Curtailed Energy Lanai'!$B$1:$YJ$1)-10,1,10)</definedName>
    <definedName name="A_4._MWh_taken_from_uncurtailable_distributed_renewable_generation_resources" localSheetId="3">OFFSET('3G Curtailed Energy Hawaii'!$B$8:$K$8,0,COUNTA('3G Curtailed Energy Hawaii'!$B$1:$YP$1)-10,1,10)</definedName>
    <definedName name="A_ann" localSheetId="0">OFFSET('3D Curtailed Energy Oahu'!$B$1:$K$1,0,COUNTA('3D Curtailed Energy Oahu'!$B$1:$YR$1)-10,1,10)</definedName>
    <definedName name="A_ann" localSheetId="1">OFFSET('3E Curtailed Energy Maui'!$B$1:$K$1,0,COUNTA('3E Curtailed Energy Maui'!$B$1:$YP$1)-10,1,10)</definedName>
    <definedName name="A_ann" localSheetId="2">OFFSET('3F Curtailed Energy Lanai'!$B$1:$K$1,0,COUNTA('3F Curtailed Energy Lanai'!$B$1:$YJ$1)-10,1,10)</definedName>
    <definedName name="A_ann" localSheetId="3">OFFSET('3G Curtailed Energy Hawaii'!$B$1:$K$1,0,COUNTA('3G Curtailed Energy Hawaii'!$B$1:$YP$1)-10,1,10)</definedName>
    <definedName name="A_ann">OFFSET(#REF!,0,MAX(0,COUNTA(#REF!)-10),1,MIN(10,COUNTA(#REF!)))</definedName>
    <definedName name="A_Biofuels">OFFSET(#REF!,0,COUNTA(#REF!)-10,1,10)</definedName>
    <definedName name="A_Biomass">OFFSET(#REF!,0,COUNTA(#REF!)-10,1,10)</definedName>
    <definedName name="A_Biomass_including_municipal_solid_waste">OFFSET(#REF!,0,COUNTA(#REF!)-10,1,10)</definedName>
    <definedName name="A_Consolidated">OFFSET(#REF!,0,MAX(0,COUNTA(#REF!)-10),1,MIN(10,COUNTA(#REF!)))</definedName>
    <definedName name="A_Consolidated_Companies">OFFSET(#REF!,0,COUNTA(#REF!)-10,1,10)</definedName>
    <definedName name="A_Customer_sited_renewables">OFFSET(#REF!,0,COUNTA(#REF!)-10,1,10)</definedName>
    <definedName name="A_Facility_Requested">OFFSET(#REF!,0,MAX(0,COUNTA(#REF!)-10),1,MIN(10,COUNTA(#REF!)))</definedName>
    <definedName name="A_Geothermal">OFFSET(#REF!,0,COUNTA(#REF!)-10,1,10)</definedName>
    <definedName name="A_Hawai‘i_Electric_Light">OFFSET(#REF!,0,MAX(0,COUNTA(#REF!)-10),1,MIN(10,COUNTA(#REF!)))</definedName>
    <definedName name="A_Hawaiian_Electric">OFFSET(#REF!,0,MAX(0,COUNTA(#REF!)-10),1,MIN(10,COUNTA(#REF!)))</definedName>
    <definedName name="A_Hydro">OFFSET(#REF!,0,COUNTA(#REF!)-10,1,10)</definedName>
    <definedName name="A_Maui_Electric">OFFSET(#REF!,0,MAX(0,COUNTA(#REF!)-10),1,MIN(10,COUNTA(#REF!)))</definedName>
    <definedName name="A_MW_Capacity">OFFSET(#REF!,0,COUNTA(#REF!)-10,1,10)</definedName>
    <definedName name="A_NEM_Participants">OFFSET(#REF!,0,COUNTA(#REF!)-10,1,10)</definedName>
    <definedName name="A_Oversupply">OFFSET(#REF!,0,MAX(0,COUNTA(#REF!)-10),1,MIN(10,COUNTA(#REF!)))</definedName>
    <definedName name="A_System_Constraint">OFFSET(#REF!,0,MAX(0,COUNTA(#REF!)-10),1,MIN(10,COUNTA(#REF!)))</definedName>
    <definedName name="A_Utility_scale_PV">OFFSET(#REF!,0,COUNTA(#REF!)-10,1,10)</definedName>
    <definedName name="A_Wind">OFFSET(#REF!,0,COUNTA(#REF!)-10,1,10)</definedName>
    <definedName name="B__Curtailed_of_curtailable_renewable_resources" localSheetId="3">OFFSET('3G Curtailed Energy Hawaii'!$B$17:$I$17,0,COUNTA('3G Curtailed Energy Hawaii'!$B$13:$ZZ$13)-8,1,8)</definedName>
    <definedName name="B_1._MWh_curtailed_from_curtailable_renewable_resources" localSheetId="0">OFFSET('3D Curtailed Energy Oahu'!$B$20:$I$20,0,COUNTA('3D Curtailed Energy Oahu'!$B$17:$ZZ$17)-8,1,8)</definedName>
    <definedName name="B_1._MWh_curtailed_from_curtailable_renewable_resources" localSheetId="1">OFFSET('3E Curtailed Energy Maui'!$B$16:$I$16,0,COUNTA('3E Curtailed Energy Maui'!$B$13:$ZZ$13)-8,1,8)</definedName>
    <definedName name="B_1._MWh_curtailed_from_curtailable_renewable_resources" localSheetId="2">OFFSET('3F Curtailed Energy Lanai'!$B$16:$I$16,0,COUNTA('3F Curtailed Energy Lanai'!$B$13:$ZZ$13)-8,1,8)</definedName>
    <definedName name="B_1._MWh_curtailed_from_curtailable_renewable_resources" localSheetId="3">OFFSET('3G Curtailed Energy Hawaii'!$B$16:$I$16,0,COUNTA('3G Curtailed Energy Hawaii'!$B$13:$ZZ$13)-8,1,8)</definedName>
    <definedName name="B_1_Curtailed_of_all_renewable_energy_resources" localSheetId="0">OFFSET('3D Curtailed Energy Oahu'!$B$24:$I$24,0,COUNTA('3D Curtailed Energy Oahu'!$B$17:$ZZ$17)-8,1,8)</definedName>
    <definedName name="B_1_Curtailed_of_all_renewable_energy_resources" localSheetId="1">OFFSET('3E Curtailed Energy Maui'!$B$20:$I$20,0,COUNTA('3E Curtailed Energy Maui'!$B$13:$ZZ$13)-8,1,8)</definedName>
    <definedName name="B_1_Curtailed_of_all_renewable_energy_resources" localSheetId="2">OFFSET('3F Curtailed Energy Lanai'!$B$20:$I$20,0,COUNTA('3F Curtailed Energy Lanai'!$B$13:$ZZ$13)-8,1,8)</definedName>
    <definedName name="B_1_Curtailed_of_all_renewable_energy_resources" localSheetId="3">OFFSET('3G Curtailed Energy Hawaii'!$B$20:$I$20,0,COUNTA('3G Curtailed Energy Hawaii'!$B$13:$ZZ$13)-8,1,8)</definedName>
    <definedName name="B_1_Curtailed_of_curtailable_renewable_resources" localSheetId="0">OFFSET('3D Curtailed Energy Oahu'!$B$21:$I$21,0,COUNTA('3D Curtailed Energy Oahu'!$B$17:$ZZ$17)-8,1,8)</definedName>
    <definedName name="B_1_Curtailed_of_curtailable_renewable_resources" localSheetId="1">OFFSET('3E Curtailed Energy Maui'!$B$17:$I$17,0,COUNTA('3E Curtailed Energy Maui'!$B$13:$ZZ$13)-8,1,8)</definedName>
    <definedName name="B_1_Curtailed_of_curtailable_renewable_resources" localSheetId="2">OFFSET('3F Curtailed Energy Lanai'!$B$17:$I$17,0,COUNTA('3F Curtailed Energy Lanai'!$B$13:$ZZ$13)-8,1,8)</definedName>
    <definedName name="B_2._MWh_taken_from_curtailable_renewable_resources" localSheetId="0">OFFSET('3D Curtailed Energy Oahu'!$B$19:$I$19,0,COUNTA('3D Curtailed Energy Oahu'!$B$17:$ZZ$17)-8,1,8)</definedName>
    <definedName name="B_2._MWh_taken_from_curtailable_renewable_resources" localSheetId="1">OFFSET('3E Curtailed Energy Maui'!$B$15:$I$15,0,COUNTA('3E Curtailed Energy Maui'!$B$13:$ZZ$13)-8,1,8)</definedName>
    <definedName name="B_2._MWh_taken_from_curtailable_renewable_resources" localSheetId="2">OFFSET('3F Curtailed Energy Lanai'!$B$15:$I$15,0,COUNTA('3F Curtailed Energy Lanai'!$B$13:$ZZ$13)-8,1,8)</definedName>
    <definedName name="B_2._MWh_taken_from_curtailable_renewable_resources" localSheetId="3">OFFSET('3G Curtailed Energy Hawaii'!$B$15:$I$15,0,COUNTA('3G Curtailed Energy Hawaii'!$B$13:$ZZ$13)-8,1,8)</definedName>
    <definedName name="B_3._MWh_taken_from_firm_renewable" localSheetId="0">OFFSET('3D Curtailed Energy Oahu'!$B$22:$I$22,0,COUNTA('3D Curtailed Energy Oahu'!$B$17:$ZZ$17)-8,1,8)</definedName>
    <definedName name="B_3._MWh_taken_from_firm_renewable_and_utility_hydro_generating_facilities" localSheetId="1">OFFSET('3E Curtailed Energy Maui'!$B$18:$I$18,0,COUNTA('3E Curtailed Energy Maui'!$B$13:$ZZ$13)-8,1,8)</definedName>
    <definedName name="B_3._MWh_taken_from_firm_renewable_and_utility_hydro_generating_facilities" localSheetId="2">OFFSET('3F Curtailed Energy Lanai'!$B$18:$I$18,0,COUNTA('3F Curtailed Energy Lanai'!$B$13:$ZZ$13)-8,1,8)</definedName>
    <definedName name="B_3._MWh_taken_from_firm_renewable_and_utility_hydro_generating_facilities" localSheetId="3">OFFSET('3G Curtailed Energy Hawaii'!$B$18:$I$18,0,COUNTA('3G Curtailed Energy Hawaii'!$B$13:$ZZ$13)-8,1,8)</definedName>
    <definedName name="B_4._MWh_taken_from_uncurtailable_distributed" localSheetId="0">OFFSET('3D Curtailed Energy Oahu'!$B$23:$I$23,0,COUNTA('3D Curtailed Energy Oahu'!$B$17:$ZZ$17)-8,1,8)</definedName>
    <definedName name="B_4._MWh_taken_from_uncurtailable_distributed_renewable_generation_resources" localSheetId="1">OFFSET('3E Curtailed Energy Maui'!$B$19:$I$19,0,COUNTA('3E Curtailed Energy Maui'!$B$13:$ZZ$13)-8,1,8)</definedName>
    <definedName name="B_4._MWh_taken_from_uncurtailable_distributed_renewable_generation_resources" localSheetId="2">OFFSET('3F Curtailed Energy Lanai'!$B$19:$I$19,0,COUNTA('3F Curtailed Energy Lanai'!$B$13:$ZZ$13)-8,1,8)</definedName>
    <definedName name="B_4._MWh_taken_from_uncurtailable_distributed_renewable_generation_resources" localSheetId="3">OFFSET('3G Curtailed Energy Hawaii'!$B$19:$I$19,0,COUNTA('3G Curtailed Energy Hawaii'!$B$13:$ZZ$13)-8,1,8)</definedName>
    <definedName name="B_Biofuels">OFFSET(#REF!,0,COUNTA(#REF!)-8,1,8)</definedName>
    <definedName name="B_Biomass">OFFSET(#REF!,0,COUNTA(#REF!)-8,1,8)</definedName>
    <definedName name="B_Biomass_including_municipal_solid_waste">OFFSET(#REF!,0,COUNTA(#REF!)-8,1,8)</definedName>
    <definedName name="B_Consolidated">OFFSET(#REF!,0,COUNTA(#REF!)-8,1,8)</definedName>
    <definedName name="B_Consolidated_Companies">OFFSET(#REF!,0,COUNTA(#REF!)-8,1,8)</definedName>
    <definedName name="B_Customer_sited_renewables">OFFSET(#REF!,0,COUNTA(#REF!)-8,1,8)</definedName>
    <definedName name="B_Facility_Requested">OFFSET(#REF!,0,COUNTA(#REF!)-8,1,8)</definedName>
    <definedName name="B_Geothermal">OFFSET(#REF!,0,COUNTA(#REF!)-8,1,8)</definedName>
    <definedName name="B_Hawai‘i_Electric_Light">OFFSET(#REF!,0,COUNTA(#REF!)-8,1,8)</definedName>
    <definedName name="B_Hawaiian_Electric">OFFSET(#REF!,0,COUNTA(#REF!)-8,1,8)</definedName>
    <definedName name="B_Hydro">OFFSET(#REF!,0,COUNTA(#REF!)-8,1,8)</definedName>
    <definedName name="B_Maui_Electric">OFFSET(#REF!,0,COUNTA(#REF!)-8,1,8)</definedName>
    <definedName name="B_MW_Capacity">OFFSET(#REF!,0,COUNTA(#REF!)-8,1,8)</definedName>
    <definedName name="B_NEM_Participants">OFFSET(#REF!,0,COUNTA(#REF!)-8,1,8)</definedName>
    <definedName name="B_Oversupply">OFFSET(#REF!,0,COUNTA(#REF!)-8,1,8)</definedName>
    <definedName name="B_pct_Curtailed_of_All_Renewable_Energy_Resources">OFFSET(#REF!,0,COUNTA(#REF!)-8,1,8)</definedName>
    <definedName name="B_qtr" localSheetId="0">OFFSET('3D Curtailed Energy Oahu'!$B$17:$I$17,0,COUNTA('3D Curtailed Energy Oahu'!$B$17:$ZZ$17)-8,1,8)</definedName>
    <definedName name="B_qtr" localSheetId="1">OFFSET('3E Curtailed Energy Maui'!$B$13:$I$13,0,COUNTA('3E Curtailed Energy Maui'!$B$13:$ZZ$13)-8,1,8)</definedName>
    <definedName name="B_qtr" localSheetId="2">OFFSET('3F Curtailed Energy Lanai'!$B$13:$I$13,0,COUNTA('3F Curtailed Energy Lanai'!$B$13:$ZZ$13)-8,1,8)</definedName>
    <definedName name="B_qtr" localSheetId="3">OFFSET('3G Curtailed Energy Hawaii'!$B$13:$I$13,0,COUNTA('3G Curtailed Energy Hawaii'!$B$13:$ZZ$13)-8,1,8)</definedName>
    <definedName name="B_qtr">OFFSET(#REF!,0,COUNTA(#REF!)-8,1,8)</definedName>
    <definedName name="B_System_Constraint">OFFSET(#REF!,0,COUNTA(#REF!)-8,1,8)</definedName>
    <definedName name="B_Utility_scale_PV">OFFSET(#REF!,0,COUNTA(#REF!)-8,1,8)</definedName>
    <definedName name="B_Wind">OFFSET(#REF!,0,COUNTA(#REF!)-8,1,8)</definedName>
    <definedName name="C_ann">OFFSET(#REF!,0,MAX(0,COUNTA(#REF!)-10),1,MIN(10,COUNTA(#REF!)))</definedName>
    <definedName name="C_Biofuels">OFFSET(#REF!,0,COUNTA(#REF!)-10,1,10)</definedName>
    <definedName name="C_Biomass">OFFSET(#REF!,0,COUNTA(#REF!)-10,1,10)</definedName>
    <definedName name="C_Customer_sited_renewables">OFFSET(#REF!,0,COUNTA(#REF!)-10,1,10)</definedName>
    <definedName name="C_Facility_Requested">OFFSET(#REF!,0,MAX(0,COUNTA(#REF!)-10),1,MIN(10,COUNTA(#REF!)))</definedName>
    <definedName name="C_Hawaiian_Electric">OFFSET(#REF!,0,COUNTA(#REF!)-10,1,10)</definedName>
    <definedName name="C_MW_Capacity">OFFSET(#REF!,0,COUNTA(#REF!)-10,1,10)</definedName>
    <definedName name="C_NEM_Participants">OFFSET(#REF!,0,COUNTA(#REF!)-10,1,10)</definedName>
    <definedName name="C_Oversupply">OFFSET(#REF!,0,MAX(0,COUNTA(#REF!)-10),1,MIN(10,COUNTA(#REF!)))</definedName>
    <definedName name="C_System_Constraint">OFFSET(#REF!,0,MAX(0,COUNTA(#REF!)-10),1,MIN(10,COUNTA(#REF!)))</definedName>
    <definedName name="C_Utility_scale_PV">OFFSET(#REF!,0,COUNTA(#REF!)-10,1,10)</definedName>
    <definedName name="C_Wind">OFFSET(#REF!,0,COUNTA(#REF!)-10,1,10)</definedName>
    <definedName name="D_Biofuels">OFFSET(#REF!,0,COUNTA(#REF!)-8,1,8)</definedName>
    <definedName name="D_Biomass">OFFSET(#REF!,0,COUNTA(#REF!)-8,1,8)</definedName>
    <definedName name="D_Customer_sited_renewables">OFFSET(#REF!,0,COUNTA(#REF!)-8,1,8)</definedName>
    <definedName name="D_Facility_Requested">OFFSET(#REF!,0,COUNTA(#REF!)-8,1,8)</definedName>
    <definedName name="D_Hawaiian_Electric">OFFSET(#REF!,0,COUNTA(#REF!)-8,1,8)</definedName>
    <definedName name="D_MW_Capacity">OFFSET(#REF!,0,COUNTA(#REF!)-8,1,8)</definedName>
    <definedName name="D_NEM_Participants">OFFSET(#REF!,0,COUNTA(#REF!)-8,1,8)</definedName>
    <definedName name="D_Oversupply">OFFSET(#REF!,0,COUNTA(#REF!)-8,1,8)</definedName>
    <definedName name="D_pct_Curtailed_of_All_Renewable_Energy_Resources">OFFSET(#REF!,0,COUNTA(#REF!)-8,1,8)</definedName>
    <definedName name="D_qtr">OFFSET(#REF!,0,COUNTA(#REF!)-8,1,8)</definedName>
    <definedName name="D_System_Constraint">OFFSET(#REF!,0,COUNTA(#REF!)-8,1,8)</definedName>
    <definedName name="D_Utility_scale_PV">OFFSET(#REF!,0,COUNTA(#REF!)-8,1,8)</definedName>
    <definedName name="D_Wind">OFFSET(#REF!,0,COUNTA(#REF!)-8,1,8)</definedName>
    <definedName name="E_ann">OFFSET(#REF!,0,MAX(0,COUNTA(#REF!)-10),1,MIN(10,COUNTA(#REF!)))</definedName>
    <definedName name="E_Biofuels">OFFSET(#REF!,0,COUNTA(#REF!)-10,1,10)</definedName>
    <definedName name="E_Biomass">OFFSET(#REF!,0,COUNTA(#REF!)-10,1,10)</definedName>
    <definedName name="E_Customer_renewables">OFFSET(#REF!,0,COUNTA(#REF!)-10,1,10)</definedName>
    <definedName name="E_Customer_sited_renewables">OFFSET(#REF!,0,COUNTA(#REF!)-10,1,10)</definedName>
    <definedName name="E_Facility_Requested">OFFSET(#REF!,0,MAX(0,COUNTA(#REF!)-10),1,MIN(10,COUNTA(#REF!)))</definedName>
    <definedName name="E_Hydro">OFFSET(#REF!,0,COUNTA(#REF!)-10,1,10)</definedName>
    <definedName name="E_Maui_Electric">OFFSET(#REF!,0,COUNTA(#REF!)-10,1,10)</definedName>
    <definedName name="E_MW_Capacity">OFFSET(#REF!,0,COUNTA(#REF!)-10,1,10)</definedName>
    <definedName name="E_NEM_Participants">OFFSET(#REF!,0,COUNTA(#REF!)-10,1,10)</definedName>
    <definedName name="E_Oversupply">OFFSET(#REF!,0,MAX(0,COUNTA(#REF!)-10),1,MIN(10,COUNTA(#REF!)))</definedName>
    <definedName name="E_System_Constraint">OFFSET(#REF!,0,MAX(0,COUNTA(#REF!)-10),1,MIN(10,COUNTA(#REF!)))</definedName>
    <definedName name="E_Utility_scale_PV">OFFSET(#REF!,0,COUNTA(#REF!)-10,1,10)</definedName>
    <definedName name="E_Wind">OFFSET(#REF!,0,COUNTA(#REF!)-10,1,10)</definedName>
    <definedName name="F_Biofuels">OFFSET(#REF!,0,COUNTA(#REF!)-8,1,8)</definedName>
    <definedName name="F_Biomass">OFFSET(#REF!,0,COUNTA(#REF!)-8,1,8)</definedName>
    <definedName name="F_Customer_sited_renewables">OFFSET(#REF!,0,COUNTA(#REF!)-8,1,8)</definedName>
    <definedName name="F_Facility_Requested">OFFSET(#REF!,0,COUNTA(#REF!)-8,1,8)</definedName>
    <definedName name="F_Geothermal">OFFSET(#REF!,0,COUNTA(#REF!)-8,1,8)</definedName>
    <definedName name="F_Hydro">OFFSET(#REF!,0,COUNTA(#REF!)-8,1,8)</definedName>
    <definedName name="F_Maui_Electric">OFFSET(#REF!,0,COUNTA(#REF!)-8,1,8)</definedName>
    <definedName name="F_MW_Capacity">OFFSET(#REF!,0,COUNTA(#REF!)-8,1,8)</definedName>
    <definedName name="F_NEM_Participants">OFFSET(#REF!,0,COUNTA(#REF!)-8,1,8)</definedName>
    <definedName name="F_Oversupply">OFFSET(#REF!,0,COUNTA(#REF!)-8,1,8)</definedName>
    <definedName name="F_pct_Curtailed_of_All_Renewable_Energy_Resources">OFFSET(#REF!,0,COUNTA(#REF!)-8,1,8)</definedName>
    <definedName name="F_qtr">OFFSET(#REF!,0,COUNTA(#REF!)-8,1,8)</definedName>
    <definedName name="F_System_Constraint">OFFSET(#REF!,0,COUNTA(#REF!)-8,1,8)</definedName>
    <definedName name="F_Utility_scale_PV">OFFSET(#REF!,0,COUNTA(#REF!)-8,1,8)</definedName>
    <definedName name="F_Wind">OFFSET(#REF!,0,COUNTA(#REF!)-8,1,8)</definedName>
    <definedName name="G_ann">OFFSET(#REF!,0,MAX(0,COUNTA(#REF!)-10),1,MIN(10,COUNTA(#REF!)))</definedName>
    <definedName name="G_Biofuels">OFFSET(#REF!,0,COUNTA(#REF!)-10,1,10)</definedName>
    <definedName name="G_Biomass">OFFSET(#REF!,0,COUNTA(#REF!)-10,1,10)</definedName>
    <definedName name="G_Customer_sited_renewables">OFFSET(#REF!,0,COUNTA(#REF!)-10,1,10)</definedName>
    <definedName name="G_Facility_Requested">OFFSET(#REF!,0,MAX(0,COUNTA(#REF!)-10),1,MIN(10,COUNTA(#REF!)))</definedName>
    <definedName name="G_Geothermal">OFFSET(#REF!,0,COUNTA(#REF!)-10,1,10)</definedName>
    <definedName name="G_Hawai‘i_Electric_Light">OFFSET(#REF!,0,COUNTA(#REF!)-10,1,10)</definedName>
    <definedName name="G_Hydro">OFFSET(#REF!,0,COUNTA(#REF!)-10,1,10)</definedName>
    <definedName name="G_MW_Capacity">OFFSET(#REF!,0,COUNTA(#REF!)-10,1,10)</definedName>
    <definedName name="G_NEM_Participants">OFFSET(#REF!,0,COUNTA(#REF!)-10,1,10)</definedName>
    <definedName name="G_Oversupply">OFFSET(#REF!,0,MAX(0,COUNTA(#REF!)-10),1,MIN(10,COUNTA(#REF!)))</definedName>
    <definedName name="G_System_Constraint">OFFSET(#REF!,0,MAX(0,COUNTA(#REF!)-10),1,MIN(10,COUNTA(#REF!)))</definedName>
    <definedName name="G_Utility_scale_PV">OFFSET(#REF!,0,COUNTA(#REF!)-10,1,10)</definedName>
    <definedName name="G_Wind">OFFSET(#REF!,0,COUNTA(#REF!)-10,1,10)</definedName>
    <definedName name="H_Biofuels">OFFSET(#REF!,0,COUNTA(#REF!)-8,1,8)</definedName>
    <definedName name="H_Biomass">OFFSET(#REF!,0,COUNTA(#REF!)-8,1,8)</definedName>
    <definedName name="H_Customer_sited_renewables">OFFSET(#REF!,0,COUNTA(#REF!)-8,1,8)</definedName>
    <definedName name="H_Facility_Requested">OFFSET(#REF!,0,COUNTA(#REF!)-8,1,8)</definedName>
    <definedName name="H_Geothermal">OFFSET(#REF!,0,COUNTA(#REF!)-8,1,8)</definedName>
    <definedName name="H_Hawai‘i_Electric_Light">OFFSET(#REF!,0,COUNTA(#REF!)-8,1,8)</definedName>
    <definedName name="H_Hydro">OFFSET(#REF!,0,COUNTA(#REF!)-8,1,8)</definedName>
    <definedName name="H_MW_Capacity">OFFSET(#REF!,0,COUNTA(#REF!)-8,1,8)</definedName>
    <definedName name="H_NEM_Participants">OFFSET(#REF!,0,COUNTA(#REF!)-8,1,8)</definedName>
    <definedName name="H_Oversupply">OFFSET(#REF!,0,COUNTA(#REF!)-8,1,8)</definedName>
    <definedName name="H_pct_Curtailed_of_All_Renewable_Energy_Resources">OFFSET(#REF!,0,COUNTA(#REF!)-8,1,8)</definedName>
    <definedName name="H_qtr">OFFSET(#REF!,0,COUNTA(#REF!)-8,1,8)</definedName>
    <definedName name="H_System_Constraint">OFFSET(#REF!,0,COUNTA(#REF!)-8,1,8)</definedName>
    <definedName name="H_Utility_scale_PV">OFFSET(#REF!,0,COUNTA(#REF!)-8,1,8)</definedName>
    <definedName name="H_Wind">OFFSET(#REF!,0,COUNTA(#REF!)-8,1,8)</definedName>
    <definedName name="PivotTable">#REF!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S5" i="30" l="1"/>
  <c r="S5" i="29"/>
  <c r="S5" i="31"/>
  <c r="R5" i="29" l="1"/>
  <c r="R5" i="31"/>
  <c r="R5" i="30"/>
  <c r="P5" i="31" l="1"/>
  <c r="Q5" i="31"/>
  <c r="Q5" i="30"/>
  <c r="Q5" i="29"/>
  <c r="P5" i="29" l="1"/>
  <c r="O5" i="29" l="1"/>
  <c r="M6" i="28" l="1"/>
  <c r="L6" i="28"/>
  <c r="L9" i="28" l="1"/>
  <c r="M9" i="28"/>
  <c r="M20" i="31"/>
  <c r="L20" i="31"/>
  <c r="K20" i="31"/>
  <c r="J20" i="31"/>
  <c r="I20" i="31"/>
  <c r="H20" i="31"/>
  <c r="G20" i="31"/>
  <c r="F20" i="31"/>
  <c r="E20" i="31"/>
  <c r="D20" i="31"/>
  <c r="C20" i="31"/>
  <c r="B20" i="31"/>
  <c r="M17" i="31"/>
  <c r="L17" i="31"/>
  <c r="K17" i="31"/>
  <c r="J17" i="31"/>
  <c r="I17" i="31"/>
  <c r="H17" i="31"/>
  <c r="G17" i="31"/>
  <c r="F17" i="31"/>
  <c r="E17" i="31"/>
  <c r="D17" i="31"/>
  <c r="C17" i="31"/>
  <c r="B17" i="31"/>
  <c r="M20" i="30"/>
  <c r="L20" i="30"/>
  <c r="K20" i="30"/>
  <c r="J20" i="30"/>
  <c r="I20" i="30"/>
  <c r="H20" i="30"/>
  <c r="G20" i="30"/>
  <c r="F20" i="30"/>
  <c r="E20" i="30"/>
  <c r="D20" i="30"/>
  <c r="C20" i="30"/>
  <c r="B20" i="30"/>
  <c r="M17" i="30"/>
  <c r="L17" i="30"/>
  <c r="K17" i="30"/>
  <c r="J17" i="30"/>
  <c r="I17" i="30"/>
  <c r="H17" i="30"/>
  <c r="G17" i="30"/>
  <c r="F17" i="30"/>
  <c r="E17" i="30"/>
  <c r="D17" i="30"/>
  <c r="C17" i="30"/>
  <c r="B17" i="30"/>
  <c r="M20" i="29"/>
  <c r="L20" i="29"/>
  <c r="K20" i="29"/>
  <c r="J20" i="29"/>
  <c r="I20" i="29"/>
  <c r="H20" i="29"/>
  <c r="G20" i="29"/>
  <c r="F20" i="29"/>
  <c r="E20" i="29"/>
  <c r="D20" i="29"/>
  <c r="C20" i="29"/>
  <c r="B20" i="29"/>
  <c r="M17" i="29"/>
  <c r="L17" i="29"/>
  <c r="K17" i="29"/>
  <c r="J17" i="29"/>
  <c r="I17" i="29"/>
  <c r="H17" i="29"/>
  <c r="G17" i="29"/>
  <c r="F17" i="29"/>
  <c r="E17" i="29"/>
  <c r="D17" i="29"/>
  <c r="C17" i="29"/>
  <c r="B17" i="29"/>
  <c r="K9" i="28"/>
  <c r="J9" i="28"/>
  <c r="I9" i="28"/>
  <c r="H9" i="28"/>
  <c r="G9" i="28"/>
  <c r="F9" i="28"/>
  <c r="E9" i="28"/>
  <c r="D9" i="28"/>
  <c r="C9" i="28"/>
  <c r="K6" i="28"/>
  <c r="J6" i="28"/>
  <c r="I6" i="28"/>
  <c r="H6" i="28"/>
  <c r="G6" i="28"/>
  <c r="F6" i="28"/>
  <c r="E6" i="28"/>
  <c r="D6" i="28"/>
  <c r="C6" i="28"/>
  <c r="B6" i="31"/>
  <c r="C6" i="31"/>
  <c r="D6" i="31"/>
  <c r="E6" i="31"/>
  <c r="F6" i="31"/>
  <c r="G6" i="31"/>
  <c r="H6" i="31"/>
  <c r="I6" i="31"/>
  <c r="J6" i="31"/>
  <c r="K6" i="31"/>
  <c r="B9" i="31"/>
  <c r="C9" i="31"/>
  <c r="D9" i="31"/>
  <c r="E9" i="31"/>
  <c r="F9" i="31"/>
  <c r="G9" i="31"/>
  <c r="H9" i="31"/>
  <c r="I9" i="31"/>
  <c r="J9" i="31"/>
  <c r="K9" i="31"/>
  <c r="B6" i="30"/>
  <c r="C6" i="30"/>
  <c r="D6" i="30"/>
  <c r="E6" i="30"/>
  <c r="F6" i="30"/>
  <c r="G6" i="30"/>
  <c r="H6" i="30"/>
  <c r="I6" i="30"/>
  <c r="J6" i="30"/>
  <c r="K6" i="30"/>
  <c r="B9" i="30"/>
  <c r="C9" i="30"/>
  <c r="D9" i="30"/>
  <c r="E9" i="30"/>
  <c r="F9" i="30"/>
  <c r="G9" i="30"/>
  <c r="H9" i="30"/>
  <c r="I9" i="30"/>
  <c r="J9" i="30"/>
  <c r="K9" i="30"/>
  <c r="B6" i="29"/>
  <c r="C6" i="29"/>
  <c r="D6" i="29"/>
  <c r="E6" i="29"/>
  <c r="F6" i="29"/>
  <c r="G6" i="29"/>
  <c r="H6" i="29"/>
  <c r="I6" i="29"/>
  <c r="J6" i="29"/>
  <c r="K6" i="29"/>
  <c r="B9" i="29"/>
  <c r="C9" i="29"/>
  <c r="D9" i="29"/>
  <c r="E9" i="29"/>
  <c r="F9" i="29"/>
  <c r="G9" i="29"/>
  <c r="H9" i="29"/>
  <c r="I9" i="29"/>
  <c r="J9" i="29"/>
  <c r="K9" i="29"/>
  <c r="B6" i="28"/>
  <c r="B9" i="28"/>
  <c r="O5" i="30" l="1"/>
  <c r="P5" i="30"/>
  <c r="N5" i="30"/>
  <c r="N5" i="29"/>
  <c r="O6" i="31" l="1"/>
  <c r="O9" i="31"/>
  <c r="N6" i="31"/>
  <c r="N9" i="31"/>
  <c r="S4" i="30" l="1"/>
  <c r="R7" i="30" l="1"/>
  <c r="S6" i="30"/>
  <c r="R4" i="30"/>
  <c r="S8" i="30"/>
  <c r="S7" i="30"/>
  <c r="S9" i="30" s="1"/>
  <c r="R8" i="30"/>
  <c r="R7" i="29"/>
  <c r="S4" i="29"/>
  <c r="R8" i="29"/>
  <c r="S8" i="29"/>
  <c r="S7" i="29"/>
  <c r="R4" i="29"/>
  <c r="S8" i="31"/>
  <c r="R8" i="31"/>
  <c r="S7" i="31"/>
  <c r="R7" i="31"/>
  <c r="S4" i="31"/>
  <c r="R4" i="31"/>
  <c r="R9" i="30" l="1"/>
  <c r="R6" i="30"/>
  <c r="R9" i="29"/>
  <c r="R6" i="29"/>
  <c r="S6" i="29"/>
  <c r="S9" i="29"/>
  <c r="R9" i="31"/>
  <c r="R6" i="31"/>
  <c r="S6" i="31"/>
  <c r="S9" i="31"/>
  <c r="P7" i="29" l="1"/>
  <c r="P4" i="29"/>
  <c r="Q7" i="29"/>
  <c r="P8" i="30" l="1"/>
  <c r="N4" i="29"/>
  <c r="O7" i="30"/>
  <c r="R5" i="28"/>
  <c r="Q8" i="31"/>
  <c r="Q7" i="31"/>
  <c r="N7" i="30"/>
  <c r="O4" i="30"/>
  <c r="N4" i="30"/>
  <c r="Q8" i="30"/>
  <c r="O8" i="30"/>
  <c r="Q4" i="30"/>
  <c r="Q7" i="30"/>
  <c r="P4" i="30"/>
  <c r="P7" i="30"/>
  <c r="N8" i="30"/>
  <c r="P8" i="29"/>
  <c r="Q4" i="29"/>
  <c r="O8" i="29"/>
  <c r="O4" i="29"/>
  <c r="N6" i="29"/>
  <c r="P9" i="29"/>
  <c r="P6" i="29"/>
  <c r="N8" i="29"/>
  <c r="Q8" i="29"/>
  <c r="N7" i="29"/>
  <c r="O7" i="29"/>
  <c r="P4" i="31"/>
  <c r="P8" i="31"/>
  <c r="P7" i="31"/>
  <c r="Q4" i="31"/>
  <c r="Q8" i="28"/>
  <c r="R8" i="28"/>
  <c r="S5" i="28"/>
  <c r="S4" i="28"/>
  <c r="O8" i="28"/>
  <c r="S8" i="28"/>
  <c r="P7" i="28"/>
  <c r="P8" i="28"/>
  <c r="O4" i="28"/>
  <c r="P4" i="28"/>
  <c r="Q4" i="28"/>
  <c r="N7" i="28"/>
  <c r="N4" i="28"/>
  <c r="O7" i="28"/>
  <c r="R4" i="28"/>
  <c r="R6" i="28" s="1"/>
  <c r="Q7" i="28"/>
  <c r="S7" i="28"/>
  <c r="N8" i="28"/>
  <c r="R7" i="28"/>
  <c r="N9" i="29" l="1"/>
  <c r="P9" i="30"/>
  <c r="P6" i="30"/>
  <c r="Q6" i="30"/>
  <c r="Q9" i="30"/>
  <c r="N6" i="30"/>
  <c r="N9" i="30"/>
  <c r="O6" i="30"/>
  <c r="O9" i="30"/>
  <c r="O6" i="29"/>
  <c r="O9" i="29"/>
  <c r="Q9" i="29"/>
  <c r="Q6" i="29"/>
  <c r="Q6" i="31"/>
  <c r="Q9" i="31"/>
  <c r="P9" i="31"/>
  <c r="P6" i="31"/>
  <c r="S6" i="28"/>
  <c r="S9" i="28"/>
  <c r="N5" i="28"/>
  <c r="R9" i="28"/>
  <c r="Q5" i="28"/>
  <c r="O5" i="28" l="1"/>
  <c r="O6" i="28" s="1"/>
  <c r="Q6" i="28"/>
  <c r="Q9" i="28"/>
  <c r="P5" i="28"/>
  <c r="N6" i="28"/>
  <c r="N9" i="28"/>
  <c r="O9" i="28"/>
  <c r="P6" i="28" l="1"/>
  <c r="P9" i="28"/>
</calcChain>
</file>

<file path=xl/sharedStrings.xml><?xml version="1.0" encoding="utf-8"?>
<sst xmlns="http://schemas.openxmlformats.org/spreadsheetml/2006/main" count="327" uniqueCount="66">
  <si>
    <t>Annual</t>
  </si>
  <si>
    <t>1/(1+2+3+4) = % Curtailed of all renewable energy resources</t>
  </si>
  <si>
    <t>4. MWh taken from uncurtailable distributed renewable generation resources</t>
  </si>
  <si>
    <t>3. MWh taken from firm renewable and utility hydro generating facilities</t>
  </si>
  <si>
    <t>1/(1+2) = % Curtailed of curtailable renewable resources</t>
  </si>
  <si>
    <t>1. MWh curtailed from curtailable renewable resources</t>
  </si>
  <si>
    <t>2. MWh taken from curtailable renewable resources</t>
  </si>
  <si>
    <t>2012*</t>
  </si>
  <si>
    <t>2013*</t>
  </si>
  <si>
    <t>2014*</t>
  </si>
  <si>
    <t>* In June 2015, the curtailment metric tabulation was corrected for the years 2012 thru 2014; the Kapolei Sustainability Energy Park was inadvertently excluded and the “MWh taken” values applicable to the Kapolei Sustainability Energy Park were accounted for as the “MWh taken” values for the Kalaeloa Renewable Energy Park.</t>
  </si>
  <si>
    <t xml:space="preserve">** In January 2017, due to an input error 2016 Q2 and Q3 was revised. </t>
  </si>
  <si>
    <t>Q1 2012</t>
  </si>
  <si>
    <t>Q2 2012</t>
  </si>
  <si>
    <t>Q3 2012</t>
  </si>
  <si>
    <t>Q4 2012</t>
  </si>
  <si>
    <t>Q1 2013</t>
  </si>
  <si>
    <t>Q2 2013</t>
  </si>
  <si>
    <t>Q3 2013</t>
  </si>
  <si>
    <t>Q4 2013</t>
  </si>
  <si>
    <t>Q1 2014</t>
  </si>
  <si>
    <t>Q2 2014</t>
  </si>
  <si>
    <t>Q3 2014</t>
  </si>
  <si>
    <t>Q4 2014</t>
  </si>
  <si>
    <t>Q1 2015</t>
  </si>
  <si>
    <t>Q2 2015</t>
  </si>
  <si>
    <t>Q3 2015</t>
  </si>
  <si>
    <t>Q4 2015</t>
  </si>
  <si>
    <t>Q1 2016</t>
  </si>
  <si>
    <t>Q2 2016</t>
  </si>
  <si>
    <t>Q3 2016</t>
  </si>
  <si>
    <t>Q4 2016</t>
  </si>
  <si>
    <t>A</t>
  </si>
  <si>
    <t>B</t>
  </si>
  <si>
    <t>Q1 2017</t>
  </si>
  <si>
    <t>Q2 2017</t>
  </si>
  <si>
    <t>Q3 2017</t>
  </si>
  <si>
    <t>Q4 2017</t>
  </si>
  <si>
    <t>Q1 2018</t>
  </si>
  <si>
    <t>Q2 2018</t>
  </si>
  <si>
    <t>Q3 2018</t>
  </si>
  <si>
    <t>Q4 2018</t>
  </si>
  <si>
    <t>Q1 2019</t>
  </si>
  <si>
    <t>Q2 2019</t>
  </si>
  <si>
    <t>Q3 2019</t>
  </si>
  <si>
    <t>Q4 2019</t>
  </si>
  <si>
    <t>Maui County - Maui Division</t>
  </si>
  <si>
    <t>Maui County - Lanai Division</t>
  </si>
  <si>
    <t>O‘ahu</t>
  </si>
  <si>
    <t>Hawai‘i Island</t>
  </si>
  <si>
    <t>Q1 2020</t>
  </si>
  <si>
    <t>Q2 2020</t>
  </si>
  <si>
    <t>Q3 2020</t>
  </si>
  <si>
    <t>Q4 2020</t>
  </si>
  <si>
    <t>*** In January 2021 the 2018 and 2019 annual numbers were corrected due to a formula error</t>
  </si>
  <si>
    <t xml:space="preserve">* A formula error was corrected in January 2021 that impacted the 2018 annual numbers </t>
  </si>
  <si>
    <t>Q1 2021</t>
  </si>
  <si>
    <t>Q2 2021</t>
  </si>
  <si>
    <t>Q3 2021</t>
  </si>
  <si>
    <t>Q4 2021</t>
  </si>
  <si>
    <t>Q1 2022</t>
  </si>
  <si>
    <t>Q2 2022</t>
  </si>
  <si>
    <t>Q3 2022</t>
  </si>
  <si>
    <t>Q4 2022</t>
  </si>
  <si>
    <t>Q1 2023</t>
  </si>
  <si>
    <t>Q2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</si>
</sst>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quot;$&quot;* #,##0.00_);_(&quot;$&quot;* \(#,##0.00\);_(&quot;$&quot;* &quot;-&quot;??_);_(@_)"/>
    <numFmt numFmtId="43" formatCode="_(* #,##0.00_);_(* \(#,##0.00\);_(* &quot;-&quot;??_);_(@_)"/>
    <numFmt numFmtId="164" formatCode="General_)"/>
    <numFmt numFmtId="165" formatCode="0.0"/>
    <numFmt numFmtId="166" formatCode="#,##0.0000"/>
  </numFmts>
  <fonts count="28" x14ac:knownFonts="1">
    <font>
      <sz val="11"/>
      <color theme="1"/>
      <name val="Calibri"/>
      <family val="2"/>
      <scheme val="minor"/>
    </font>
    <font>
      <sz val="11"/>
      <color theme="1"/>
      <name val="Calibri"/>
      <family val="2"/>
      <scheme val="minor"/>
    </font>
    <font>
      <sz val="10"/>
      <name val="Arial"/>
      <family val="2"/>
    </font>
    <font>
      <sz val="10"/>
      <name val="Arial"/>
      <family val="2"/>
    </font>
    <font>
      <b/>
      <sz val="11"/>
      <color theme="1"/>
      <name val="Calibri"/>
      <family val="2"/>
      <scheme val="minor"/>
    </font>
    <font>
      <b/>
      <u/>
      <sz val="14"/>
      <name val="Times New Roman"/>
      <family val="1"/>
    </font>
    <font>
      <b/>
      <u/>
      <sz val="12"/>
      <name val="Times New Roman"/>
      <family val="1"/>
    </font>
    <font>
      <sz val="12"/>
      <color theme="1"/>
      <name val="Arial"/>
      <family val="2"/>
    </font>
    <font>
      <sz val="10"/>
      <name val="Courier"/>
      <family val="3"/>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sz val="11"/>
      <color theme="0"/>
      <name val="Calibri"/>
      <family val="2"/>
      <scheme val="minor"/>
    </font>
    <font>
      <sz val="9"/>
      <color theme="1"/>
      <name val="Calibri"/>
      <family val="2"/>
      <scheme val="minor"/>
    </font>
    <font>
      <sz val="11"/>
      <color indexed="8"/>
      <name val="Calibri"/>
      <family val="2"/>
      <scheme val="minor"/>
    </font>
    <font>
      <sz val="8"/>
      <name val="Calibri"/>
      <family val="2"/>
      <scheme val="minor"/>
    </font>
    <font>
      <b/>
      <u/>
      <sz val="14"/>
      <color theme="1"/>
      <name val="Times New Roman"/>
      <family val="1"/>
    </font>
  </fonts>
  <fills count="36">
    <fill>
      <patternFill patternType="none"/>
    </fill>
    <fill>
      <patternFill patternType="gray125"/>
    </fill>
    <fill>
      <patternFill patternType="solid">
        <fgColor theme="0"/>
        <bgColor indexed="64"/>
      </patternFill>
    </fill>
    <fill>
      <patternFill patternType="solid">
        <fgColor rgb="FF66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00"/>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auto="1"/>
      </bottom>
      <diagonal/>
    </border>
    <border>
      <left style="thin">
        <color auto="1"/>
      </left>
      <right/>
      <top/>
      <bottom/>
      <diagonal/>
    </border>
    <border>
      <left style="thin">
        <color auto="1"/>
      </left>
      <right style="thin">
        <color auto="1"/>
      </right>
      <top/>
      <bottom/>
      <diagonal/>
    </border>
  </borders>
  <cellStyleXfs count="73">
    <xf numFmtId="0" fontId="0" fillId="0" borderId="0"/>
    <xf numFmtId="43" fontId="1" fillId="0" borderId="0" applyFont="0" applyFill="0" applyBorder="0" applyAlignment="0" applyProtection="0"/>
    <xf numFmtId="43" fontId="2" fillId="0" borderId="0" applyFont="0" applyFill="0" applyBorder="0" applyAlignment="0" applyProtection="0"/>
    <xf numFmtId="0" fontId="2" fillId="0" borderId="0"/>
    <xf numFmtId="0" fontId="3" fillId="0" borderId="0"/>
    <xf numFmtId="9" fontId="1" fillId="0" borderId="0" applyFont="0" applyFill="0" applyBorder="0" applyAlignment="0" applyProtection="0"/>
    <xf numFmtId="9" fontId="1" fillId="0" borderId="0" applyFont="0" applyFill="0" applyBorder="0" applyAlignment="0" applyProtection="0"/>
    <xf numFmtId="0" fontId="7" fillId="0" borderId="0"/>
    <xf numFmtId="0" fontId="3" fillId="0" borderId="0"/>
    <xf numFmtId="0" fontId="2" fillId="0" borderId="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8"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2" fillId="0" borderId="0"/>
    <xf numFmtId="0" fontId="1" fillId="0" borderId="0"/>
    <xf numFmtId="164" fontId="8" fillId="0" borderId="0"/>
    <xf numFmtId="9" fontId="2" fillId="0" borderId="0" applyFont="0" applyFill="0" applyBorder="0" applyAlignment="0" applyProtection="0"/>
    <xf numFmtId="9" fontId="1"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2" fillId="0" borderId="0"/>
    <xf numFmtId="0" fontId="9" fillId="0" borderId="0" applyNumberFormat="0" applyFill="0" applyBorder="0" applyAlignment="0" applyProtection="0"/>
    <xf numFmtId="0" fontId="10" fillId="0" borderId="5" applyNumberFormat="0" applyFill="0" applyAlignment="0" applyProtection="0"/>
    <xf numFmtId="0" fontId="11" fillId="0" borderId="6" applyNumberFormat="0" applyFill="0" applyAlignment="0" applyProtection="0"/>
    <xf numFmtId="0" fontId="12" fillId="0" borderId="7" applyNumberFormat="0" applyFill="0" applyAlignment="0" applyProtection="0"/>
    <xf numFmtId="0" fontId="12" fillId="0" borderId="0" applyNumberFormat="0" applyFill="0" applyBorder="0" applyAlignment="0" applyProtection="0"/>
    <xf numFmtId="0" fontId="13" fillId="4" borderId="0" applyNumberFormat="0" applyBorder="0" applyAlignment="0" applyProtection="0"/>
    <xf numFmtId="0" fontId="14" fillId="5" borderId="0" applyNumberFormat="0" applyBorder="0" applyAlignment="0" applyProtection="0"/>
    <xf numFmtId="0" fontId="15" fillId="6" borderId="0" applyNumberFormat="0" applyBorder="0" applyAlignment="0" applyProtection="0"/>
    <xf numFmtId="0" fontId="16" fillId="7" borderId="8" applyNumberFormat="0" applyAlignment="0" applyProtection="0"/>
    <xf numFmtId="0" fontId="17" fillId="8" borderId="9" applyNumberFormat="0" applyAlignment="0" applyProtection="0"/>
    <xf numFmtId="0" fontId="18" fillId="8" borderId="8" applyNumberFormat="0" applyAlignment="0" applyProtection="0"/>
    <xf numFmtId="0" fontId="19" fillId="0" borderId="10" applyNumberFormat="0" applyFill="0" applyAlignment="0" applyProtection="0"/>
    <xf numFmtId="0" fontId="20" fillId="9" borderId="11" applyNumberFormat="0" applyAlignment="0" applyProtection="0"/>
    <xf numFmtId="0" fontId="21" fillId="0" borderId="0" applyNumberFormat="0" applyFill="0" applyBorder="0" applyAlignment="0" applyProtection="0"/>
    <xf numFmtId="0" fontId="1" fillId="10" borderId="12" applyNumberFormat="0" applyFont="0" applyAlignment="0" applyProtection="0"/>
    <xf numFmtId="0" fontId="22" fillId="0" borderId="0" applyNumberFormat="0" applyFill="0" applyBorder="0" applyAlignment="0" applyProtection="0"/>
    <xf numFmtId="0" fontId="4" fillId="0" borderId="13" applyNumberFormat="0" applyFill="0" applyAlignment="0" applyProtection="0"/>
    <xf numFmtId="0" fontId="23"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23" fillId="14" borderId="0" applyNumberFormat="0" applyBorder="0" applyAlignment="0" applyProtection="0"/>
    <xf numFmtId="0" fontId="23" fillId="15" borderId="0" applyNumberFormat="0" applyBorder="0" applyAlignment="0" applyProtection="0"/>
    <xf numFmtId="0" fontId="1" fillId="16" borderId="0" applyNumberFormat="0" applyBorder="0" applyAlignment="0" applyProtection="0"/>
    <xf numFmtId="0" fontId="1" fillId="17" borderId="0" applyNumberFormat="0" applyBorder="0" applyAlignment="0" applyProtection="0"/>
    <xf numFmtId="0" fontId="23" fillId="18" borderId="0" applyNumberFormat="0" applyBorder="0" applyAlignment="0" applyProtection="0"/>
    <xf numFmtId="0" fontId="23" fillId="19" borderId="0" applyNumberFormat="0" applyBorder="0" applyAlignment="0" applyProtection="0"/>
    <xf numFmtId="0" fontId="1" fillId="20" borderId="0" applyNumberFormat="0" applyBorder="0" applyAlignment="0" applyProtection="0"/>
    <xf numFmtId="0" fontId="1" fillId="21" borderId="0" applyNumberFormat="0" applyBorder="0" applyAlignment="0" applyProtection="0"/>
    <xf numFmtId="0" fontId="23" fillId="22" borderId="0" applyNumberFormat="0" applyBorder="0" applyAlignment="0" applyProtection="0"/>
    <xf numFmtId="0" fontId="23"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23" fillId="26" borderId="0" applyNumberFormat="0" applyBorder="0" applyAlignment="0" applyProtection="0"/>
    <xf numFmtId="0" fontId="23"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23" fillId="30" borderId="0" applyNumberFormat="0" applyBorder="0" applyAlignment="0" applyProtection="0"/>
    <xf numFmtId="0" fontId="23"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23" fillId="34" borderId="0" applyNumberFormat="0" applyBorder="0" applyAlignment="0" applyProtection="0"/>
    <xf numFmtId="0" fontId="25" fillId="0" borderId="0"/>
  </cellStyleXfs>
  <cellXfs count="85">
    <xf numFmtId="0" fontId="0" fillId="0" borderId="0" xfId="0"/>
    <xf numFmtId="0" fontId="0" fillId="0" borderId="0" xfId="0" applyFill="1"/>
    <xf numFmtId="0" fontId="5" fillId="2" borderId="2" xfId="0" applyFont="1" applyFill="1" applyBorder="1" applyAlignment="1">
      <alignment horizontal="center"/>
    </xf>
    <xf numFmtId="0" fontId="6" fillId="2" borderId="3" xfId="0" applyFont="1" applyFill="1" applyBorder="1" applyAlignment="1">
      <alignment horizontal="center"/>
    </xf>
    <xf numFmtId="0" fontId="4" fillId="0" borderId="0" xfId="0" applyFont="1"/>
    <xf numFmtId="10" fontId="0" fillId="3" borderId="0" xfId="6" applyNumberFormat="1" applyFont="1" applyFill="1" applyAlignment="1">
      <alignment horizontal="center"/>
    </xf>
    <xf numFmtId="3" fontId="0" fillId="0" borderId="0" xfId="6" applyNumberFormat="1" applyFont="1"/>
    <xf numFmtId="3" fontId="0" fillId="0" borderId="0" xfId="0" applyNumberFormat="1" applyFill="1"/>
    <xf numFmtId="3" fontId="0" fillId="0" borderId="0" xfId="0" applyNumberFormat="1" applyFill="1" applyAlignment="1">
      <alignment horizontal="center"/>
    </xf>
    <xf numFmtId="165" fontId="0" fillId="0" borderId="0" xfId="0" applyNumberFormat="1" applyAlignment="1">
      <alignment horizontal="center"/>
    </xf>
    <xf numFmtId="3" fontId="0" fillId="0" borderId="0" xfId="6" applyNumberFormat="1" applyFont="1" applyFill="1" applyBorder="1" applyAlignment="1">
      <alignment horizontal="center"/>
    </xf>
    <xf numFmtId="0" fontId="0" fillId="0" borderId="0" xfId="0" applyAlignment="1">
      <alignment wrapText="1"/>
    </xf>
    <xf numFmtId="0" fontId="0" fillId="0" borderId="0" xfId="0"/>
    <xf numFmtId="3" fontId="0" fillId="0" borderId="0" xfId="6" applyNumberFormat="1" applyFont="1" applyFill="1"/>
    <xf numFmtId="0" fontId="6" fillId="2" borderId="1" xfId="0" applyFont="1" applyFill="1" applyBorder="1" applyAlignment="1">
      <alignment horizontal="center"/>
    </xf>
    <xf numFmtId="0" fontId="0" fillId="0" borderId="0" xfId="0" applyAlignment="1">
      <alignment vertical="top" wrapText="1"/>
    </xf>
    <xf numFmtId="0" fontId="24" fillId="0" borderId="0" xfId="0" applyFont="1"/>
    <xf numFmtId="0" fontId="5" fillId="2" borderId="1" xfId="0" applyFont="1" applyFill="1" applyBorder="1" applyAlignment="1">
      <alignment horizontal="center"/>
    </xf>
    <xf numFmtId="10" fontId="0" fillId="3" borderId="0" xfId="6" applyNumberFormat="1" applyFont="1" applyFill="1" applyAlignment="1">
      <alignment horizontal="center"/>
    </xf>
    <xf numFmtId="3" fontId="0" fillId="0" borderId="0" xfId="6" applyNumberFormat="1" applyFont="1" applyFill="1" applyAlignment="1">
      <alignment horizontal="center"/>
    </xf>
    <xf numFmtId="3" fontId="1" fillId="0" borderId="0" xfId="6" applyNumberFormat="1" applyFont="1" applyFill="1" applyBorder="1" applyAlignment="1">
      <alignment horizontal="center"/>
    </xf>
    <xf numFmtId="3" fontId="0" fillId="0" borderId="0" xfId="0" applyNumberFormat="1" applyFill="1" applyAlignment="1">
      <alignment horizontal="center"/>
    </xf>
    <xf numFmtId="0" fontId="0" fillId="0" borderId="0" xfId="0" applyAlignment="1">
      <alignment vertical="top"/>
    </xf>
    <xf numFmtId="0" fontId="5" fillId="2" borderId="2" xfId="0" applyFont="1" applyFill="1" applyBorder="1" applyAlignment="1">
      <alignment horizontal="center"/>
    </xf>
    <xf numFmtId="166" fontId="0" fillId="0" borderId="0" xfId="6" applyNumberFormat="1" applyFont="1" applyFill="1"/>
    <xf numFmtId="0" fontId="5" fillId="2" borderId="2" xfId="0" applyFont="1" applyFill="1" applyBorder="1" applyAlignment="1">
      <alignment horizontal="center"/>
    </xf>
    <xf numFmtId="0" fontId="5" fillId="2" borderId="2" xfId="0" applyFont="1" applyFill="1" applyBorder="1" applyAlignment="1">
      <alignment horizontal="center"/>
    </xf>
    <xf numFmtId="0" fontId="5" fillId="2" borderId="2" xfId="0" applyFont="1" applyFill="1" applyBorder="1" applyAlignment="1">
      <alignment horizontal="center"/>
    </xf>
    <xf numFmtId="0" fontId="5" fillId="0" borderId="3" xfId="0" applyFont="1" applyFill="1" applyBorder="1" applyAlignment="1">
      <alignment horizontal="center"/>
    </xf>
    <xf numFmtId="0" fontId="5" fillId="2" borderId="3" xfId="0" applyFont="1" applyFill="1" applyBorder="1" applyAlignment="1">
      <alignment horizontal="center"/>
    </xf>
    <xf numFmtId="0" fontId="5" fillId="0" borderId="14" xfId="0" applyFont="1" applyFill="1" applyBorder="1" applyAlignment="1">
      <alignment horizontal="center"/>
    </xf>
    <xf numFmtId="0" fontId="5" fillId="2" borderId="2" xfId="0" applyFont="1" applyFill="1" applyBorder="1" applyAlignment="1">
      <alignment horizontal="center"/>
    </xf>
    <xf numFmtId="0" fontId="5" fillId="0" borderId="3" xfId="0" applyFont="1" applyFill="1" applyBorder="1" applyAlignment="1">
      <alignment horizontal="center"/>
    </xf>
    <xf numFmtId="0" fontId="5" fillId="2" borderId="2" xfId="0" applyFont="1" applyFill="1" applyBorder="1" applyAlignment="1">
      <alignment horizontal="center"/>
    </xf>
    <xf numFmtId="0" fontId="5" fillId="2" borderId="3" xfId="0" applyFont="1" applyFill="1" applyBorder="1" applyAlignment="1">
      <alignment horizontal="center"/>
    </xf>
    <xf numFmtId="0" fontId="5" fillId="0" borderId="14" xfId="0" applyFont="1" applyFill="1" applyBorder="1" applyAlignment="1">
      <alignment horizontal="center"/>
    </xf>
    <xf numFmtId="0" fontId="5" fillId="0" borderId="14" xfId="0" applyFont="1" applyFill="1" applyBorder="1" applyAlignment="1">
      <alignment horizontal="center"/>
    </xf>
    <xf numFmtId="3" fontId="0" fillId="0" borderId="0" xfId="0" applyNumberFormat="1" applyFill="1" applyAlignment="1">
      <alignment horizontal="center"/>
    </xf>
    <xf numFmtId="0" fontId="5" fillId="2" borderId="2" xfId="0" applyFont="1" applyFill="1" applyBorder="1" applyAlignment="1">
      <alignment horizontal="center"/>
    </xf>
    <xf numFmtId="0" fontId="6" fillId="2" borderId="3" xfId="0" applyFont="1" applyFill="1" applyBorder="1" applyAlignment="1">
      <alignment horizontal="center"/>
    </xf>
    <xf numFmtId="0" fontId="4" fillId="0" borderId="0" xfId="0" applyFont="1"/>
    <xf numFmtId="10" fontId="0" fillId="3" borderId="0" xfId="6" applyNumberFormat="1" applyFont="1" applyFill="1" applyAlignment="1">
      <alignment horizontal="center"/>
    </xf>
    <xf numFmtId="0" fontId="5" fillId="0" borderId="3" xfId="0" applyFont="1" applyFill="1" applyBorder="1" applyAlignment="1">
      <alignment horizontal="center"/>
    </xf>
    <xf numFmtId="0" fontId="5" fillId="0" borderId="3" xfId="0" applyFont="1" applyFill="1" applyBorder="1" applyAlignment="1">
      <alignment horizontal="center"/>
    </xf>
    <xf numFmtId="0" fontId="5" fillId="0" borderId="3" xfId="0" applyFont="1" applyFill="1" applyBorder="1" applyAlignment="1">
      <alignment horizontal="center"/>
    </xf>
    <xf numFmtId="0" fontId="5" fillId="0" borderId="3" xfId="0" applyFont="1" applyFill="1" applyBorder="1" applyAlignment="1">
      <alignment horizontal="center"/>
    </xf>
    <xf numFmtId="0" fontId="5" fillId="2" borderId="2" xfId="0" applyFont="1" applyFill="1" applyBorder="1" applyAlignment="1">
      <alignment horizontal="center"/>
    </xf>
    <xf numFmtId="0" fontId="5" fillId="0" borderId="3" xfId="0" applyFont="1" applyFill="1" applyBorder="1" applyAlignment="1">
      <alignment horizontal="center"/>
    </xf>
    <xf numFmtId="0" fontId="5" fillId="2" borderId="2" xfId="0" applyFont="1" applyFill="1" applyBorder="1" applyAlignment="1">
      <alignment horizontal="center"/>
    </xf>
    <xf numFmtId="0" fontId="5" fillId="0" borderId="0" xfId="0" applyFont="1" applyFill="1" applyBorder="1" applyAlignment="1">
      <alignment horizontal="center"/>
    </xf>
    <xf numFmtId="0" fontId="5" fillId="0" borderId="3" xfId="0" applyFont="1" applyFill="1" applyBorder="1" applyAlignment="1">
      <alignment horizontal="center"/>
    </xf>
    <xf numFmtId="0" fontId="5" fillId="0" borderId="3" xfId="0" applyFont="1" applyFill="1" applyBorder="1" applyAlignment="1">
      <alignment horizontal="center"/>
    </xf>
    <xf numFmtId="0" fontId="5" fillId="2" borderId="15" xfId="0" applyFont="1" applyFill="1" applyBorder="1" applyAlignment="1">
      <alignment horizontal="center"/>
    </xf>
    <xf numFmtId="0" fontId="5" fillId="2" borderId="16" xfId="0" applyFont="1" applyFill="1" applyBorder="1" applyAlignment="1">
      <alignment horizontal="center"/>
    </xf>
    <xf numFmtId="0" fontId="5" fillId="0" borderId="3" xfId="0" applyFont="1" applyFill="1" applyBorder="1" applyAlignment="1">
      <alignment horizontal="center"/>
    </xf>
    <xf numFmtId="0" fontId="5" fillId="0" borderId="3" xfId="0" applyFont="1" applyFill="1" applyBorder="1" applyAlignment="1">
      <alignment horizontal="center"/>
    </xf>
    <xf numFmtId="0" fontId="5" fillId="0" borderId="3" xfId="0" applyFont="1" applyFill="1" applyBorder="1" applyAlignment="1">
      <alignment horizontal="center"/>
    </xf>
    <xf numFmtId="0" fontId="5" fillId="0" borderId="3" xfId="0" applyFont="1" applyFill="1" applyBorder="1" applyAlignment="1">
      <alignment horizontal="center"/>
    </xf>
    <xf numFmtId="0" fontId="5" fillId="2" borderId="2" xfId="0" applyFont="1" applyFill="1" applyBorder="1" applyAlignment="1">
      <alignment horizontal="center"/>
    </xf>
    <xf numFmtId="3" fontId="0" fillId="35" borderId="0" xfId="0" applyNumberFormat="1" applyFill="1" applyAlignment="1">
      <alignment horizontal="center"/>
    </xf>
    <xf numFmtId="0" fontId="5" fillId="0" borderId="3" xfId="0" applyFont="1" applyFill="1" applyBorder="1" applyAlignment="1">
      <alignment horizontal="center"/>
    </xf>
    <xf numFmtId="0" fontId="5" fillId="0" borderId="3" xfId="0" applyFont="1" applyFill="1" applyBorder="1" applyAlignment="1">
      <alignment horizontal="center"/>
    </xf>
    <xf numFmtId="0" fontId="5" fillId="0" borderId="3" xfId="0" applyFont="1" applyFill="1" applyBorder="1" applyAlignment="1">
      <alignment horizontal="center"/>
    </xf>
    <xf numFmtId="0" fontId="6" fillId="2" borderId="0" xfId="0" applyFont="1" applyFill="1" applyBorder="1" applyAlignment="1">
      <alignment horizontal="center"/>
    </xf>
    <xf numFmtId="0" fontId="6" fillId="2" borderId="16" xfId="0" applyFont="1" applyFill="1" applyBorder="1" applyAlignment="1">
      <alignment horizontal="center"/>
    </xf>
    <xf numFmtId="0" fontId="5" fillId="0" borderId="3" xfId="0" applyFont="1" applyFill="1" applyBorder="1" applyAlignment="1">
      <alignment horizontal="center"/>
    </xf>
    <xf numFmtId="0" fontId="5" fillId="0" borderId="3" xfId="0" applyFont="1" applyFill="1" applyBorder="1" applyAlignment="1">
      <alignment horizontal="center"/>
    </xf>
    <xf numFmtId="0" fontId="5" fillId="0" borderId="3" xfId="0" applyFont="1" applyFill="1" applyBorder="1" applyAlignment="1">
      <alignment horizontal="center"/>
    </xf>
    <xf numFmtId="0" fontId="6" fillId="2" borderId="3" xfId="0" applyFont="1" applyFill="1" applyBorder="1" applyAlignment="1">
      <alignment horizontal="right"/>
    </xf>
    <xf numFmtId="0" fontId="4" fillId="0" borderId="0" xfId="0" applyFont="1" applyAlignment="1">
      <alignment horizontal="right"/>
    </xf>
    <xf numFmtId="3" fontId="0" fillId="0" borderId="0" xfId="0" applyNumberFormat="1" applyFill="1" applyAlignment="1">
      <alignment horizontal="right" wrapText="1"/>
    </xf>
    <xf numFmtId="0" fontId="0" fillId="0" borderId="0" xfId="0" applyAlignment="1">
      <alignment horizontal="right" wrapText="1"/>
    </xf>
    <xf numFmtId="0" fontId="4" fillId="0" borderId="0" xfId="0" applyFont="1" applyAlignment="1">
      <alignment horizontal="right" wrapText="1"/>
    </xf>
    <xf numFmtId="0" fontId="5" fillId="2" borderId="2" xfId="0" applyFont="1" applyFill="1" applyBorder="1" applyAlignment="1">
      <alignment horizontal="right"/>
    </xf>
    <xf numFmtId="0" fontId="5" fillId="2" borderId="1" xfId="0" applyFont="1" applyFill="1" applyBorder="1" applyAlignment="1">
      <alignment horizontal="right"/>
    </xf>
    <xf numFmtId="0" fontId="27" fillId="0" borderId="0" xfId="0" applyFont="1" applyAlignment="1">
      <alignment wrapText="1"/>
    </xf>
    <xf numFmtId="0" fontId="5" fillId="0" borderId="2" xfId="0" applyFont="1" applyFill="1" applyBorder="1" applyAlignment="1">
      <alignment horizontal="center"/>
    </xf>
    <xf numFmtId="0" fontId="5" fillId="0" borderId="3" xfId="0" applyFont="1" applyFill="1" applyBorder="1" applyAlignment="1">
      <alignment horizontal="center"/>
    </xf>
    <xf numFmtId="0" fontId="5" fillId="0" borderId="4" xfId="0" applyFont="1" applyFill="1" applyBorder="1" applyAlignment="1">
      <alignment horizontal="center"/>
    </xf>
    <xf numFmtId="0" fontId="0" fillId="0" borderId="0" xfId="0" applyAlignment="1">
      <alignment horizontal="left" vertical="top" wrapText="1"/>
    </xf>
    <xf numFmtId="0" fontId="5" fillId="2" borderId="2" xfId="0" applyFont="1" applyFill="1" applyBorder="1" applyAlignment="1">
      <alignment horizontal="center"/>
    </xf>
    <xf numFmtId="0" fontId="0" fillId="0" borderId="3" xfId="0" applyBorder="1" applyAlignment="1">
      <alignment horizontal="center"/>
    </xf>
    <xf numFmtId="0" fontId="0" fillId="0" borderId="4" xfId="0" applyBorder="1" applyAlignment="1">
      <alignment horizontal="center"/>
    </xf>
    <xf numFmtId="0" fontId="5" fillId="2" borderId="3" xfId="0" applyFont="1" applyFill="1" applyBorder="1" applyAlignment="1">
      <alignment horizontal="center"/>
    </xf>
    <xf numFmtId="0" fontId="5" fillId="2" borderId="4" xfId="0" applyFont="1" applyFill="1" applyBorder="1" applyAlignment="1">
      <alignment horizontal="center"/>
    </xf>
  </cellXfs>
  <cellStyles count="73">
    <cellStyle name="20% - Accent1" xfId="49" builtinId="30" customBuiltin="1"/>
    <cellStyle name="20% - Accent2" xfId="53" builtinId="34" customBuiltin="1"/>
    <cellStyle name="20% - Accent3" xfId="57" builtinId="38" customBuiltin="1"/>
    <cellStyle name="20% - Accent4" xfId="61" builtinId="42" customBuiltin="1"/>
    <cellStyle name="20% - Accent5" xfId="65" builtinId="46" customBuiltin="1"/>
    <cellStyle name="20% - Accent6" xfId="69" builtinId="50" customBuiltin="1"/>
    <cellStyle name="40% - Accent1" xfId="50" builtinId="31" customBuiltin="1"/>
    <cellStyle name="40% - Accent2" xfId="54" builtinId="35" customBuiltin="1"/>
    <cellStyle name="40% - Accent3" xfId="58" builtinId="39" customBuiltin="1"/>
    <cellStyle name="40% - Accent4" xfId="62" builtinId="43" customBuiltin="1"/>
    <cellStyle name="40% - Accent5" xfId="66" builtinId="47" customBuiltin="1"/>
    <cellStyle name="40% - Accent6" xfId="70" builtinId="51" customBuiltin="1"/>
    <cellStyle name="60% - Accent1" xfId="51" builtinId="32" customBuiltin="1"/>
    <cellStyle name="60% - Accent2" xfId="55" builtinId="36" customBuiltin="1"/>
    <cellStyle name="60% - Accent3" xfId="59" builtinId="40" customBuiltin="1"/>
    <cellStyle name="60% - Accent4" xfId="63" builtinId="44" customBuiltin="1"/>
    <cellStyle name="60% - Accent5" xfId="67" builtinId="48" customBuiltin="1"/>
    <cellStyle name="60% - Accent6" xfId="71" builtinId="52" customBuiltin="1"/>
    <cellStyle name="Accent1" xfId="48" builtinId="29" customBuiltin="1"/>
    <cellStyle name="Accent2" xfId="52" builtinId="33" customBuiltin="1"/>
    <cellStyle name="Accent3" xfId="56" builtinId="37" customBuiltin="1"/>
    <cellStyle name="Accent4" xfId="60" builtinId="41" customBuiltin="1"/>
    <cellStyle name="Accent5" xfId="64" builtinId="45" customBuiltin="1"/>
    <cellStyle name="Accent6" xfId="68" builtinId="49" customBuiltin="1"/>
    <cellStyle name="Bad" xfId="37" builtinId="27" customBuiltin="1"/>
    <cellStyle name="Calculation" xfId="41" builtinId="22" customBuiltin="1"/>
    <cellStyle name="Check Cell" xfId="43" builtinId="23" customBuiltin="1"/>
    <cellStyle name="Comma 2" xfId="1" xr:uid="{00000000-0005-0000-0000-00001C000000}"/>
    <cellStyle name="Comma 2 2" xfId="10" xr:uid="{00000000-0005-0000-0000-00001D000000}"/>
    <cellStyle name="Comma 2 3" xfId="11" xr:uid="{00000000-0005-0000-0000-00001E000000}"/>
    <cellStyle name="Comma 2 4" xfId="12" xr:uid="{00000000-0005-0000-0000-00001F000000}"/>
    <cellStyle name="Comma 3" xfId="2" xr:uid="{00000000-0005-0000-0000-000020000000}"/>
    <cellStyle name="Comma 4" xfId="13" xr:uid="{00000000-0005-0000-0000-000021000000}"/>
    <cellStyle name="Currency 2" xfId="14" xr:uid="{00000000-0005-0000-0000-000022000000}"/>
    <cellStyle name="Currency 2 2" xfId="15" xr:uid="{00000000-0005-0000-0000-000023000000}"/>
    <cellStyle name="Currency 2 3" xfId="16" xr:uid="{00000000-0005-0000-0000-000024000000}"/>
    <cellStyle name="Currency 2 4" xfId="17" xr:uid="{00000000-0005-0000-0000-000025000000}"/>
    <cellStyle name="Explanatory Text" xfId="46" builtinId="53" customBuiltin="1"/>
    <cellStyle name="Good" xfId="36" builtinId="26" customBuiltin="1"/>
    <cellStyle name="Heading 1" xfId="32" builtinId="16" customBuiltin="1"/>
    <cellStyle name="Heading 2" xfId="33" builtinId="17" customBuiltin="1"/>
    <cellStyle name="Heading 3" xfId="34" builtinId="18" customBuiltin="1"/>
    <cellStyle name="Heading 4" xfId="35" builtinId="19" customBuiltin="1"/>
    <cellStyle name="Input" xfId="39" builtinId="20" customBuiltin="1"/>
    <cellStyle name="Linked Cell" xfId="42" builtinId="24" customBuiltin="1"/>
    <cellStyle name="Neutral" xfId="38" builtinId="28" customBuiltin="1"/>
    <cellStyle name="Normal" xfId="0" builtinId="0"/>
    <cellStyle name="Normal 2" xfId="3" xr:uid="{00000000-0005-0000-0000-000031000000}"/>
    <cellStyle name="Normal 2 2" xfId="18" xr:uid="{00000000-0005-0000-0000-000032000000}"/>
    <cellStyle name="Normal 2 2 2" xfId="19" xr:uid="{00000000-0005-0000-0000-000033000000}"/>
    <cellStyle name="Normal 2 2 2 2" xfId="20" xr:uid="{00000000-0005-0000-0000-000034000000}"/>
    <cellStyle name="Normal 2 2 3" xfId="21" xr:uid="{00000000-0005-0000-0000-000035000000}"/>
    <cellStyle name="Normal 2 2 4" xfId="22" xr:uid="{00000000-0005-0000-0000-000036000000}"/>
    <cellStyle name="Normal 2 3" xfId="23" xr:uid="{00000000-0005-0000-0000-000037000000}"/>
    <cellStyle name="Normal 3" xfId="4" xr:uid="{00000000-0005-0000-0000-000038000000}"/>
    <cellStyle name="Normal 3 2" xfId="8" xr:uid="{00000000-0005-0000-0000-000039000000}"/>
    <cellStyle name="Normal 3 2 2" xfId="30" xr:uid="{00000000-0005-0000-0000-00003A000000}"/>
    <cellStyle name="Normal 3 3" xfId="9" xr:uid="{00000000-0005-0000-0000-00003B000000}"/>
    <cellStyle name="Normal 4" xfId="7" xr:uid="{00000000-0005-0000-0000-00003C000000}"/>
    <cellStyle name="Normal 4 2" xfId="24" xr:uid="{00000000-0005-0000-0000-00003D000000}"/>
    <cellStyle name="Normal 5" xfId="25" xr:uid="{00000000-0005-0000-0000-00003E000000}"/>
    <cellStyle name="Normal 6" xfId="72" xr:uid="{00000000-0005-0000-0000-00003F000000}"/>
    <cellStyle name="Note" xfId="45" builtinId="10" customBuiltin="1"/>
    <cellStyle name="Output" xfId="40" builtinId="21" customBuiltin="1"/>
    <cellStyle name="Percent" xfId="6" builtinId="5"/>
    <cellStyle name="Percent 2" xfId="26" xr:uid="{00000000-0005-0000-0000-000043000000}"/>
    <cellStyle name="Percent 2 2" xfId="27" xr:uid="{00000000-0005-0000-0000-000044000000}"/>
    <cellStyle name="Percent 3" xfId="28" xr:uid="{00000000-0005-0000-0000-000045000000}"/>
    <cellStyle name="Percent 4" xfId="29" xr:uid="{00000000-0005-0000-0000-000046000000}"/>
    <cellStyle name="Percent 9" xfId="5" xr:uid="{00000000-0005-0000-0000-000047000000}"/>
    <cellStyle name="Title" xfId="31" builtinId="15" customBuiltin="1"/>
    <cellStyle name="Total" xfId="47" builtinId="25" customBuiltin="1"/>
    <cellStyle name="Warning Text" xfId="44" builtinId="11" customBuiltin="1"/>
  </cellStyles>
  <dxfs count="0"/>
  <tableStyles count="0" defaultTableStyle="TableStyleMedium2" defaultPivotStyle="PivotStyleLight16"/>
  <colors>
    <mruColors>
      <color rgb="FFA16600"/>
      <color rgb="FFAA4643"/>
      <color rgb="FF458600"/>
      <color rgb="FF71588F"/>
      <color rgb="FF2375DB"/>
      <color rgb="FFE80202"/>
      <color rgb="FF01819C"/>
      <color rgb="FF74747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vert="horz" anchor="b" anchorCtr="0"/>
          <a:lstStyle/>
          <a:p>
            <a:pPr>
              <a:defRPr sz="1200">
                <a:latin typeface="Times New Roman" panose="02020603050405020304" pitchFamily="18" charset="0"/>
                <a:cs typeface="Times New Roman" panose="02020603050405020304" pitchFamily="18" charset="0"/>
              </a:defRPr>
            </a:pPr>
            <a:r>
              <a:rPr lang="en-US" sz="1200">
                <a:latin typeface="Times New Roman" panose="02020603050405020304" pitchFamily="18" charset="0"/>
                <a:cs typeface="Times New Roman" panose="02020603050405020304" pitchFamily="18" charset="0"/>
              </a:rPr>
              <a:t>Estimated Curtailed Energy as a Percent of Available IPP Curtailable Energy</a:t>
            </a:r>
          </a:p>
          <a:p>
            <a:pPr>
              <a:defRPr sz="1200">
                <a:latin typeface="Times New Roman" panose="02020603050405020304" pitchFamily="18" charset="0"/>
                <a:cs typeface="Times New Roman" panose="02020603050405020304" pitchFamily="18" charset="0"/>
              </a:defRPr>
            </a:pPr>
            <a:r>
              <a:rPr lang="en-US" sz="1200" b="1" i="0" baseline="0">
                <a:effectLst/>
                <a:latin typeface="Times New Roman" panose="02020603050405020304" pitchFamily="18" charset="0"/>
                <a:cs typeface="Times New Roman" panose="02020603050405020304" pitchFamily="18" charset="0"/>
              </a:rPr>
              <a:t>O</a:t>
            </a:r>
            <a:r>
              <a:rPr lang="en-US" sz="1200" b="1" i="0" u="none" strike="noStrike" baseline="0">
                <a:effectLst/>
              </a:rPr>
              <a:t>‘</a:t>
            </a:r>
            <a:r>
              <a:rPr lang="en-US" sz="1200" b="1" i="0" baseline="0">
                <a:effectLst/>
                <a:latin typeface="Times New Roman" panose="02020603050405020304" pitchFamily="18" charset="0"/>
                <a:cs typeface="Times New Roman" panose="02020603050405020304" pitchFamily="18" charset="0"/>
              </a:rPr>
              <a:t>ahu</a:t>
            </a:r>
          </a:p>
          <a:p>
            <a:pPr>
              <a:defRPr sz="1200">
                <a:latin typeface="Times New Roman" panose="02020603050405020304" pitchFamily="18" charset="0"/>
                <a:cs typeface="Times New Roman" panose="02020603050405020304" pitchFamily="18" charset="0"/>
              </a:defRPr>
            </a:pPr>
            <a:r>
              <a:rPr lang="en-US" sz="1200" b="1" i="0" baseline="0">
                <a:effectLst/>
                <a:latin typeface="Times New Roman" panose="02020603050405020304" pitchFamily="18" charset="0"/>
                <a:cs typeface="Times New Roman" panose="02020603050405020304" pitchFamily="18" charset="0"/>
              </a:rPr>
              <a:t>Quarterly (8 Rolling Quarters)</a:t>
            </a:r>
            <a:endParaRPr lang="en-US" sz="1200">
              <a:effectLst/>
              <a:latin typeface="Times New Roman" panose="02020603050405020304" pitchFamily="18" charset="0"/>
              <a:cs typeface="Times New Roman" panose="02020603050405020304" pitchFamily="18" charset="0"/>
            </a:endParaRPr>
          </a:p>
        </c:rich>
      </c:tx>
      <c:layout>
        <c:manualLayout>
          <c:xMode val="edge"/>
          <c:yMode val="edge"/>
          <c:x val="0.10499257592800899"/>
          <c:y val="3.3449246711882943E-2"/>
        </c:manualLayout>
      </c:layout>
      <c:overlay val="1"/>
    </c:title>
    <c:autoTitleDeleted val="0"/>
    <c:plotArea>
      <c:layout>
        <c:manualLayout>
          <c:layoutTarget val="inner"/>
          <c:xMode val="edge"/>
          <c:yMode val="edge"/>
          <c:x val="0.10202451916168437"/>
          <c:y val="0.14886897954536571"/>
          <c:w val="0.80834815002963334"/>
          <c:h val="0.66949484582421859"/>
        </c:manualLayout>
      </c:layout>
      <c:barChart>
        <c:barDir val="col"/>
        <c:grouping val="stacked"/>
        <c:varyColors val="0"/>
        <c:ser>
          <c:idx val="1"/>
          <c:order val="0"/>
          <c:tx>
            <c:strRef>
              <c:f>'3D Curtailed Energy Oahu'!$A$19</c:f>
              <c:strCache>
                <c:ptCount val="1"/>
                <c:pt idx="0">
                  <c:v>2. MWh taken from curtailable renewable resources</c:v>
                </c:pt>
              </c:strCache>
            </c:strRef>
          </c:tx>
          <c:spPr>
            <a:solidFill>
              <a:srgbClr val="458600"/>
            </a:solidFill>
          </c:spPr>
          <c:invertIfNegative val="0"/>
          <c:cat>
            <c:strRef>
              <c:f>'3D Curtailed Energy Oahu'!B_qtr</c:f>
              <c:strCache>
                <c:ptCount val="8"/>
                <c:pt idx="0">
                  <c:v>Q3 2021</c:v>
                </c:pt>
                <c:pt idx="1">
                  <c:v>Q4 2021</c:v>
                </c:pt>
                <c:pt idx="2">
                  <c:v>Q1 2022</c:v>
                </c:pt>
                <c:pt idx="3">
                  <c:v>Q2 2022</c:v>
                </c:pt>
                <c:pt idx="4">
                  <c:v>Q3 2022</c:v>
                </c:pt>
                <c:pt idx="5">
                  <c:v>Q4 2022</c:v>
                </c:pt>
                <c:pt idx="6">
                  <c:v>Q1 2023</c:v>
                </c:pt>
                <c:pt idx="7">
                  <c:v>Q2 2023</c:v>
                </c:pt>
              </c:strCache>
            </c:strRef>
          </c:cat>
          <c:val>
            <c:numRef>
              <c:f>'3D Curtailed Energy Oahu'!B_2._MWh_taken_from_curtailable_renewable_resources</c:f>
              <c:numCache>
                <c:formatCode>#,##0</c:formatCode>
                <c:ptCount val="8"/>
                <c:pt idx="0">
                  <c:v>142356.15899999999</c:v>
                </c:pt>
                <c:pt idx="1">
                  <c:v>148868.77899999998</c:v>
                </c:pt>
                <c:pt idx="2">
                  <c:v>101147.47834719934</c:v>
                </c:pt>
                <c:pt idx="3">
                  <c:v>147323.85500000001</c:v>
                </c:pt>
                <c:pt idx="4">
                  <c:v>147901.42200000002</c:v>
                </c:pt>
                <c:pt idx="5">
                  <c:v>158642.285</c:v>
                </c:pt>
                <c:pt idx="6">
                  <c:v>146999.65699999998</c:v>
                </c:pt>
                <c:pt idx="7">
                  <c:v>195866.68700000001</c:v>
                </c:pt>
              </c:numCache>
            </c:numRef>
          </c:val>
          <c:extLst>
            <c:ext xmlns:c16="http://schemas.microsoft.com/office/drawing/2014/chart" uri="{C3380CC4-5D6E-409C-BE32-E72D297353CC}">
              <c16:uniqueId val="{00000000-5BDF-49ED-B37F-EB03C5047760}"/>
            </c:ext>
          </c:extLst>
        </c:ser>
        <c:ser>
          <c:idx val="7"/>
          <c:order val="1"/>
          <c:tx>
            <c:strRef>
              <c:f>'3D Curtailed Energy Oahu'!$A$20</c:f>
              <c:strCache>
                <c:ptCount val="1"/>
                <c:pt idx="0">
                  <c:v>1. MWh curtailed from curtailable renewable resources</c:v>
                </c:pt>
              </c:strCache>
            </c:strRef>
          </c:tx>
          <c:spPr>
            <a:solidFill>
              <a:schemeClr val="accent2"/>
            </a:solidFill>
          </c:spPr>
          <c:invertIfNegative val="0"/>
          <c:cat>
            <c:strRef>
              <c:f>'3D Curtailed Energy Oahu'!B_qtr</c:f>
              <c:strCache>
                <c:ptCount val="8"/>
                <c:pt idx="0">
                  <c:v>Q3 2021</c:v>
                </c:pt>
                <c:pt idx="1">
                  <c:v>Q4 2021</c:v>
                </c:pt>
                <c:pt idx="2">
                  <c:v>Q1 2022</c:v>
                </c:pt>
                <c:pt idx="3">
                  <c:v>Q2 2022</c:v>
                </c:pt>
                <c:pt idx="4">
                  <c:v>Q3 2022</c:v>
                </c:pt>
                <c:pt idx="5">
                  <c:v>Q4 2022</c:v>
                </c:pt>
                <c:pt idx="6">
                  <c:v>Q1 2023</c:v>
                </c:pt>
                <c:pt idx="7">
                  <c:v>Q2 2023</c:v>
                </c:pt>
              </c:strCache>
            </c:strRef>
          </c:cat>
          <c:val>
            <c:numRef>
              <c:f>'3D Curtailed Energy Oahu'!B_1._MWh_curtailed_from_curtailable_renewable_resources</c:f>
              <c:numCache>
                <c:formatCode>#,##0</c:formatCode>
                <c:ptCount val="8"/>
                <c:pt idx="0">
                  <c:v>9863.2309999999998</c:v>
                </c:pt>
                <c:pt idx="1">
                  <c:v>3694.0309999999999</c:v>
                </c:pt>
                <c:pt idx="2">
                  <c:v>7090.8429999999989</c:v>
                </c:pt>
                <c:pt idx="3">
                  <c:v>20405.144</c:v>
                </c:pt>
                <c:pt idx="4">
                  <c:v>6694.0110000000004</c:v>
                </c:pt>
                <c:pt idx="5">
                  <c:v>4928.57</c:v>
                </c:pt>
                <c:pt idx="6">
                  <c:v>8388.4389999999985</c:v>
                </c:pt>
                <c:pt idx="7">
                  <c:v>7994.7439999999988</c:v>
                </c:pt>
              </c:numCache>
            </c:numRef>
          </c:val>
          <c:extLst>
            <c:ext xmlns:c16="http://schemas.microsoft.com/office/drawing/2014/chart" uri="{C3380CC4-5D6E-409C-BE32-E72D297353CC}">
              <c16:uniqueId val="{00000001-5BDF-49ED-B37F-EB03C5047760}"/>
            </c:ext>
          </c:extLst>
        </c:ser>
        <c:dLbls>
          <c:showLegendKey val="0"/>
          <c:showVal val="0"/>
          <c:showCatName val="0"/>
          <c:showSerName val="0"/>
          <c:showPercent val="0"/>
          <c:showBubbleSize val="0"/>
        </c:dLbls>
        <c:gapWidth val="150"/>
        <c:overlap val="100"/>
        <c:axId val="137007104"/>
        <c:axId val="137008640"/>
      </c:barChart>
      <c:lineChart>
        <c:grouping val="standard"/>
        <c:varyColors val="0"/>
        <c:ser>
          <c:idx val="8"/>
          <c:order val="2"/>
          <c:tx>
            <c:strRef>
              <c:f>'3D Curtailed Energy Oahu'!$A$21</c:f>
              <c:strCache>
                <c:ptCount val="1"/>
                <c:pt idx="0">
                  <c:v>1/(1+2) = % Curtailed of curtailable renewable resources</c:v>
                </c:pt>
              </c:strCache>
            </c:strRef>
          </c:tx>
          <c:spPr>
            <a:ln>
              <a:solidFill>
                <a:srgbClr val="0000FF"/>
              </a:solidFill>
            </a:ln>
          </c:spPr>
          <c:marker>
            <c:symbol val="diamond"/>
            <c:size val="10"/>
            <c:spPr>
              <a:solidFill>
                <a:srgbClr val="0000FF"/>
              </a:solidFill>
            </c:spPr>
          </c:marker>
          <c:dLbls>
            <c:spPr>
              <a:noFill/>
              <a:ln>
                <a:noFill/>
              </a:ln>
              <a:effectLst/>
            </c:sp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'3D Curtailed Energy Oahu'!B_qtr</c:f>
              <c:strCache>
                <c:ptCount val="8"/>
                <c:pt idx="0">
                  <c:v>Q3 2021</c:v>
                </c:pt>
                <c:pt idx="1">
                  <c:v>Q4 2021</c:v>
                </c:pt>
                <c:pt idx="2">
                  <c:v>Q1 2022</c:v>
                </c:pt>
                <c:pt idx="3">
                  <c:v>Q2 2022</c:v>
                </c:pt>
                <c:pt idx="4">
                  <c:v>Q3 2022</c:v>
                </c:pt>
                <c:pt idx="5">
                  <c:v>Q4 2022</c:v>
                </c:pt>
                <c:pt idx="6">
                  <c:v>Q1 2023</c:v>
                </c:pt>
                <c:pt idx="7">
                  <c:v>Q2 2023</c:v>
                </c:pt>
              </c:strCache>
            </c:strRef>
          </c:cat>
          <c:val>
            <c:numRef>
              <c:f>'3D Curtailed Energy Oahu'!B_1_Curtailed_of_curtailable_renewable_resources</c:f>
              <c:numCache>
                <c:formatCode>0.00%</c:formatCode>
                <c:ptCount val="8"/>
                <c:pt idx="0">
                  <c:v>6.4796153762014155E-2</c:v>
                </c:pt>
                <c:pt idx="1">
                  <c:v>2.4213181443105306E-2</c:v>
                </c:pt>
                <c:pt idx="2">
                  <c:v>5.9247296350303923E-2</c:v>
                </c:pt>
                <c:pt idx="3">
                  <c:v>0.12746663294733152</c:v>
                </c:pt>
                <c:pt idx="4">
                  <c:v>4.3814198388518522E-2</c:v>
                </c:pt>
                <c:pt idx="5">
                  <c:v>3.0131101289407575E-2</c:v>
                </c:pt>
                <c:pt idx="6">
                  <c:v>5.3983794228355801E-2</c:v>
                </c:pt>
                <c:pt idx="7">
                  <c:v>3.921655980134859E-2</c:v>
                </c:pt>
              </c:numCache>
            </c:numRef>
          </c:val>
          <c:smooth val="0"/>
          <c:extLst>
            <c:ext xmlns:c16="http://schemas.microsoft.com/office/drawing/2014/chart" uri="{C3380CC4-5D6E-409C-BE32-E72D297353CC}">
              <c16:uniqueId val="{00000002-5BDF-49ED-B37F-EB03C5047760}"/>
            </c:ext>
          </c:extLst>
        </c:ser>
        <c:dLbls>
          <c:showLegendKey val="0"/>
          <c:showVal val="0"/>
          <c:showCatName val="0"/>
          <c:showSerName val="0"/>
          <c:showPercent val="0"/>
          <c:showBubbleSize val="0"/>
        </c:dLbls>
        <c:marker val="1"/>
        <c:smooth val="0"/>
        <c:axId val="137020928"/>
        <c:axId val="137010560"/>
      </c:lineChart>
      <c:catAx>
        <c:axId val="137007104"/>
        <c:scaling>
          <c:orientation val="minMax"/>
        </c:scaling>
        <c:delete val="0"/>
        <c:axPos val="b"/>
        <c:numFmt formatCode="General" sourceLinked="1"/>
        <c:majorTickMark val="none"/>
        <c:minorTickMark val="none"/>
        <c:tickLblPos val="nextTo"/>
        <c:crossAx val="137008640"/>
        <c:crosses val="autoZero"/>
        <c:auto val="1"/>
        <c:lblAlgn val="ctr"/>
        <c:lblOffset val="100"/>
        <c:noMultiLvlLbl val="0"/>
      </c:catAx>
      <c:valAx>
        <c:axId val="137008640"/>
        <c:scaling>
          <c:orientation val="minMax"/>
        </c:scaling>
        <c:delete val="0"/>
        <c:axPos val="l"/>
        <c:majorGridlines/>
        <c:title>
          <c:tx>
            <c:rich>
              <a:bodyPr/>
              <a:lstStyle/>
              <a:p>
                <a:pPr>
                  <a:defRPr/>
                </a:pPr>
                <a:r>
                  <a:rPr lang="en-US"/>
                  <a:t>MWh Taken/Curtailed</a:t>
                </a:r>
              </a:p>
            </c:rich>
          </c:tx>
          <c:overlay val="0"/>
        </c:title>
        <c:numFmt formatCode="#,##0" sourceLinked="1"/>
        <c:majorTickMark val="none"/>
        <c:minorTickMark val="none"/>
        <c:tickLblPos val="nextTo"/>
        <c:txPr>
          <a:bodyPr/>
          <a:lstStyle/>
          <a:p>
            <a:pPr>
              <a:defRPr sz="900"/>
            </a:pPr>
            <a:endParaRPr lang="en-US"/>
          </a:p>
        </c:txPr>
        <c:crossAx val="137007104"/>
        <c:crosses val="autoZero"/>
        <c:crossBetween val="between"/>
      </c:valAx>
      <c:valAx>
        <c:axId val="137010560"/>
        <c:scaling>
          <c:orientation val="minMax"/>
          <c:max val="1"/>
        </c:scaling>
        <c:delete val="0"/>
        <c:axPos val="r"/>
        <c:title>
          <c:tx>
            <c:rich>
              <a:bodyPr rot="-5400000" vert="horz"/>
              <a:lstStyle/>
              <a:p>
                <a:pPr>
                  <a:defRPr/>
                </a:pPr>
                <a:r>
                  <a:rPr lang="en-US"/>
                  <a:t>%</a:t>
                </a:r>
                <a:r>
                  <a:rPr lang="en-US" baseline="0"/>
                  <a:t> Curtailed</a:t>
                </a:r>
                <a:endParaRPr lang="en-US"/>
              </a:p>
            </c:rich>
          </c:tx>
          <c:overlay val="0"/>
        </c:title>
        <c:numFmt formatCode="0%" sourceLinked="0"/>
        <c:majorTickMark val="out"/>
        <c:minorTickMark val="none"/>
        <c:tickLblPos val="nextTo"/>
        <c:crossAx val="137020928"/>
        <c:crosses val="max"/>
        <c:crossBetween val="between"/>
      </c:valAx>
      <c:catAx>
        <c:axId val="137020928"/>
        <c:scaling>
          <c:orientation val="minMax"/>
        </c:scaling>
        <c:delete val="1"/>
        <c:axPos val="b"/>
        <c:numFmt formatCode="General" sourceLinked="1"/>
        <c:majorTickMark val="out"/>
        <c:minorTickMark val="none"/>
        <c:tickLblPos val="nextTo"/>
        <c:crossAx val="137010560"/>
        <c:crosses val="autoZero"/>
        <c:auto val="1"/>
        <c:lblAlgn val="ctr"/>
        <c:lblOffset val="100"/>
        <c:noMultiLvlLbl val="0"/>
      </c:catAx>
      <c:spPr>
        <a:solidFill>
          <a:schemeClr val="bg1"/>
        </a:solidFill>
      </c:spPr>
    </c:plotArea>
    <c:legend>
      <c:legendPos val="b"/>
      <c:layout>
        <c:manualLayout>
          <c:xMode val="edge"/>
          <c:yMode val="edge"/>
          <c:x val="9.7616808258787255E-2"/>
          <c:y val="0.88142904767612595"/>
          <c:w val="0.82695202172305882"/>
          <c:h val="9.4508009834952209E-2"/>
        </c:manualLayout>
      </c:layout>
      <c:overlay val="0"/>
      <c:txPr>
        <a:bodyPr/>
        <a:lstStyle/>
        <a:p>
          <a:pPr>
            <a:defRPr sz="900"/>
          </a:pPr>
          <a:endParaRPr lang="en-US"/>
        </a:p>
      </c:txPr>
    </c:legend>
    <c:plotVisOnly val="1"/>
    <c:dispBlanksAs val="gap"/>
    <c:showDLblsOverMax val="0"/>
  </c:chart>
  <c:printSettings>
    <c:headerFooter/>
    <c:pageMargins b="0.75" l="0.7" r="0.7" t="0.75" header="0.3" footer="0.3"/>
    <c:pageSetup orientation="landscape"/>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vert="horz" anchor="b" anchorCtr="0"/>
          <a:lstStyle/>
          <a:p>
            <a:pPr marL="0" marR="0" lvl="0" indent="0" algn="ctr" defTabSz="914400" rtl="0" eaLnBrk="1" fontAlgn="auto" latinLnBrk="0" hangingPunct="1">
              <a:lnSpc>
                <a:spcPct val="100000"/>
              </a:lnSpc>
              <a:spcBef>
                <a:spcPts val="0"/>
              </a:spcBef>
              <a:spcAft>
                <a:spcPts val="0"/>
              </a:spcAft>
              <a:buClrTx/>
              <a:buSzTx/>
              <a:buFontTx/>
              <a:buNone/>
              <a:tabLst/>
              <a:defRPr sz="1200" b="1"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sz="1200">
                <a:latin typeface="Times New Roman" panose="02020603050405020304" pitchFamily="18" charset="0"/>
                <a:cs typeface="Times New Roman" panose="02020603050405020304" pitchFamily="18" charset="0"/>
              </a:rPr>
              <a:t>Estimated Curtailed Energy as a Percent of Available IPP Curtailable Energy</a:t>
            </a:r>
          </a:p>
          <a:p>
            <a:pPr marL="0" marR="0" lvl="0" indent="0" algn="ctr" defTabSz="914400" rtl="0" eaLnBrk="1" fontAlgn="auto" latinLnBrk="0" hangingPunct="1">
              <a:lnSpc>
                <a:spcPct val="100000"/>
              </a:lnSpc>
              <a:spcBef>
                <a:spcPts val="0"/>
              </a:spcBef>
              <a:spcAft>
                <a:spcPts val="0"/>
              </a:spcAft>
              <a:buClrTx/>
              <a:buSzTx/>
              <a:buFontTx/>
              <a:buNone/>
              <a:tabLst/>
              <a:defRPr sz="1200" b="1"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sz="1200">
                <a:latin typeface="Times New Roman" panose="02020603050405020304" pitchFamily="18" charset="0"/>
                <a:cs typeface="Times New Roman" panose="02020603050405020304" pitchFamily="18" charset="0"/>
              </a:rPr>
              <a:t>Plus All Other Renewable Energy Generation</a:t>
            </a:r>
          </a:p>
          <a:p>
            <a:pPr marL="0" marR="0" lvl="0" indent="0" algn="ctr" defTabSz="914400" rtl="0" eaLnBrk="1" fontAlgn="auto" latinLnBrk="0" hangingPunct="1">
              <a:lnSpc>
                <a:spcPct val="100000"/>
              </a:lnSpc>
              <a:spcBef>
                <a:spcPts val="0"/>
              </a:spcBef>
              <a:spcAft>
                <a:spcPts val="0"/>
              </a:spcAft>
              <a:buClrTx/>
              <a:buSzTx/>
              <a:buFontTx/>
              <a:buNone/>
              <a:tabLst/>
              <a:defRPr sz="1200" b="1"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sz="1200" b="1" i="0" baseline="0">
                <a:effectLst/>
                <a:latin typeface="Times New Roman" panose="02020603050405020304" pitchFamily="18" charset="0"/>
                <a:cs typeface="Times New Roman" panose="02020603050405020304" pitchFamily="18" charset="0"/>
              </a:rPr>
              <a:t>Maui County - </a:t>
            </a:r>
            <a:r>
              <a:rPr lang="en-US" sz="1200" b="1" i="0" baseline="0">
                <a:effectLst/>
              </a:rPr>
              <a:t>Lānaʻi</a:t>
            </a:r>
            <a:r>
              <a:rPr lang="en-US" sz="1200" b="1" i="0" baseline="0">
                <a:effectLst/>
                <a:latin typeface="Times New Roman" panose="02020603050405020304" pitchFamily="18" charset="0"/>
                <a:cs typeface="Times New Roman" panose="02020603050405020304" pitchFamily="18" charset="0"/>
              </a:rPr>
              <a:t> Division</a:t>
            </a:r>
          </a:p>
          <a:p>
            <a:pPr marL="0" marR="0" lvl="0" indent="0" algn="ctr" defTabSz="914400" rtl="0" eaLnBrk="1" fontAlgn="auto" latinLnBrk="0" hangingPunct="1">
              <a:lnSpc>
                <a:spcPct val="100000"/>
              </a:lnSpc>
              <a:spcBef>
                <a:spcPts val="0"/>
              </a:spcBef>
              <a:spcAft>
                <a:spcPts val="0"/>
              </a:spcAft>
              <a:buClrTx/>
              <a:buSzTx/>
              <a:buFontTx/>
              <a:buNone/>
              <a:tabLst/>
              <a:defRPr sz="1200" b="1"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sz="1200" b="1" i="0" baseline="0">
                <a:effectLst/>
                <a:latin typeface="Times New Roman" panose="02020603050405020304" pitchFamily="18" charset="0"/>
                <a:cs typeface="Times New Roman" panose="02020603050405020304" pitchFamily="18" charset="0"/>
              </a:rPr>
              <a:t>Quarterly (8 Rolling Quarters)</a:t>
            </a:r>
            <a:endParaRPr lang="en-US" sz="1200">
              <a:effectLst/>
              <a:latin typeface="Times New Roman" panose="02020603050405020304" pitchFamily="18" charset="0"/>
              <a:cs typeface="Times New Roman" panose="02020603050405020304" pitchFamily="18" charset="0"/>
            </a:endParaRPr>
          </a:p>
        </c:rich>
      </c:tx>
      <c:layout>
        <c:manualLayout>
          <c:xMode val="edge"/>
          <c:yMode val="edge"/>
          <c:x val="8.5784326959130131E-2"/>
          <c:y val="3.1997690288713909E-2"/>
        </c:manualLayout>
      </c:layout>
      <c:overlay val="1"/>
    </c:title>
    <c:autoTitleDeleted val="0"/>
    <c:plotArea>
      <c:layout>
        <c:manualLayout>
          <c:layoutTarget val="inner"/>
          <c:xMode val="edge"/>
          <c:yMode val="edge"/>
          <c:x val="8.6045760029502649E-2"/>
          <c:y val="0.19900826080950407"/>
          <c:w val="0.8223783412677258"/>
          <c:h val="0.57271402127365656"/>
        </c:manualLayout>
      </c:layout>
      <c:barChart>
        <c:barDir val="col"/>
        <c:grouping val="stacked"/>
        <c:varyColors val="0"/>
        <c:ser>
          <c:idx val="3"/>
          <c:order val="0"/>
          <c:tx>
            <c:strRef>
              <c:f>'3F Curtailed Energy Lanai'!$A$19</c:f>
              <c:strCache>
                <c:ptCount val="1"/>
                <c:pt idx="0">
                  <c:v>4. MWh taken from uncurtailable distributed renewable generation resources</c:v>
                </c:pt>
              </c:strCache>
            </c:strRef>
          </c:tx>
          <c:spPr>
            <a:solidFill>
              <a:srgbClr val="A16600"/>
            </a:solidFill>
          </c:spPr>
          <c:invertIfNegative val="0"/>
          <c:cat>
            <c:strRef>
              <c:f>'3F Curtailed Energy Lanai'!B_qtr</c:f>
              <c:strCache>
                <c:ptCount val="8"/>
                <c:pt idx="0">
                  <c:v>Q3 2021</c:v>
                </c:pt>
                <c:pt idx="1">
                  <c:v>Q4 2021</c:v>
                </c:pt>
                <c:pt idx="2">
                  <c:v>Q1 2022</c:v>
                </c:pt>
                <c:pt idx="3">
                  <c:v>Q2 2022</c:v>
                </c:pt>
                <c:pt idx="4">
                  <c:v>Q3 2022</c:v>
                </c:pt>
                <c:pt idx="5">
                  <c:v>Q4 2022</c:v>
                </c:pt>
                <c:pt idx="6">
                  <c:v>Q1 2023</c:v>
                </c:pt>
                <c:pt idx="7">
                  <c:v>Q2 2023</c:v>
                </c:pt>
              </c:strCache>
            </c:strRef>
          </c:cat>
          <c:val>
            <c:numRef>
              <c:f>'3F Curtailed Energy Lanai'!B_4._MWh_taken_from_uncurtailable_distributed_renewable_generation_resources</c:f>
              <c:numCache>
                <c:formatCode>#,##0</c:formatCode>
                <c:ptCount val="8"/>
                <c:pt idx="0">
                  <c:v>365.81416511225899</c:v>
                </c:pt>
                <c:pt idx="1">
                  <c:v>296.85391811228448</c:v>
                </c:pt>
                <c:pt idx="2">
                  <c:v>330.28947442961532</c:v>
                </c:pt>
                <c:pt idx="3">
                  <c:v>356.84411904668298</c:v>
                </c:pt>
                <c:pt idx="4">
                  <c:v>366</c:v>
                </c:pt>
                <c:pt idx="5">
                  <c:v>308</c:v>
                </c:pt>
                <c:pt idx="6">
                  <c:v>310.60042406074064</c:v>
                </c:pt>
                <c:pt idx="7">
                  <c:v>376.55473135546339</c:v>
                </c:pt>
              </c:numCache>
            </c:numRef>
          </c:val>
          <c:extLst>
            <c:ext xmlns:c16="http://schemas.microsoft.com/office/drawing/2014/chart" uri="{C3380CC4-5D6E-409C-BE32-E72D297353CC}">
              <c16:uniqueId val="{00000000-C7CA-4B79-8702-DCC4ED2A85C3}"/>
            </c:ext>
          </c:extLst>
        </c:ser>
        <c:ser>
          <c:idx val="1"/>
          <c:order val="1"/>
          <c:tx>
            <c:strRef>
              <c:f>'3F Curtailed Energy Lanai'!$A$18</c:f>
              <c:strCache>
                <c:ptCount val="1"/>
                <c:pt idx="0">
                  <c:v>3. MWh taken from firm renewable and utility hydro generating facilities</c:v>
                </c:pt>
              </c:strCache>
            </c:strRef>
          </c:tx>
          <c:spPr>
            <a:solidFill>
              <a:srgbClr val="01819C"/>
            </a:solidFill>
            <a:ln>
              <a:solidFill>
                <a:schemeClr val="accent4"/>
              </a:solidFill>
            </a:ln>
          </c:spPr>
          <c:invertIfNegative val="0"/>
          <c:cat>
            <c:strRef>
              <c:f>'3F Curtailed Energy Lanai'!B_qtr</c:f>
              <c:strCache>
                <c:ptCount val="8"/>
                <c:pt idx="0">
                  <c:v>Q3 2021</c:v>
                </c:pt>
                <c:pt idx="1">
                  <c:v>Q4 2021</c:v>
                </c:pt>
                <c:pt idx="2">
                  <c:v>Q1 2022</c:v>
                </c:pt>
                <c:pt idx="3">
                  <c:v>Q2 2022</c:v>
                </c:pt>
                <c:pt idx="4">
                  <c:v>Q3 2022</c:v>
                </c:pt>
                <c:pt idx="5">
                  <c:v>Q4 2022</c:v>
                </c:pt>
                <c:pt idx="6">
                  <c:v>Q1 2023</c:v>
                </c:pt>
                <c:pt idx="7">
                  <c:v>Q2 2023</c:v>
                </c:pt>
              </c:strCache>
            </c:strRef>
          </c:cat>
          <c:val>
            <c:numRef>
              <c:f>'3F Curtailed Energy Lanai'!B_3._MWh_taken_from_firm_renewable_and_utility_hydro_generating_facilities</c:f>
              <c:numCache>
                <c:formatCode>#,##0</c:formatCode>
                <c:ptCount val="8"/>
                <c:pt idx="0">
                  <c:v>0</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01-C7CA-4B79-8702-DCC4ED2A85C3}"/>
            </c:ext>
          </c:extLst>
        </c:ser>
        <c:ser>
          <c:idx val="2"/>
          <c:order val="2"/>
          <c:tx>
            <c:strRef>
              <c:f>'3F Curtailed Energy Lanai'!$A$15</c:f>
              <c:strCache>
                <c:ptCount val="1"/>
                <c:pt idx="0">
                  <c:v>2. MWh taken from curtailable renewable resources</c:v>
                </c:pt>
              </c:strCache>
            </c:strRef>
          </c:tx>
          <c:spPr>
            <a:solidFill>
              <a:srgbClr val="458600"/>
            </a:solidFill>
          </c:spPr>
          <c:invertIfNegative val="0"/>
          <c:cat>
            <c:strRef>
              <c:f>'3F Curtailed Energy Lanai'!B_qtr</c:f>
              <c:strCache>
                <c:ptCount val="8"/>
                <c:pt idx="0">
                  <c:v>Q3 2021</c:v>
                </c:pt>
                <c:pt idx="1">
                  <c:v>Q4 2021</c:v>
                </c:pt>
                <c:pt idx="2">
                  <c:v>Q1 2022</c:v>
                </c:pt>
                <c:pt idx="3">
                  <c:v>Q2 2022</c:v>
                </c:pt>
                <c:pt idx="4">
                  <c:v>Q3 2022</c:v>
                </c:pt>
                <c:pt idx="5">
                  <c:v>Q4 2022</c:v>
                </c:pt>
                <c:pt idx="6">
                  <c:v>Q1 2023</c:v>
                </c:pt>
                <c:pt idx="7">
                  <c:v>Q2 2023</c:v>
                </c:pt>
              </c:strCache>
            </c:strRef>
          </c:cat>
          <c:val>
            <c:numRef>
              <c:f>'3F Curtailed Energy Lanai'!B_2._MWh_taken_from_curtailable_renewable_resources</c:f>
              <c:numCache>
                <c:formatCode>#,##0</c:formatCode>
                <c:ptCount val="8"/>
                <c:pt idx="0">
                  <c:v>169.72</c:v>
                </c:pt>
                <c:pt idx="1">
                  <c:v>111.28</c:v>
                </c:pt>
                <c:pt idx="2">
                  <c:v>104.562</c:v>
                </c:pt>
                <c:pt idx="3">
                  <c:v>85.850999999999999</c:v>
                </c:pt>
                <c:pt idx="4">
                  <c:v>14.209</c:v>
                </c:pt>
                <c:pt idx="5">
                  <c:v>0</c:v>
                </c:pt>
                <c:pt idx="6">
                  <c:v>0</c:v>
                </c:pt>
                <c:pt idx="7">
                  <c:v>0</c:v>
                </c:pt>
              </c:numCache>
            </c:numRef>
          </c:val>
          <c:extLst>
            <c:ext xmlns:c16="http://schemas.microsoft.com/office/drawing/2014/chart" uri="{C3380CC4-5D6E-409C-BE32-E72D297353CC}">
              <c16:uniqueId val="{00000002-C7CA-4B79-8702-DCC4ED2A85C3}"/>
            </c:ext>
          </c:extLst>
        </c:ser>
        <c:ser>
          <c:idx val="0"/>
          <c:order val="3"/>
          <c:tx>
            <c:strRef>
              <c:f>'3F Curtailed Energy Lanai'!$A$16</c:f>
              <c:strCache>
                <c:ptCount val="1"/>
                <c:pt idx="0">
                  <c:v>1. MWh curtailed from curtailable renewable resources</c:v>
                </c:pt>
              </c:strCache>
            </c:strRef>
          </c:tx>
          <c:spPr>
            <a:solidFill>
              <a:schemeClr val="accent2"/>
            </a:solidFill>
          </c:spPr>
          <c:invertIfNegative val="0"/>
          <c:cat>
            <c:strRef>
              <c:f>'3F Curtailed Energy Lanai'!B_qtr</c:f>
              <c:strCache>
                <c:ptCount val="8"/>
                <c:pt idx="0">
                  <c:v>Q3 2021</c:v>
                </c:pt>
                <c:pt idx="1">
                  <c:v>Q4 2021</c:v>
                </c:pt>
                <c:pt idx="2">
                  <c:v>Q1 2022</c:v>
                </c:pt>
                <c:pt idx="3">
                  <c:v>Q2 2022</c:v>
                </c:pt>
                <c:pt idx="4">
                  <c:v>Q3 2022</c:v>
                </c:pt>
                <c:pt idx="5">
                  <c:v>Q4 2022</c:v>
                </c:pt>
                <c:pt idx="6">
                  <c:v>Q1 2023</c:v>
                </c:pt>
                <c:pt idx="7">
                  <c:v>Q2 2023</c:v>
                </c:pt>
              </c:strCache>
            </c:strRef>
          </c:cat>
          <c:val>
            <c:numRef>
              <c:f>'3F Curtailed Energy Lanai'!B_1._MWh_curtailed_from_curtailable_renewable_resources</c:f>
              <c:numCache>
                <c:formatCode>#,##0</c:formatCode>
                <c:ptCount val="8"/>
                <c:pt idx="0">
                  <c:v>14.874000000000001</c:v>
                </c:pt>
                <c:pt idx="1">
                  <c:v>18.140881</c:v>
                </c:pt>
                <c:pt idx="2">
                  <c:v>9.9000000000000005E-2</c:v>
                </c:pt>
                <c:pt idx="3">
                  <c:v>0</c:v>
                </c:pt>
                <c:pt idx="4">
                  <c:v>0</c:v>
                </c:pt>
                <c:pt idx="5">
                  <c:v>0</c:v>
                </c:pt>
                <c:pt idx="6">
                  <c:v>0</c:v>
                </c:pt>
                <c:pt idx="7">
                  <c:v>0</c:v>
                </c:pt>
              </c:numCache>
            </c:numRef>
          </c:val>
          <c:extLst>
            <c:ext xmlns:c16="http://schemas.microsoft.com/office/drawing/2014/chart" uri="{C3380CC4-5D6E-409C-BE32-E72D297353CC}">
              <c16:uniqueId val="{00000003-C7CA-4B79-8702-DCC4ED2A85C3}"/>
            </c:ext>
          </c:extLst>
        </c:ser>
        <c:dLbls>
          <c:showLegendKey val="0"/>
          <c:showVal val="0"/>
          <c:showCatName val="0"/>
          <c:showSerName val="0"/>
          <c:showPercent val="0"/>
          <c:showBubbleSize val="0"/>
        </c:dLbls>
        <c:gapWidth val="150"/>
        <c:overlap val="100"/>
        <c:axId val="133060096"/>
        <c:axId val="133061632"/>
      </c:barChart>
      <c:lineChart>
        <c:grouping val="standard"/>
        <c:varyColors val="0"/>
        <c:ser>
          <c:idx val="4"/>
          <c:order val="4"/>
          <c:tx>
            <c:strRef>
              <c:f>'3F Curtailed Energy Lanai'!$A$20</c:f>
              <c:strCache>
                <c:ptCount val="1"/>
                <c:pt idx="0">
                  <c:v>1/(1+2+3+4) = % Curtailed of all renewable energy resources</c:v>
                </c:pt>
              </c:strCache>
            </c:strRef>
          </c:tx>
          <c:spPr>
            <a:ln>
              <a:solidFill>
                <a:srgbClr val="E80202"/>
              </a:solidFill>
            </a:ln>
          </c:spPr>
          <c:marker>
            <c:symbol val="circle"/>
            <c:size val="6"/>
            <c:spPr>
              <a:solidFill>
                <a:srgbClr val="E80202"/>
              </a:solidFill>
              <a:ln>
                <a:solidFill>
                  <a:srgbClr val="FF0000"/>
                </a:solidFill>
              </a:ln>
            </c:spPr>
          </c:marker>
          <c:dLbls>
            <c:spPr>
              <a:noFill/>
              <a:ln>
                <a:noFill/>
              </a:ln>
              <a:effectLst/>
            </c:sp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'3F Curtailed Energy Lanai'!B_qtr</c:f>
              <c:strCache>
                <c:ptCount val="8"/>
                <c:pt idx="0">
                  <c:v>Q3 2021</c:v>
                </c:pt>
                <c:pt idx="1">
                  <c:v>Q4 2021</c:v>
                </c:pt>
                <c:pt idx="2">
                  <c:v>Q1 2022</c:v>
                </c:pt>
                <c:pt idx="3">
                  <c:v>Q2 2022</c:v>
                </c:pt>
                <c:pt idx="4">
                  <c:v>Q3 2022</c:v>
                </c:pt>
                <c:pt idx="5">
                  <c:v>Q4 2022</c:v>
                </c:pt>
                <c:pt idx="6">
                  <c:v>Q1 2023</c:v>
                </c:pt>
                <c:pt idx="7">
                  <c:v>Q2 2023</c:v>
                </c:pt>
              </c:strCache>
            </c:strRef>
          </c:cat>
          <c:val>
            <c:numRef>
              <c:f>'3F Curtailed Energy Lanai'!B_1_Curtailed_of_all_renewable_energy_resources</c:f>
              <c:numCache>
                <c:formatCode>0.00%</c:formatCode>
                <c:ptCount val="8"/>
                <c:pt idx="0">
                  <c:v>2.7774138363109113E-2</c:v>
                </c:pt>
                <c:pt idx="1">
                  <c:v>4.444835431445112E-2</c:v>
                </c:pt>
                <c:pt idx="2">
                  <c:v>2.2766394003804639E-4</c:v>
                </c:pt>
                <c:pt idx="3">
                  <c:v>0</c:v>
                </c:pt>
                <c:pt idx="4">
                  <c:v>0</c:v>
                </c:pt>
                <c:pt idx="5">
                  <c:v>0</c:v>
                </c:pt>
                <c:pt idx="6">
                  <c:v>0</c:v>
                </c:pt>
                <c:pt idx="7">
                  <c:v>0</c:v>
                </c:pt>
              </c:numCache>
            </c:numRef>
          </c:val>
          <c:smooth val="0"/>
          <c:extLst>
            <c:ext xmlns:c16="http://schemas.microsoft.com/office/drawing/2014/chart" uri="{C3380CC4-5D6E-409C-BE32-E72D297353CC}">
              <c16:uniqueId val="{00000004-C7CA-4B79-8702-DCC4ED2A85C3}"/>
            </c:ext>
          </c:extLst>
        </c:ser>
        <c:dLbls>
          <c:showLegendKey val="0"/>
          <c:showVal val="0"/>
          <c:showCatName val="0"/>
          <c:showSerName val="0"/>
          <c:showPercent val="0"/>
          <c:showBubbleSize val="0"/>
        </c:dLbls>
        <c:marker val="1"/>
        <c:smooth val="0"/>
        <c:axId val="133069824"/>
        <c:axId val="133067904"/>
      </c:lineChart>
      <c:catAx>
        <c:axId val="133060096"/>
        <c:scaling>
          <c:orientation val="minMax"/>
        </c:scaling>
        <c:delete val="0"/>
        <c:axPos val="b"/>
        <c:numFmt formatCode="General" sourceLinked="1"/>
        <c:majorTickMark val="none"/>
        <c:minorTickMark val="none"/>
        <c:tickLblPos val="nextTo"/>
        <c:crossAx val="133061632"/>
        <c:crosses val="autoZero"/>
        <c:auto val="1"/>
        <c:lblAlgn val="ctr"/>
        <c:lblOffset val="100"/>
        <c:noMultiLvlLbl val="0"/>
      </c:catAx>
      <c:valAx>
        <c:axId val="133061632"/>
        <c:scaling>
          <c:orientation val="minMax"/>
        </c:scaling>
        <c:delete val="0"/>
        <c:axPos val="l"/>
        <c:majorGridlines/>
        <c:title>
          <c:tx>
            <c:rich>
              <a:bodyPr/>
              <a:lstStyle/>
              <a:p>
                <a:pPr>
                  <a:defRPr/>
                </a:pPr>
                <a:r>
                  <a:rPr lang="en-US"/>
                  <a:t>MWh Taken/Curtailed</a:t>
                </a:r>
              </a:p>
            </c:rich>
          </c:tx>
          <c:overlay val="0"/>
        </c:title>
        <c:numFmt formatCode="#,##0" sourceLinked="1"/>
        <c:majorTickMark val="none"/>
        <c:minorTickMark val="none"/>
        <c:tickLblPos val="nextTo"/>
        <c:txPr>
          <a:bodyPr/>
          <a:lstStyle/>
          <a:p>
            <a:pPr>
              <a:defRPr sz="900"/>
            </a:pPr>
            <a:endParaRPr lang="en-US"/>
          </a:p>
        </c:txPr>
        <c:crossAx val="133060096"/>
        <c:crosses val="autoZero"/>
        <c:crossBetween val="between"/>
      </c:valAx>
      <c:valAx>
        <c:axId val="133067904"/>
        <c:scaling>
          <c:orientation val="minMax"/>
          <c:max val="1"/>
          <c:min val="0"/>
        </c:scaling>
        <c:delete val="0"/>
        <c:axPos val="r"/>
        <c:title>
          <c:tx>
            <c:rich>
              <a:bodyPr rot="-5400000" vert="horz"/>
              <a:lstStyle/>
              <a:p>
                <a:pPr>
                  <a:defRPr/>
                </a:pPr>
                <a:r>
                  <a:rPr lang="en-US"/>
                  <a:t>% Curtailed</a:t>
                </a:r>
              </a:p>
            </c:rich>
          </c:tx>
          <c:overlay val="0"/>
        </c:title>
        <c:numFmt formatCode="0%" sourceLinked="0"/>
        <c:majorTickMark val="out"/>
        <c:minorTickMark val="none"/>
        <c:tickLblPos val="nextTo"/>
        <c:crossAx val="133069824"/>
        <c:crosses val="max"/>
        <c:crossBetween val="between"/>
      </c:valAx>
      <c:catAx>
        <c:axId val="133069824"/>
        <c:scaling>
          <c:orientation val="minMax"/>
        </c:scaling>
        <c:delete val="1"/>
        <c:axPos val="b"/>
        <c:numFmt formatCode="General" sourceLinked="1"/>
        <c:majorTickMark val="out"/>
        <c:minorTickMark val="none"/>
        <c:tickLblPos val="nextTo"/>
        <c:crossAx val="133067904"/>
        <c:crosses val="autoZero"/>
        <c:auto val="1"/>
        <c:lblAlgn val="ctr"/>
        <c:lblOffset val="100"/>
        <c:noMultiLvlLbl val="0"/>
      </c:catAx>
      <c:spPr>
        <a:solidFill>
          <a:schemeClr val="bg1"/>
        </a:solidFill>
      </c:spPr>
    </c:plotArea>
    <c:legend>
      <c:legendPos val="b"/>
      <c:layout>
        <c:manualLayout>
          <c:xMode val="edge"/>
          <c:yMode val="edge"/>
          <c:x val="0.14519283754404502"/>
          <c:y val="0.84981903577842233"/>
          <c:w val="0.71470931653745984"/>
          <c:h val="0.13037618070177318"/>
        </c:manualLayout>
      </c:layout>
      <c:overlay val="0"/>
      <c:txPr>
        <a:bodyPr/>
        <a:lstStyle/>
        <a:p>
          <a:pPr>
            <a:defRPr sz="900"/>
          </a:pPr>
          <a:endParaRPr lang="en-US"/>
        </a:p>
      </c:txPr>
    </c:legend>
    <c:plotVisOnly val="1"/>
    <c:dispBlanksAs val="gap"/>
    <c:showDLblsOverMax val="0"/>
  </c:chart>
  <c:printSettings>
    <c:headerFooter/>
    <c:pageMargins b="0.75" l="0.7" r="0.7" t="0.75" header="0.3" footer="0.3"/>
    <c:pageSetup orientation="landscape"/>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vert="horz" anchor="b" anchorCtr="0"/>
          <a:lstStyle/>
          <a:p>
            <a:pPr marL="0" marR="0" lvl="0" indent="0" algn="ctr" defTabSz="914400" rtl="0" eaLnBrk="1" fontAlgn="auto" latinLnBrk="0" hangingPunct="1">
              <a:lnSpc>
                <a:spcPct val="100000"/>
              </a:lnSpc>
              <a:spcBef>
                <a:spcPts val="0"/>
              </a:spcBef>
              <a:spcAft>
                <a:spcPts val="0"/>
              </a:spcAft>
              <a:buClrTx/>
              <a:buSzTx/>
              <a:buFontTx/>
              <a:buNone/>
              <a:tabLst/>
              <a:defRPr sz="1200" b="1"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sz="1200">
                <a:latin typeface="Times New Roman" panose="02020603050405020304" pitchFamily="18" charset="0"/>
                <a:cs typeface="Times New Roman" panose="02020603050405020304" pitchFamily="18" charset="0"/>
              </a:rPr>
              <a:t>Estimated Curtailed Energy as a Percent of Available IPP Curtailable Energy Plus All Other Renewable Energy Generation</a:t>
            </a:r>
          </a:p>
          <a:p>
            <a:pPr marL="0" marR="0" lvl="0" indent="0" algn="ctr" defTabSz="914400" rtl="0" eaLnBrk="1" fontAlgn="auto" latinLnBrk="0" hangingPunct="1">
              <a:lnSpc>
                <a:spcPct val="100000"/>
              </a:lnSpc>
              <a:spcBef>
                <a:spcPts val="0"/>
              </a:spcBef>
              <a:spcAft>
                <a:spcPts val="0"/>
              </a:spcAft>
              <a:buClrTx/>
              <a:buSzTx/>
              <a:buFontTx/>
              <a:buNone/>
              <a:tabLst/>
              <a:defRPr sz="1200" b="1"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sz="1200" b="1" i="0" baseline="0">
                <a:effectLst/>
                <a:latin typeface="Times New Roman" panose="02020603050405020304" pitchFamily="18" charset="0"/>
                <a:cs typeface="Times New Roman" panose="02020603050405020304" pitchFamily="18" charset="0"/>
              </a:rPr>
              <a:t>Maui County - </a:t>
            </a:r>
            <a:r>
              <a:rPr lang="en-US" sz="1200" b="1" i="0" baseline="0">
                <a:effectLst/>
              </a:rPr>
              <a:t>Lānaʻi </a:t>
            </a:r>
            <a:r>
              <a:rPr lang="en-US" sz="1200" b="1" i="0" baseline="0">
                <a:effectLst/>
                <a:latin typeface="Times New Roman" panose="02020603050405020304" pitchFamily="18" charset="0"/>
                <a:cs typeface="Times New Roman" panose="02020603050405020304" pitchFamily="18" charset="0"/>
              </a:rPr>
              <a:t>Division</a:t>
            </a:r>
            <a:endParaRPr lang="en-US" sz="1200">
              <a:effectLst/>
              <a:latin typeface="Times New Roman" panose="02020603050405020304" pitchFamily="18" charset="0"/>
              <a:cs typeface="Times New Roman" panose="02020603050405020304" pitchFamily="18" charset="0"/>
            </a:endParaRPr>
          </a:p>
          <a:p>
            <a:pPr marL="0" marR="0" lvl="0" indent="0" algn="ctr" defTabSz="914400" rtl="0" eaLnBrk="1" fontAlgn="auto" latinLnBrk="0" hangingPunct="1">
              <a:lnSpc>
                <a:spcPct val="100000"/>
              </a:lnSpc>
              <a:spcBef>
                <a:spcPts val="0"/>
              </a:spcBef>
              <a:spcAft>
                <a:spcPts val="0"/>
              </a:spcAft>
              <a:buClrTx/>
              <a:buSzTx/>
              <a:buFontTx/>
              <a:buNone/>
              <a:tabLst/>
              <a:defRPr sz="1200" b="1"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sz="1200" b="1" i="0" baseline="0">
                <a:effectLst/>
                <a:latin typeface="Times New Roman" panose="02020603050405020304" pitchFamily="18" charset="0"/>
                <a:cs typeface="Times New Roman" panose="02020603050405020304" pitchFamily="18" charset="0"/>
              </a:rPr>
              <a:t>Annual</a:t>
            </a:r>
            <a:endParaRPr lang="en-US" sz="1200">
              <a:effectLst/>
              <a:latin typeface="Times New Roman" panose="02020603050405020304" pitchFamily="18" charset="0"/>
              <a:cs typeface="Times New Roman" panose="02020603050405020304" pitchFamily="18" charset="0"/>
            </a:endParaRPr>
          </a:p>
        </c:rich>
      </c:tx>
      <c:layout>
        <c:manualLayout>
          <c:xMode val="edge"/>
          <c:yMode val="edge"/>
          <c:x val="0.11177110377839368"/>
          <c:y val="1.6169717475551435E-2"/>
        </c:manualLayout>
      </c:layout>
      <c:overlay val="1"/>
    </c:title>
    <c:autoTitleDeleted val="0"/>
    <c:plotArea>
      <c:layout>
        <c:manualLayout>
          <c:layoutTarget val="inner"/>
          <c:xMode val="edge"/>
          <c:yMode val="edge"/>
          <c:x val="9.3625155389371856E-2"/>
          <c:y val="0.19045841353319717"/>
          <c:w val="0.80834815002963334"/>
          <c:h val="0.57046987474499611"/>
        </c:manualLayout>
      </c:layout>
      <c:barChart>
        <c:barDir val="col"/>
        <c:grouping val="stacked"/>
        <c:varyColors val="0"/>
        <c:ser>
          <c:idx val="2"/>
          <c:order val="0"/>
          <c:tx>
            <c:strRef>
              <c:f>'3F Curtailed Energy Lanai'!$A$8</c:f>
              <c:strCache>
                <c:ptCount val="1"/>
                <c:pt idx="0">
                  <c:v>4. MWh taken from uncurtailable distributed renewable generation resources</c:v>
                </c:pt>
              </c:strCache>
            </c:strRef>
          </c:tx>
          <c:spPr>
            <a:solidFill>
              <a:srgbClr val="A16600"/>
            </a:solidFill>
          </c:spPr>
          <c:invertIfNegative val="0"/>
          <c:cat>
            <c:numRef>
              <c:f>'3F Curtailed Energy Lanai'!A_ann</c:f>
              <c:numCache>
                <c:formatCode>General</c:formatCode>
                <c:ptCount val="10"/>
                <c:pt idx="0">
                  <c:v>2013</c:v>
                </c:pt>
                <c:pt idx="1">
                  <c:v>2014</c:v>
                </c:pt>
                <c:pt idx="2">
                  <c:v>2015</c:v>
                </c:pt>
                <c:pt idx="3">
                  <c:v>2016</c:v>
                </c:pt>
                <c:pt idx="4">
                  <c:v>2017</c:v>
                </c:pt>
                <c:pt idx="5">
                  <c:v>2018</c:v>
                </c:pt>
                <c:pt idx="6">
                  <c:v>2019</c:v>
                </c:pt>
                <c:pt idx="7">
                  <c:v>2020</c:v>
                </c:pt>
                <c:pt idx="8">
                  <c:v>2021</c:v>
                </c:pt>
                <c:pt idx="9">
                  <c:v>2022</c:v>
                </c:pt>
              </c:numCache>
            </c:numRef>
          </c:cat>
          <c:val>
            <c:numRef>
              <c:f>'3F Curtailed Energy Lanai'!A_4._MWh_taken_from_uncurtailable_distributed_renewable_generation_resources</c:f>
              <c:numCache>
                <c:formatCode>#,##0</c:formatCode>
                <c:ptCount val="10"/>
                <c:pt idx="0">
                  <c:v>389.92911275851458</c:v>
                </c:pt>
                <c:pt idx="1">
                  <c:v>461.29447871376016</c:v>
                </c:pt>
                <c:pt idx="2">
                  <c:v>560.4061660353201</c:v>
                </c:pt>
                <c:pt idx="3">
                  <c:v>776.69418803532005</c:v>
                </c:pt>
                <c:pt idx="4">
                  <c:v>1063.537</c:v>
                </c:pt>
                <c:pt idx="5">
                  <c:v>1076.884</c:v>
                </c:pt>
                <c:pt idx="6">
                  <c:v>1133.2809999999999</c:v>
                </c:pt>
                <c:pt idx="7">
                  <c:v>1360.1453728432714</c:v>
                </c:pt>
                <c:pt idx="8">
                  <c:v>1349.7693173725822</c:v>
                </c:pt>
                <c:pt idx="9">
                  <c:v>1361.1335934762983</c:v>
                </c:pt>
              </c:numCache>
            </c:numRef>
          </c:val>
          <c:extLst>
            <c:ext xmlns:c16="http://schemas.microsoft.com/office/drawing/2014/chart" uri="{C3380CC4-5D6E-409C-BE32-E72D297353CC}">
              <c16:uniqueId val="{00000000-0A36-44DB-B98B-5367185DBE9A}"/>
            </c:ext>
          </c:extLst>
        </c:ser>
        <c:ser>
          <c:idx val="0"/>
          <c:order val="1"/>
          <c:tx>
            <c:strRef>
              <c:f>'3F Curtailed Energy Lanai'!$A$7</c:f>
              <c:strCache>
                <c:ptCount val="1"/>
                <c:pt idx="0">
                  <c:v>3. MWh taken from firm renewable and utility hydro generating facilities</c:v>
                </c:pt>
              </c:strCache>
            </c:strRef>
          </c:tx>
          <c:spPr>
            <a:solidFill>
              <a:srgbClr val="01819C"/>
            </a:solidFill>
          </c:spPr>
          <c:invertIfNegative val="0"/>
          <c:cat>
            <c:numRef>
              <c:f>'3F Curtailed Energy Lanai'!A_ann</c:f>
              <c:numCache>
                <c:formatCode>General</c:formatCode>
                <c:ptCount val="10"/>
                <c:pt idx="0">
                  <c:v>2013</c:v>
                </c:pt>
                <c:pt idx="1">
                  <c:v>2014</c:v>
                </c:pt>
                <c:pt idx="2">
                  <c:v>2015</c:v>
                </c:pt>
                <c:pt idx="3">
                  <c:v>2016</c:v>
                </c:pt>
                <c:pt idx="4">
                  <c:v>2017</c:v>
                </c:pt>
                <c:pt idx="5">
                  <c:v>2018</c:v>
                </c:pt>
                <c:pt idx="6">
                  <c:v>2019</c:v>
                </c:pt>
                <c:pt idx="7">
                  <c:v>2020</c:v>
                </c:pt>
                <c:pt idx="8">
                  <c:v>2021</c:v>
                </c:pt>
                <c:pt idx="9">
                  <c:v>2022</c:v>
                </c:pt>
              </c:numCache>
            </c:numRef>
          </c:cat>
          <c:val>
            <c:numRef>
              <c:f>'3F Curtailed Energy Lanai'!A_3._MWh_taken_from_firm_renewable_and_utility_hydro_generating_facilities</c:f>
              <c:numCache>
                <c:formatCode>#,##0</c:formatCode>
                <c:ptCount val="10"/>
                <c:pt idx="0">
                  <c:v>0</c:v>
                </c:pt>
                <c:pt idx="1">
                  <c:v>0</c:v>
                </c:pt>
                <c:pt idx="2">
                  <c:v>0</c:v>
                </c:pt>
                <c:pt idx="3">
                  <c:v>0</c:v>
                </c:pt>
                <c:pt idx="4">
                  <c:v>0</c:v>
                </c:pt>
                <c:pt idx="5">
                  <c:v>0</c:v>
                </c:pt>
                <c:pt idx="6">
                  <c:v>0</c:v>
                </c:pt>
                <c:pt idx="7">
                  <c:v>0</c:v>
                </c:pt>
                <c:pt idx="8">
                  <c:v>0</c:v>
                </c:pt>
                <c:pt idx="9">
                  <c:v>0</c:v>
                </c:pt>
              </c:numCache>
            </c:numRef>
          </c:val>
          <c:extLst>
            <c:ext xmlns:c16="http://schemas.microsoft.com/office/drawing/2014/chart" uri="{C3380CC4-5D6E-409C-BE32-E72D297353CC}">
              <c16:uniqueId val="{00000001-0A36-44DB-B98B-5367185DBE9A}"/>
            </c:ext>
          </c:extLst>
        </c:ser>
        <c:ser>
          <c:idx val="1"/>
          <c:order val="2"/>
          <c:tx>
            <c:strRef>
              <c:f>'3F Curtailed Energy Lanai'!$A$4</c:f>
              <c:strCache>
                <c:ptCount val="1"/>
                <c:pt idx="0">
                  <c:v>2. MWh taken from curtailable renewable resources</c:v>
                </c:pt>
              </c:strCache>
            </c:strRef>
          </c:tx>
          <c:spPr>
            <a:solidFill>
              <a:srgbClr val="458600"/>
            </a:solidFill>
          </c:spPr>
          <c:invertIfNegative val="0"/>
          <c:cat>
            <c:numRef>
              <c:f>'3F Curtailed Energy Lanai'!A_ann</c:f>
              <c:numCache>
                <c:formatCode>General</c:formatCode>
                <c:ptCount val="10"/>
                <c:pt idx="0">
                  <c:v>2013</c:v>
                </c:pt>
                <c:pt idx="1">
                  <c:v>2014</c:v>
                </c:pt>
                <c:pt idx="2">
                  <c:v>2015</c:v>
                </c:pt>
                <c:pt idx="3">
                  <c:v>2016</c:v>
                </c:pt>
                <c:pt idx="4">
                  <c:v>2017</c:v>
                </c:pt>
                <c:pt idx="5">
                  <c:v>2018</c:v>
                </c:pt>
                <c:pt idx="6">
                  <c:v>2019</c:v>
                </c:pt>
                <c:pt idx="7">
                  <c:v>2020</c:v>
                </c:pt>
                <c:pt idx="8">
                  <c:v>2021</c:v>
                </c:pt>
                <c:pt idx="9">
                  <c:v>2022</c:v>
                </c:pt>
              </c:numCache>
            </c:numRef>
          </c:cat>
          <c:val>
            <c:numRef>
              <c:f>'3F Curtailed Energy Lanai'!A_2._MWh_taken_from_curtailable_renewable_resources</c:f>
              <c:numCache>
                <c:formatCode>#,##0</c:formatCode>
                <c:ptCount val="10"/>
                <c:pt idx="0">
                  <c:v>2061</c:v>
                </c:pt>
                <c:pt idx="1">
                  <c:v>1830</c:v>
                </c:pt>
                <c:pt idx="2">
                  <c:v>2133.5940000000001</c:v>
                </c:pt>
                <c:pt idx="3">
                  <c:v>2342.63</c:v>
                </c:pt>
                <c:pt idx="4">
                  <c:v>2055.52</c:v>
                </c:pt>
                <c:pt idx="5">
                  <c:v>1343.558</c:v>
                </c:pt>
                <c:pt idx="6">
                  <c:v>1465.2670000000001</c:v>
                </c:pt>
                <c:pt idx="7">
                  <c:v>981.98900000000003</c:v>
                </c:pt>
                <c:pt idx="8">
                  <c:v>813.08400000000006</c:v>
                </c:pt>
                <c:pt idx="9">
                  <c:v>204.62200000000001</c:v>
                </c:pt>
              </c:numCache>
            </c:numRef>
          </c:val>
          <c:extLst>
            <c:ext xmlns:c16="http://schemas.microsoft.com/office/drawing/2014/chart" uri="{C3380CC4-5D6E-409C-BE32-E72D297353CC}">
              <c16:uniqueId val="{00000002-0A36-44DB-B98B-5367185DBE9A}"/>
            </c:ext>
          </c:extLst>
        </c:ser>
        <c:ser>
          <c:idx val="7"/>
          <c:order val="4"/>
          <c:tx>
            <c:strRef>
              <c:f>'3F Curtailed Energy Lanai'!$A$5</c:f>
              <c:strCache>
                <c:ptCount val="1"/>
                <c:pt idx="0">
                  <c:v>1. MWh curtailed from curtailable renewable resources</c:v>
                </c:pt>
              </c:strCache>
            </c:strRef>
          </c:tx>
          <c:spPr>
            <a:solidFill>
              <a:schemeClr val="accent2"/>
            </a:solidFill>
          </c:spPr>
          <c:invertIfNegative val="0"/>
          <c:cat>
            <c:numRef>
              <c:f>'3F Curtailed Energy Lanai'!A_ann</c:f>
              <c:numCache>
                <c:formatCode>General</c:formatCode>
                <c:ptCount val="10"/>
                <c:pt idx="0">
                  <c:v>2013</c:v>
                </c:pt>
                <c:pt idx="1">
                  <c:v>2014</c:v>
                </c:pt>
                <c:pt idx="2">
                  <c:v>2015</c:v>
                </c:pt>
                <c:pt idx="3">
                  <c:v>2016</c:v>
                </c:pt>
                <c:pt idx="4">
                  <c:v>2017</c:v>
                </c:pt>
                <c:pt idx="5">
                  <c:v>2018</c:v>
                </c:pt>
                <c:pt idx="6">
                  <c:v>2019</c:v>
                </c:pt>
                <c:pt idx="7">
                  <c:v>2020</c:v>
                </c:pt>
                <c:pt idx="8">
                  <c:v>2021</c:v>
                </c:pt>
                <c:pt idx="9">
                  <c:v>2022</c:v>
                </c:pt>
              </c:numCache>
            </c:numRef>
          </c:cat>
          <c:val>
            <c:numRef>
              <c:f>'3F Curtailed Energy Lanai'!A_1._MWh_curtailed_from_curtailable_renewable_resources</c:f>
              <c:numCache>
                <c:formatCode>#,##0</c:formatCode>
                <c:ptCount val="10"/>
                <c:pt idx="0">
                  <c:v>217.20000000000005</c:v>
                </c:pt>
                <c:pt idx="1">
                  <c:v>610.29999999999995</c:v>
                </c:pt>
                <c:pt idx="2">
                  <c:v>208.64000000000004</c:v>
                </c:pt>
                <c:pt idx="3">
                  <c:v>159.13999999999999</c:v>
                </c:pt>
                <c:pt idx="4">
                  <c:v>143.13069999999991</c:v>
                </c:pt>
                <c:pt idx="5">
                  <c:v>136.33639999999991</c:v>
                </c:pt>
                <c:pt idx="6">
                  <c:v>84.748700000000014</c:v>
                </c:pt>
                <c:pt idx="7">
                  <c:v>29.616000000000003</c:v>
                </c:pt>
                <c:pt idx="8">
                  <c:v>75.026881000000003</c:v>
                </c:pt>
                <c:pt idx="9">
                  <c:v>9.9000000000000005E-2</c:v>
                </c:pt>
              </c:numCache>
            </c:numRef>
          </c:val>
          <c:extLst>
            <c:ext xmlns:c16="http://schemas.microsoft.com/office/drawing/2014/chart" uri="{C3380CC4-5D6E-409C-BE32-E72D297353CC}">
              <c16:uniqueId val="{00000003-0A36-44DB-B98B-5367185DBE9A}"/>
            </c:ext>
          </c:extLst>
        </c:ser>
        <c:dLbls>
          <c:showLegendKey val="0"/>
          <c:showVal val="0"/>
          <c:showCatName val="0"/>
          <c:showSerName val="0"/>
          <c:showPercent val="0"/>
          <c:showBubbleSize val="0"/>
        </c:dLbls>
        <c:gapWidth val="150"/>
        <c:overlap val="100"/>
        <c:axId val="133138688"/>
        <c:axId val="133144576"/>
      </c:barChart>
      <c:lineChart>
        <c:grouping val="standard"/>
        <c:varyColors val="0"/>
        <c:ser>
          <c:idx val="3"/>
          <c:order val="3"/>
          <c:tx>
            <c:strRef>
              <c:f>'3F Curtailed Energy Lanai'!$A$9</c:f>
              <c:strCache>
                <c:ptCount val="1"/>
                <c:pt idx="0">
                  <c:v>1/(1+2+3+4) = % Curtailed of all renewable energy resources</c:v>
                </c:pt>
              </c:strCache>
            </c:strRef>
          </c:tx>
          <c:spPr>
            <a:ln>
              <a:solidFill>
                <a:srgbClr val="E80202"/>
              </a:solidFill>
            </a:ln>
          </c:spPr>
          <c:marker>
            <c:symbol val="circle"/>
            <c:size val="7"/>
            <c:spPr>
              <a:solidFill>
                <a:srgbClr val="E80202"/>
              </a:solidFill>
              <a:ln>
                <a:noFill/>
              </a:ln>
            </c:spPr>
          </c:marker>
          <c:dLbls>
            <c:spPr>
              <a:noFill/>
              <a:ln>
                <a:noFill/>
              </a:ln>
              <a:effectLst/>
            </c:sp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'3F Curtailed Energy Lanai'!A_ann</c:f>
              <c:numCache>
                <c:formatCode>General</c:formatCode>
                <c:ptCount val="10"/>
                <c:pt idx="0">
                  <c:v>2013</c:v>
                </c:pt>
                <c:pt idx="1">
                  <c:v>2014</c:v>
                </c:pt>
                <c:pt idx="2">
                  <c:v>2015</c:v>
                </c:pt>
                <c:pt idx="3">
                  <c:v>2016</c:v>
                </c:pt>
                <c:pt idx="4">
                  <c:v>2017</c:v>
                </c:pt>
                <c:pt idx="5">
                  <c:v>2018</c:v>
                </c:pt>
                <c:pt idx="6">
                  <c:v>2019</c:v>
                </c:pt>
                <c:pt idx="7">
                  <c:v>2020</c:v>
                </c:pt>
                <c:pt idx="8">
                  <c:v>2021</c:v>
                </c:pt>
                <c:pt idx="9">
                  <c:v>2022</c:v>
                </c:pt>
              </c:numCache>
            </c:numRef>
          </c:cat>
          <c:val>
            <c:numRef>
              <c:f>'3F Curtailed Energy Lanai'!A_1_Curtailed_of_all_renewable_energy_resources</c:f>
              <c:numCache>
                <c:formatCode>0.00%</c:formatCode>
                <c:ptCount val="10"/>
                <c:pt idx="0">
                  <c:v>8.1405355895780546E-2</c:v>
                </c:pt>
                <c:pt idx="1">
                  <c:v>0.21033263072327671</c:v>
                </c:pt>
                <c:pt idx="2">
                  <c:v>7.1879388441378464E-2</c:v>
                </c:pt>
                <c:pt idx="3">
                  <c:v>4.8541021305273907E-2</c:v>
                </c:pt>
                <c:pt idx="4">
                  <c:v>4.3875678888740804E-2</c:v>
                </c:pt>
                <c:pt idx="5">
                  <c:v>5.3323510555314417E-2</c:v>
                </c:pt>
                <c:pt idx="6">
                  <c:v>3.1583797647125648E-2</c:v>
                </c:pt>
                <c:pt idx="7">
                  <c:v>1.2486980223174217E-2</c:v>
                </c:pt>
                <c:pt idx="8">
                  <c:v>3.3525870175964104E-2</c:v>
                </c:pt>
                <c:pt idx="9">
                  <c:v>6.3224261315486275E-5</c:v>
                </c:pt>
              </c:numCache>
            </c:numRef>
          </c:val>
          <c:smooth val="0"/>
          <c:extLst>
            <c:ext xmlns:c16="http://schemas.microsoft.com/office/drawing/2014/chart" uri="{C3380CC4-5D6E-409C-BE32-E72D297353CC}">
              <c16:uniqueId val="{00000004-0A36-44DB-B98B-5367185DBE9A}"/>
            </c:ext>
          </c:extLst>
        </c:ser>
        <c:dLbls>
          <c:showLegendKey val="0"/>
          <c:showVal val="0"/>
          <c:showCatName val="0"/>
          <c:showSerName val="0"/>
          <c:showPercent val="0"/>
          <c:showBubbleSize val="0"/>
        </c:dLbls>
        <c:marker val="1"/>
        <c:smooth val="0"/>
        <c:axId val="133148672"/>
        <c:axId val="133146496"/>
      </c:lineChart>
      <c:catAx>
        <c:axId val="133138688"/>
        <c:scaling>
          <c:orientation val="minMax"/>
        </c:scaling>
        <c:delete val="0"/>
        <c:axPos val="b"/>
        <c:numFmt formatCode="General" sourceLinked="1"/>
        <c:majorTickMark val="none"/>
        <c:minorTickMark val="none"/>
        <c:tickLblPos val="nextTo"/>
        <c:crossAx val="133144576"/>
        <c:crosses val="autoZero"/>
        <c:auto val="1"/>
        <c:lblAlgn val="ctr"/>
        <c:lblOffset val="100"/>
        <c:noMultiLvlLbl val="0"/>
      </c:catAx>
      <c:valAx>
        <c:axId val="133144576"/>
        <c:scaling>
          <c:orientation val="minMax"/>
          <c:max val="3500"/>
        </c:scaling>
        <c:delete val="0"/>
        <c:axPos val="l"/>
        <c:majorGridlines/>
        <c:title>
          <c:tx>
            <c:rich>
              <a:bodyPr/>
              <a:lstStyle/>
              <a:p>
                <a:pPr>
                  <a:defRPr/>
                </a:pPr>
                <a:r>
                  <a:rPr lang="en-US"/>
                  <a:t>MWh Taken/Curtailed</a:t>
                </a:r>
              </a:p>
            </c:rich>
          </c:tx>
          <c:overlay val="0"/>
        </c:title>
        <c:numFmt formatCode="#,##0" sourceLinked="1"/>
        <c:majorTickMark val="none"/>
        <c:minorTickMark val="none"/>
        <c:tickLblPos val="nextTo"/>
        <c:txPr>
          <a:bodyPr/>
          <a:lstStyle/>
          <a:p>
            <a:pPr>
              <a:defRPr sz="900"/>
            </a:pPr>
            <a:endParaRPr lang="en-US"/>
          </a:p>
        </c:txPr>
        <c:crossAx val="133138688"/>
        <c:crosses val="autoZero"/>
        <c:crossBetween val="between"/>
      </c:valAx>
      <c:valAx>
        <c:axId val="133146496"/>
        <c:scaling>
          <c:orientation val="minMax"/>
          <c:max val="1"/>
        </c:scaling>
        <c:delete val="0"/>
        <c:axPos val="r"/>
        <c:title>
          <c:tx>
            <c:rich>
              <a:bodyPr rot="-5400000" vert="horz"/>
              <a:lstStyle/>
              <a:p>
                <a:pPr>
                  <a:defRPr/>
                </a:pPr>
                <a:r>
                  <a:rPr lang="en-US"/>
                  <a:t>%</a:t>
                </a:r>
                <a:r>
                  <a:rPr lang="en-US" baseline="0"/>
                  <a:t> Curtailed</a:t>
                </a:r>
                <a:endParaRPr lang="en-US"/>
              </a:p>
            </c:rich>
          </c:tx>
          <c:overlay val="0"/>
        </c:title>
        <c:numFmt formatCode="0%" sourceLinked="0"/>
        <c:majorTickMark val="out"/>
        <c:minorTickMark val="none"/>
        <c:tickLblPos val="nextTo"/>
        <c:crossAx val="133148672"/>
        <c:crosses val="max"/>
        <c:crossBetween val="between"/>
      </c:valAx>
      <c:catAx>
        <c:axId val="133148672"/>
        <c:scaling>
          <c:orientation val="minMax"/>
        </c:scaling>
        <c:delete val="1"/>
        <c:axPos val="b"/>
        <c:numFmt formatCode="General" sourceLinked="1"/>
        <c:majorTickMark val="out"/>
        <c:minorTickMark val="none"/>
        <c:tickLblPos val="nextTo"/>
        <c:crossAx val="133146496"/>
        <c:crosses val="autoZero"/>
        <c:auto val="1"/>
        <c:lblAlgn val="ctr"/>
        <c:lblOffset val="100"/>
        <c:noMultiLvlLbl val="0"/>
      </c:catAx>
    </c:plotArea>
    <c:legend>
      <c:legendPos val="b"/>
      <c:layout>
        <c:manualLayout>
          <c:xMode val="edge"/>
          <c:yMode val="edge"/>
          <c:x val="0"/>
          <c:y val="0.83236821959755025"/>
          <c:w val="1"/>
          <c:h val="0.16763178040244969"/>
        </c:manualLayout>
      </c:layout>
      <c:overlay val="0"/>
      <c:txPr>
        <a:bodyPr/>
        <a:lstStyle/>
        <a:p>
          <a:pPr>
            <a:defRPr sz="900"/>
          </a:pPr>
          <a:endParaRPr lang="en-US"/>
        </a:p>
      </c:txPr>
    </c:legend>
    <c:plotVisOnly val="1"/>
    <c:dispBlanksAs val="gap"/>
    <c:showDLblsOverMax val="0"/>
  </c:chart>
  <c:printSettings>
    <c:headerFooter/>
    <c:pageMargins b="0.75" l="0.7" r="0.7" t="0.75" header="0.3" footer="0.3"/>
    <c:pageSetup orientation="landscape"/>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vert="horz" anchor="b" anchorCtr="0"/>
          <a:lstStyle/>
          <a:p>
            <a:pPr marL="0" marR="0" lvl="0" indent="0" algn="ctr" defTabSz="914400" rtl="0" eaLnBrk="1" fontAlgn="auto" latinLnBrk="0" hangingPunct="1">
              <a:lnSpc>
                <a:spcPct val="100000"/>
              </a:lnSpc>
              <a:spcBef>
                <a:spcPts val="0"/>
              </a:spcBef>
              <a:spcAft>
                <a:spcPts val="0"/>
              </a:spcAft>
              <a:buClrTx/>
              <a:buSzTx/>
              <a:buFontTx/>
              <a:buNone/>
              <a:tabLst/>
              <a:defRPr sz="1200" b="1"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sz="1200">
                <a:latin typeface="Times New Roman" panose="02020603050405020304" pitchFamily="18" charset="0"/>
                <a:cs typeface="Times New Roman" panose="02020603050405020304" pitchFamily="18" charset="0"/>
              </a:rPr>
              <a:t>Estimated Curtailed Energy as a Percent of Available IPP Curtailable Energy</a:t>
            </a:r>
          </a:p>
          <a:p>
            <a:pPr marL="0" marR="0" lvl="0" indent="0" algn="ctr" defTabSz="914400" rtl="0" eaLnBrk="1" fontAlgn="auto" latinLnBrk="0" hangingPunct="1">
              <a:lnSpc>
                <a:spcPct val="100000"/>
              </a:lnSpc>
              <a:spcBef>
                <a:spcPts val="0"/>
              </a:spcBef>
              <a:spcAft>
                <a:spcPts val="0"/>
              </a:spcAft>
              <a:buClrTx/>
              <a:buSzTx/>
              <a:buFontTx/>
              <a:buNone/>
              <a:tabLst/>
              <a:defRPr sz="1200" b="1"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sz="1200" b="1" i="0" baseline="0">
                <a:effectLst/>
                <a:latin typeface="Times New Roman" panose="02020603050405020304" pitchFamily="18" charset="0"/>
                <a:cs typeface="Times New Roman" panose="02020603050405020304" pitchFamily="18" charset="0"/>
              </a:rPr>
              <a:t>Maui County - </a:t>
            </a:r>
            <a:r>
              <a:rPr lang="en-US" sz="1200">
                <a:effectLst/>
              </a:rPr>
              <a:t>Lānaʻi</a:t>
            </a:r>
            <a:r>
              <a:rPr lang="en-US" sz="1200" b="1" i="0" baseline="0">
                <a:effectLst/>
                <a:latin typeface="Times New Roman" panose="02020603050405020304" pitchFamily="18" charset="0"/>
                <a:cs typeface="Times New Roman" panose="02020603050405020304" pitchFamily="18" charset="0"/>
              </a:rPr>
              <a:t> Division</a:t>
            </a:r>
            <a:endParaRPr lang="en-US" sz="1200">
              <a:effectLst/>
              <a:latin typeface="Times New Roman" panose="02020603050405020304" pitchFamily="18" charset="0"/>
              <a:cs typeface="Times New Roman" panose="02020603050405020304" pitchFamily="18" charset="0"/>
            </a:endParaRPr>
          </a:p>
          <a:p>
            <a:pPr marL="0" marR="0" lvl="0" indent="0" algn="ctr" defTabSz="914400" rtl="0" eaLnBrk="1" fontAlgn="auto" latinLnBrk="0" hangingPunct="1">
              <a:lnSpc>
                <a:spcPct val="100000"/>
              </a:lnSpc>
              <a:spcBef>
                <a:spcPts val="0"/>
              </a:spcBef>
              <a:spcAft>
                <a:spcPts val="0"/>
              </a:spcAft>
              <a:buClrTx/>
              <a:buSzTx/>
              <a:buFontTx/>
              <a:buNone/>
              <a:tabLst/>
              <a:defRPr sz="1200" b="1"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sz="1200" b="1" i="0" baseline="0">
                <a:effectLst/>
                <a:latin typeface="Times New Roman" panose="02020603050405020304" pitchFamily="18" charset="0"/>
                <a:cs typeface="Times New Roman" panose="02020603050405020304" pitchFamily="18" charset="0"/>
              </a:rPr>
              <a:t>Annual</a:t>
            </a:r>
            <a:endParaRPr lang="en-US" sz="1200">
              <a:effectLst/>
              <a:latin typeface="Times New Roman" panose="02020603050405020304" pitchFamily="18" charset="0"/>
              <a:cs typeface="Times New Roman" panose="02020603050405020304" pitchFamily="18" charset="0"/>
            </a:endParaRPr>
          </a:p>
        </c:rich>
      </c:tx>
      <c:layout>
        <c:manualLayout>
          <c:xMode val="edge"/>
          <c:yMode val="edge"/>
          <c:x val="0.10360344956880392"/>
          <c:y val="3.8048068510666937E-2"/>
        </c:manualLayout>
      </c:layout>
      <c:overlay val="1"/>
    </c:title>
    <c:autoTitleDeleted val="0"/>
    <c:plotArea>
      <c:layout>
        <c:manualLayout>
          <c:layoutTarget val="inner"/>
          <c:xMode val="edge"/>
          <c:yMode val="edge"/>
          <c:x val="0.10007602437657211"/>
          <c:y val="0.18447871392994822"/>
          <c:w val="0.80834815002963334"/>
          <c:h val="0.66912294815922702"/>
        </c:manualLayout>
      </c:layout>
      <c:barChart>
        <c:barDir val="col"/>
        <c:grouping val="stacked"/>
        <c:varyColors val="0"/>
        <c:ser>
          <c:idx val="1"/>
          <c:order val="0"/>
          <c:tx>
            <c:strRef>
              <c:f>'3F Curtailed Energy Lanai'!$A$4</c:f>
              <c:strCache>
                <c:ptCount val="1"/>
                <c:pt idx="0">
                  <c:v>2. MWh taken from curtailable renewable resources</c:v>
                </c:pt>
              </c:strCache>
            </c:strRef>
          </c:tx>
          <c:spPr>
            <a:solidFill>
              <a:srgbClr val="458600"/>
            </a:solidFill>
          </c:spPr>
          <c:invertIfNegative val="0"/>
          <c:cat>
            <c:numRef>
              <c:f>'3F Curtailed Energy Lanai'!A_ann</c:f>
              <c:numCache>
                <c:formatCode>General</c:formatCode>
                <c:ptCount val="10"/>
                <c:pt idx="0">
                  <c:v>2013</c:v>
                </c:pt>
                <c:pt idx="1">
                  <c:v>2014</c:v>
                </c:pt>
                <c:pt idx="2">
                  <c:v>2015</c:v>
                </c:pt>
                <c:pt idx="3">
                  <c:v>2016</c:v>
                </c:pt>
                <c:pt idx="4">
                  <c:v>2017</c:v>
                </c:pt>
                <c:pt idx="5">
                  <c:v>2018</c:v>
                </c:pt>
                <c:pt idx="6">
                  <c:v>2019</c:v>
                </c:pt>
                <c:pt idx="7">
                  <c:v>2020</c:v>
                </c:pt>
                <c:pt idx="8">
                  <c:v>2021</c:v>
                </c:pt>
                <c:pt idx="9">
                  <c:v>2022</c:v>
                </c:pt>
              </c:numCache>
            </c:numRef>
          </c:cat>
          <c:val>
            <c:numRef>
              <c:f>'3F Curtailed Energy Lanai'!A_2._MWh_taken_from_curtailable_renewable_resources</c:f>
              <c:numCache>
                <c:formatCode>#,##0</c:formatCode>
                <c:ptCount val="10"/>
                <c:pt idx="0">
                  <c:v>2061</c:v>
                </c:pt>
                <c:pt idx="1">
                  <c:v>1830</c:v>
                </c:pt>
                <c:pt idx="2">
                  <c:v>2133.5940000000001</c:v>
                </c:pt>
                <c:pt idx="3">
                  <c:v>2342.63</c:v>
                </c:pt>
                <c:pt idx="4">
                  <c:v>2055.52</c:v>
                </c:pt>
                <c:pt idx="5">
                  <c:v>1343.558</c:v>
                </c:pt>
                <c:pt idx="6">
                  <c:v>1465.2670000000001</c:v>
                </c:pt>
                <c:pt idx="7">
                  <c:v>981.98900000000003</c:v>
                </c:pt>
                <c:pt idx="8">
                  <c:v>813.08400000000006</c:v>
                </c:pt>
                <c:pt idx="9">
                  <c:v>204.62200000000001</c:v>
                </c:pt>
              </c:numCache>
            </c:numRef>
          </c:val>
          <c:extLst>
            <c:ext xmlns:c16="http://schemas.microsoft.com/office/drawing/2014/chart" uri="{C3380CC4-5D6E-409C-BE32-E72D297353CC}">
              <c16:uniqueId val="{00000000-D01E-47AA-991B-BC8FF1EE03B8}"/>
            </c:ext>
          </c:extLst>
        </c:ser>
        <c:ser>
          <c:idx val="7"/>
          <c:order val="1"/>
          <c:tx>
            <c:strRef>
              <c:f>'3F Curtailed Energy Lanai'!$A$5</c:f>
              <c:strCache>
                <c:ptCount val="1"/>
                <c:pt idx="0">
                  <c:v>1. MWh curtailed from curtailable renewable resources</c:v>
                </c:pt>
              </c:strCache>
            </c:strRef>
          </c:tx>
          <c:spPr>
            <a:solidFill>
              <a:schemeClr val="accent2"/>
            </a:solidFill>
          </c:spPr>
          <c:invertIfNegative val="0"/>
          <c:cat>
            <c:numRef>
              <c:f>'3F Curtailed Energy Lanai'!A_ann</c:f>
              <c:numCache>
                <c:formatCode>General</c:formatCode>
                <c:ptCount val="10"/>
                <c:pt idx="0">
                  <c:v>2013</c:v>
                </c:pt>
                <c:pt idx="1">
                  <c:v>2014</c:v>
                </c:pt>
                <c:pt idx="2">
                  <c:v>2015</c:v>
                </c:pt>
                <c:pt idx="3">
                  <c:v>2016</c:v>
                </c:pt>
                <c:pt idx="4">
                  <c:v>2017</c:v>
                </c:pt>
                <c:pt idx="5">
                  <c:v>2018</c:v>
                </c:pt>
                <c:pt idx="6">
                  <c:v>2019</c:v>
                </c:pt>
                <c:pt idx="7">
                  <c:v>2020</c:v>
                </c:pt>
                <c:pt idx="8">
                  <c:v>2021</c:v>
                </c:pt>
                <c:pt idx="9">
                  <c:v>2022</c:v>
                </c:pt>
              </c:numCache>
            </c:numRef>
          </c:cat>
          <c:val>
            <c:numRef>
              <c:f>'3F Curtailed Energy Lanai'!A_1._MWh_curtailed_from_curtailable_renewable_resources</c:f>
              <c:numCache>
                <c:formatCode>#,##0</c:formatCode>
                <c:ptCount val="10"/>
                <c:pt idx="0">
                  <c:v>217.20000000000005</c:v>
                </c:pt>
                <c:pt idx="1">
                  <c:v>610.29999999999995</c:v>
                </c:pt>
                <c:pt idx="2">
                  <c:v>208.64000000000004</c:v>
                </c:pt>
                <c:pt idx="3">
                  <c:v>159.13999999999999</c:v>
                </c:pt>
                <c:pt idx="4">
                  <c:v>143.13069999999991</c:v>
                </c:pt>
                <c:pt idx="5">
                  <c:v>136.33639999999991</c:v>
                </c:pt>
                <c:pt idx="6">
                  <c:v>84.748700000000014</c:v>
                </c:pt>
                <c:pt idx="7">
                  <c:v>29.616000000000003</c:v>
                </c:pt>
                <c:pt idx="8">
                  <c:v>75.026881000000003</c:v>
                </c:pt>
                <c:pt idx="9">
                  <c:v>9.9000000000000005E-2</c:v>
                </c:pt>
              </c:numCache>
            </c:numRef>
          </c:val>
          <c:extLst>
            <c:ext xmlns:c16="http://schemas.microsoft.com/office/drawing/2014/chart" uri="{C3380CC4-5D6E-409C-BE32-E72D297353CC}">
              <c16:uniqueId val="{00000001-D01E-47AA-991B-BC8FF1EE03B8}"/>
            </c:ext>
          </c:extLst>
        </c:ser>
        <c:dLbls>
          <c:showLegendKey val="0"/>
          <c:showVal val="0"/>
          <c:showCatName val="0"/>
          <c:showSerName val="0"/>
          <c:showPercent val="0"/>
          <c:showBubbleSize val="0"/>
        </c:dLbls>
        <c:gapWidth val="150"/>
        <c:overlap val="100"/>
        <c:axId val="133198592"/>
        <c:axId val="133200128"/>
      </c:barChart>
      <c:lineChart>
        <c:grouping val="standard"/>
        <c:varyColors val="0"/>
        <c:ser>
          <c:idx val="8"/>
          <c:order val="2"/>
          <c:tx>
            <c:strRef>
              <c:f>'3F Curtailed Energy Lanai'!$A$6</c:f>
              <c:strCache>
                <c:ptCount val="1"/>
                <c:pt idx="0">
                  <c:v>1/(1+2) = % Curtailed of curtailable renewable resources</c:v>
                </c:pt>
              </c:strCache>
            </c:strRef>
          </c:tx>
          <c:spPr>
            <a:ln>
              <a:solidFill>
                <a:srgbClr val="0000FF"/>
              </a:solidFill>
            </a:ln>
          </c:spPr>
          <c:marker>
            <c:symbol val="diamond"/>
            <c:size val="10"/>
            <c:spPr>
              <a:solidFill>
                <a:srgbClr val="0000FF"/>
              </a:solidFill>
            </c:spPr>
          </c:marker>
          <c:dLbls>
            <c:spPr>
              <a:noFill/>
              <a:ln>
                <a:noFill/>
              </a:ln>
              <a:effectLst/>
            </c:sp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'3F Curtailed Energy Lanai'!A_ann</c:f>
              <c:numCache>
                <c:formatCode>General</c:formatCode>
                <c:ptCount val="10"/>
                <c:pt idx="0">
                  <c:v>2013</c:v>
                </c:pt>
                <c:pt idx="1">
                  <c:v>2014</c:v>
                </c:pt>
                <c:pt idx="2">
                  <c:v>2015</c:v>
                </c:pt>
                <c:pt idx="3">
                  <c:v>2016</c:v>
                </c:pt>
                <c:pt idx="4">
                  <c:v>2017</c:v>
                </c:pt>
                <c:pt idx="5">
                  <c:v>2018</c:v>
                </c:pt>
                <c:pt idx="6">
                  <c:v>2019</c:v>
                </c:pt>
                <c:pt idx="7">
                  <c:v>2020</c:v>
                </c:pt>
                <c:pt idx="8">
                  <c:v>2021</c:v>
                </c:pt>
                <c:pt idx="9">
                  <c:v>2022</c:v>
                </c:pt>
              </c:numCache>
            </c:numRef>
          </c:cat>
          <c:val>
            <c:numRef>
              <c:f>'3F Curtailed Energy Lanai'!A_1_Curtailed_of_curtailable_renewable_resources</c:f>
              <c:numCache>
                <c:formatCode>0.00%</c:formatCode>
                <c:ptCount val="10"/>
                <c:pt idx="0">
                  <c:v>9.5338425072425625E-2</c:v>
                </c:pt>
                <c:pt idx="1">
                  <c:v>0.2500922017784698</c:v>
                </c:pt>
                <c:pt idx="2">
                  <c:v>8.9077350939316929E-2</c:v>
                </c:pt>
                <c:pt idx="3">
                  <c:v>6.361096343788597E-2</c:v>
                </c:pt>
                <c:pt idx="4">
                  <c:v>6.5099335697116387E-2</c:v>
                </c:pt>
                <c:pt idx="5">
                  <c:v>9.2125762486836849E-2</c:v>
                </c:pt>
                <c:pt idx="6">
                  <c:v>5.4676026829921794E-2</c:v>
                </c:pt>
                <c:pt idx="7">
                  <c:v>2.9276249128859587E-2</c:v>
                </c:pt>
                <c:pt idx="8">
                  <c:v>8.447918227904247E-2</c:v>
                </c:pt>
                <c:pt idx="9">
                  <c:v>4.8358497662672617E-4</c:v>
                </c:pt>
              </c:numCache>
            </c:numRef>
          </c:val>
          <c:smooth val="0"/>
          <c:extLst>
            <c:ext xmlns:c16="http://schemas.microsoft.com/office/drawing/2014/chart" uri="{C3380CC4-5D6E-409C-BE32-E72D297353CC}">
              <c16:uniqueId val="{00000002-D01E-47AA-991B-BC8FF1EE03B8}"/>
            </c:ext>
          </c:extLst>
        </c:ser>
        <c:dLbls>
          <c:showLegendKey val="0"/>
          <c:showVal val="0"/>
          <c:showCatName val="0"/>
          <c:showSerName val="0"/>
          <c:showPercent val="0"/>
          <c:showBubbleSize val="0"/>
        </c:dLbls>
        <c:marker val="1"/>
        <c:smooth val="0"/>
        <c:axId val="133212416"/>
        <c:axId val="133210496"/>
      </c:lineChart>
      <c:catAx>
        <c:axId val="133198592"/>
        <c:scaling>
          <c:orientation val="minMax"/>
        </c:scaling>
        <c:delete val="0"/>
        <c:axPos val="b"/>
        <c:numFmt formatCode="General" sourceLinked="1"/>
        <c:majorTickMark val="none"/>
        <c:minorTickMark val="none"/>
        <c:tickLblPos val="nextTo"/>
        <c:crossAx val="133200128"/>
        <c:crosses val="autoZero"/>
        <c:auto val="1"/>
        <c:lblAlgn val="ctr"/>
        <c:lblOffset val="100"/>
        <c:noMultiLvlLbl val="0"/>
      </c:catAx>
      <c:valAx>
        <c:axId val="133200128"/>
        <c:scaling>
          <c:orientation val="minMax"/>
          <c:max val="3500"/>
        </c:scaling>
        <c:delete val="0"/>
        <c:axPos val="l"/>
        <c:majorGridlines/>
        <c:title>
          <c:tx>
            <c:rich>
              <a:bodyPr/>
              <a:lstStyle/>
              <a:p>
                <a:pPr>
                  <a:defRPr/>
                </a:pPr>
                <a:r>
                  <a:rPr lang="en-US"/>
                  <a:t>MWh Taken/Curtailed</a:t>
                </a:r>
              </a:p>
            </c:rich>
          </c:tx>
          <c:overlay val="0"/>
        </c:title>
        <c:numFmt formatCode="#,##0" sourceLinked="1"/>
        <c:majorTickMark val="none"/>
        <c:minorTickMark val="none"/>
        <c:tickLblPos val="nextTo"/>
        <c:txPr>
          <a:bodyPr/>
          <a:lstStyle/>
          <a:p>
            <a:pPr>
              <a:defRPr sz="900"/>
            </a:pPr>
            <a:endParaRPr lang="en-US"/>
          </a:p>
        </c:txPr>
        <c:crossAx val="133198592"/>
        <c:crosses val="autoZero"/>
        <c:crossBetween val="between"/>
      </c:valAx>
      <c:valAx>
        <c:axId val="133210496"/>
        <c:scaling>
          <c:orientation val="minMax"/>
          <c:max val="1"/>
        </c:scaling>
        <c:delete val="0"/>
        <c:axPos val="r"/>
        <c:title>
          <c:tx>
            <c:rich>
              <a:bodyPr rot="-5400000" vert="horz"/>
              <a:lstStyle/>
              <a:p>
                <a:pPr>
                  <a:defRPr/>
                </a:pPr>
                <a:r>
                  <a:rPr lang="en-US"/>
                  <a:t>%</a:t>
                </a:r>
                <a:r>
                  <a:rPr lang="en-US" baseline="0"/>
                  <a:t> Curtailed</a:t>
                </a:r>
                <a:endParaRPr lang="en-US"/>
              </a:p>
            </c:rich>
          </c:tx>
          <c:overlay val="0"/>
        </c:title>
        <c:numFmt formatCode="0%" sourceLinked="0"/>
        <c:majorTickMark val="out"/>
        <c:minorTickMark val="none"/>
        <c:tickLblPos val="nextTo"/>
        <c:crossAx val="133212416"/>
        <c:crosses val="max"/>
        <c:crossBetween val="between"/>
      </c:valAx>
      <c:catAx>
        <c:axId val="133212416"/>
        <c:scaling>
          <c:orientation val="minMax"/>
        </c:scaling>
        <c:delete val="1"/>
        <c:axPos val="b"/>
        <c:numFmt formatCode="General" sourceLinked="1"/>
        <c:majorTickMark val="out"/>
        <c:minorTickMark val="none"/>
        <c:tickLblPos val="nextTo"/>
        <c:crossAx val="133210496"/>
        <c:crosses val="autoZero"/>
        <c:auto val="1"/>
        <c:lblAlgn val="ctr"/>
        <c:lblOffset val="100"/>
        <c:noMultiLvlLbl val="0"/>
      </c:catAx>
      <c:spPr>
        <a:solidFill>
          <a:schemeClr val="bg1"/>
        </a:solidFill>
      </c:spPr>
    </c:plotArea>
    <c:legend>
      <c:legendPos val="b"/>
      <c:layout>
        <c:manualLayout>
          <c:xMode val="edge"/>
          <c:yMode val="edge"/>
          <c:x val="0"/>
          <c:y val="0.89241257523074558"/>
          <c:w val="1"/>
          <c:h val="0.10758742476925438"/>
        </c:manualLayout>
      </c:layout>
      <c:overlay val="0"/>
      <c:txPr>
        <a:bodyPr/>
        <a:lstStyle/>
        <a:p>
          <a:pPr>
            <a:defRPr sz="900"/>
          </a:pPr>
          <a:endParaRPr lang="en-US"/>
        </a:p>
      </c:txPr>
    </c:legend>
    <c:plotVisOnly val="1"/>
    <c:dispBlanksAs val="gap"/>
    <c:showDLblsOverMax val="0"/>
  </c:chart>
  <c:printSettings>
    <c:headerFooter/>
    <c:pageMargins b="0.75" l="0.7" r="0.7" t="0.75" header="0.3" footer="0.3"/>
    <c:pageSetup orientation="landscape"/>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vert="horz" anchor="b" anchorCtr="0"/>
          <a:lstStyle/>
          <a:p>
            <a:pPr>
              <a:defRPr sz="1200">
                <a:latin typeface="Times New Roman" panose="02020603050405020304" pitchFamily="18" charset="0"/>
                <a:cs typeface="Times New Roman" panose="02020603050405020304" pitchFamily="18" charset="0"/>
              </a:defRPr>
            </a:pPr>
            <a:r>
              <a:rPr lang="en-US" sz="1200">
                <a:latin typeface="Times New Roman" panose="02020603050405020304" pitchFamily="18" charset="0"/>
                <a:cs typeface="Times New Roman" panose="02020603050405020304" pitchFamily="18" charset="0"/>
              </a:rPr>
              <a:t>Estimated Curtailed Energy as a Percent of Available IPP Curtailable Energy</a:t>
            </a:r>
          </a:p>
          <a:p>
            <a:pPr>
              <a:defRPr sz="1200">
                <a:latin typeface="Times New Roman" panose="02020603050405020304" pitchFamily="18" charset="0"/>
                <a:cs typeface="Times New Roman" panose="02020603050405020304" pitchFamily="18" charset="0"/>
              </a:defRPr>
            </a:pPr>
            <a:r>
              <a:rPr lang="en-US" sz="1200" b="1" i="0" baseline="0">
                <a:effectLst/>
                <a:latin typeface="Times New Roman" panose="02020603050405020304" pitchFamily="18" charset="0"/>
                <a:cs typeface="Times New Roman" panose="02020603050405020304" pitchFamily="18" charset="0"/>
              </a:rPr>
              <a:t>Hawai</a:t>
            </a:r>
            <a:r>
              <a:rPr lang="en-US" sz="1200" b="1" i="0" u="none" strike="noStrike" baseline="0">
                <a:effectLst/>
              </a:rPr>
              <a:t>‘</a:t>
            </a:r>
            <a:r>
              <a:rPr lang="en-US" sz="1200" b="1" i="0" baseline="0">
                <a:effectLst/>
                <a:latin typeface="Times New Roman" panose="02020603050405020304" pitchFamily="18" charset="0"/>
                <a:cs typeface="Times New Roman" panose="02020603050405020304" pitchFamily="18" charset="0"/>
              </a:rPr>
              <a:t>i Island</a:t>
            </a:r>
          </a:p>
          <a:p>
            <a:pPr>
              <a:defRPr sz="1200">
                <a:latin typeface="Times New Roman" panose="02020603050405020304" pitchFamily="18" charset="0"/>
                <a:cs typeface="Times New Roman" panose="02020603050405020304" pitchFamily="18" charset="0"/>
              </a:defRPr>
            </a:pPr>
            <a:r>
              <a:rPr lang="en-US" sz="1200" b="1" i="0" baseline="0">
                <a:effectLst/>
                <a:latin typeface="Times New Roman" panose="02020603050405020304" pitchFamily="18" charset="0"/>
                <a:cs typeface="Times New Roman" panose="02020603050405020304" pitchFamily="18" charset="0"/>
              </a:rPr>
              <a:t>Quarterly (8 Rolling Quarters)</a:t>
            </a:r>
          </a:p>
        </c:rich>
      </c:tx>
      <c:layout>
        <c:manualLayout>
          <c:xMode val="edge"/>
          <c:yMode val="edge"/>
          <c:x val="0.10265631796025497"/>
          <c:y val="3.1730874105260175E-2"/>
        </c:manualLayout>
      </c:layout>
      <c:overlay val="1"/>
    </c:title>
    <c:autoTitleDeleted val="0"/>
    <c:plotArea>
      <c:layout>
        <c:manualLayout>
          <c:layoutTarget val="inner"/>
          <c:xMode val="edge"/>
          <c:yMode val="edge"/>
          <c:x val="0.10007595925725078"/>
          <c:y val="0.19547047362097814"/>
          <c:w val="0.80834815002963334"/>
          <c:h val="0.63840915882297788"/>
        </c:manualLayout>
      </c:layout>
      <c:barChart>
        <c:barDir val="col"/>
        <c:grouping val="stacked"/>
        <c:varyColors val="0"/>
        <c:ser>
          <c:idx val="1"/>
          <c:order val="0"/>
          <c:tx>
            <c:strRef>
              <c:f>'3G Curtailed Energy Hawaii'!$A$15</c:f>
              <c:strCache>
                <c:ptCount val="1"/>
                <c:pt idx="0">
                  <c:v>2. MWh taken from curtailable renewable resources</c:v>
                </c:pt>
              </c:strCache>
            </c:strRef>
          </c:tx>
          <c:spPr>
            <a:solidFill>
              <a:srgbClr val="458600"/>
            </a:solidFill>
          </c:spPr>
          <c:invertIfNegative val="0"/>
          <c:cat>
            <c:strRef>
              <c:f>'3G Curtailed Energy Hawaii'!B_qtr</c:f>
              <c:strCache>
                <c:ptCount val="8"/>
                <c:pt idx="0">
                  <c:v>Q3 2021</c:v>
                </c:pt>
                <c:pt idx="1">
                  <c:v>Q4 2021</c:v>
                </c:pt>
                <c:pt idx="2">
                  <c:v>Q1 2022</c:v>
                </c:pt>
                <c:pt idx="3">
                  <c:v>Q2 2022</c:v>
                </c:pt>
                <c:pt idx="4">
                  <c:v>Q3 2022</c:v>
                </c:pt>
                <c:pt idx="5">
                  <c:v>Q4 2022</c:v>
                </c:pt>
                <c:pt idx="6">
                  <c:v>Q1 2023</c:v>
                </c:pt>
                <c:pt idx="7">
                  <c:v>Q2 2023</c:v>
                </c:pt>
              </c:strCache>
            </c:strRef>
          </c:cat>
          <c:val>
            <c:numRef>
              <c:f>'3G Curtailed Energy Hawaii'!B_2._MWh_taken_from_curtailable_renewable_resources</c:f>
              <c:numCache>
                <c:formatCode>#,##0</c:formatCode>
                <c:ptCount val="8"/>
                <c:pt idx="0">
                  <c:v>51994.651000000005</c:v>
                </c:pt>
                <c:pt idx="1">
                  <c:v>53116.03</c:v>
                </c:pt>
                <c:pt idx="2">
                  <c:v>32210.940999999999</c:v>
                </c:pt>
                <c:pt idx="3">
                  <c:v>57318.619000000006</c:v>
                </c:pt>
                <c:pt idx="4">
                  <c:v>43259.087</c:v>
                </c:pt>
                <c:pt idx="5">
                  <c:v>37591.103820000004</c:v>
                </c:pt>
                <c:pt idx="6">
                  <c:v>37915.286</c:v>
                </c:pt>
                <c:pt idx="7">
                  <c:v>49938.236510000002</c:v>
                </c:pt>
              </c:numCache>
            </c:numRef>
          </c:val>
          <c:extLst>
            <c:ext xmlns:c16="http://schemas.microsoft.com/office/drawing/2014/chart" uri="{C3380CC4-5D6E-409C-BE32-E72D297353CC}">
              <c16:uniqueId val="{00000000-E30F-475D-B78D-B5487CEA272A}"/>
            </c:ext>
          </c:extLst>
        </c:ser>
        <c:ser>
          <c:idx val="7"/>
          <c:order val="1"/>
          <c:tx>
            <c:strRef>
              <c:f>'3G Curtailed Energy Hawaii'!$A$16</c:f>
              <c:strCache>
                <c:ptCount val="1"/>
                <c:pt idx="0">
                  <c:v>1. MWh curtailed from curtailable renewable resources</c:v>
                </c:pt>
              </c:strCache>
            </c:strRef>
          </c:tx>
          <c:spPr>
            <a:solidFill>
              <a:schemeClr val="accent2"/>
            </a:solidFill>
          </c:spPr>
          <c:invertIfNegative val="0"/>
          <c:cat>
            <c:strRef>
              <c:f>'3G Curtailed Energy Hawaii'!B_qtr</c:f>
              <c:strCache>
                <c:ptCount val="8"/>
                <c:pt idx="0">
                  <c:v>Q3 2021</c:v>
                </c:pt>
                <c:pt idx="1">
                  <c:v>Q4 2021</c:v>
                </c:pt>
                <c:pt idx="2">
                  <c:v>Q1 2022</c:v>
                </c:pt>
                <c:pt idx="3">
                  <c:v>Q2 2022</c:v>
                </c:pt>
                <c:pt idx="4">
                  <c:v>Q3 2022</c:v>
                </c:pt>
                <c:pt idx="5">
                  <c:v>Q4 2022</c:v>
                </c:pt>
                <c:pt idx="6">
                  <c:v>Q1 2023</c:v>
                </c:pt>
                <c:pt idx="7">
                  <c:v>Q2 2023</c:v>
                </c:pt>
              </c:strCache>
            </c:strRef>
          </c:cat>
          <c:val>
            <c:numRef>
              <c:f>'3G Curtailed Energy Hawaii'!B_1._MWh_curtailed_from_curtailable_renewable_resources</c:f>
              <c:numCache>
                <c:formatCode>#,##0</c:formatCode>
                <c:ptCount val="8"/>
                <c:pt idx="0">
                  <c:v>110.69679915357474</c:v>
                </c:pt>
                <c:pt idx="1">
                  <c:v>159</c:v>
                </c:pt>
                <c:pt idx="2">
                  <c:v>26</c:v>
                </c:pt>
                <c:pt idx="3">
                  <c:v>216</c:v>
                </c:pt>
                <c:pt idx="4">
                  <c:v>142</c:v>
                </c:pt>
                <c:pt idx="5">
                  <c:v>584</c:v>
                </c:pt>
                <c:pt idx="6">
                  <c:v>716</c:v>
                </c:pt>
                <c:pt idx="7">
                  <c:v>214</c:v>
                </c:pt>
              </c:numCache>
            </c:numRef>
          </c:val>
          <c:extLst>
            <c:ext xmlns:c16="http://schemas.microsoft.com/office/drawing/2014/chart" uri="{C3380CC4-5D6E-409C-BE32-E72D297353CC}">
              <c16:uniqueId val="{00000001-E30F-475D-B78D-B5487CEA272A}"/>
            </c:ext>
          </c:extLst>
        </c:ser>
        <c:dLbls>
          <c:showLegendKey val="0"/>
          <c:showVal val="0"/>
          <c:showCatName val="0"/>
          <c:showSerName val="0"/>
          <c:showPercent val="0"/>
          <c:showBubbleSize val="0"/>
        </c:dLbls>
        <c:gapWidth val="150"/>
        <c:overlap val="100"/>
        <c:axId val="142996224"/>
        <c:axId val="142997760"/>
      </c:barChart>
      <c:lineChart>
        <c:grouping val="standard"/>
        <c:varyColors val="0"/>
        <c:ser>
          <c:idx val="8"/>
          <c:order val="2"/>
          <c:tx>
            <c:strRef>
              <c:f>'3G Curtailed Energy Hawaii'!$A$17</c:f>
              <c:strCache>
                <c:ptCount val="1"/>
                <c:pt idx="0">
                  <c:v>1/(1+2) = % Curtailed of curtailable renewable resources</c:v>
                </c:pt>
              </c:strCache>
            </c:strRef>
          </c:tx>
          <c:spPr>
            <a:ln>
              <a:solidFill>
                <a:srgbClr val="0000FF"/>
              </a:solidFill>
            </a:ln>
          </c:spPr>
          <c:marker>
            <c:symbol val="diamond"/>
            <c:size val="10"/>
            <c:spPr>
              <a:solidFill>
                <a:srgbClr val="0000FF"/>
              </a:solidFill>
            </c:spPr>
          </c:marker>
          <c:dLbls>
            <c:spPr>
              <a:noFill/>
              <a:ln>
                <a:noFill/>
              </a:ln>
              <a:effectLst/>
            </c:sp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'3G Curtailed Energy Hawaii'!B_qtr</c:f>
              <c:strCache>
                <c:ptCount val="8"/>
                <c:pt idx="0">
                  <c:v>Q3 2021</c:v>
                </c:pt>
                <c:pt idx="1">
                  <c:v>Q4 2021</c:v>
                </c:pt>
                <c:pt idx="2">
                  <c:v>Q1 2022</c:v>
                </c:pt>
                <c:pt idx="3">
                  <c:v>Q2 2022</c:v>
                </c:pt>
                <c:pt idx="4">
                  <c:v>Q3 2022</c:v>
                </c:pt>
                <c:pt idx="5">
                  <c:v>Q4 2022</c:v>
                </c:pt>
                <c:pt idx="6">
                  <c:v>Q1 2023</c:v>
                </c:pt>
                <c:pt idx="7">
                  <c:v>Q2 2023</c:v>
                </c:pt>
              </c:strCache>
            </c:strRef>
          </c:cat>
          <c:val>
            <c:numRef>
              <c:f>'3G Curtailed Energy Hawaii'!B__Curtailed_of_curtailable_renewable_resources</c:f>
              <c:numCache>
                <c:formatCode>0.00%</c:formatCode>
                <c:ptCount val="8"/>
                <c:pt idx="0">
                  <c:v>2.1244805730933616E-3</c:v>
                </c:pt>
                <c:pt idx="1">
                  <c:v>2.9845126319027883E-3</c:v>
                </c:pt>
                <c:pt idx="2">
                  <c:v>8.0652813801408761E-4</c:v>
                </c:pt>
                <c:pt idx="3">
                  <c:v>3.7542614125940415E-3</c:v>
                </c:pt>
                <c:pt idx="4">
                  <c:v>3.2718074549607477E-3</c:v>
                </c:pt>
                <c:pt idx="5">
                  <c:v>1.5297928271619824E-2</c:v>
                </c:pt>
                <c:pt idx="6">
                  <c:v>1.8534200492315994E-2</c:v>
                </c:pt>
                <c:pt idx="7">
                  <c:v>4.2670081115391513E-3</c:v>
                </c:pt>
              </c:numCache>
            </c:numRef>
          </c:val>
          <c:smooth val="0"/>
          <c:extLst>
            <c:ext xmlns:c16="http://schemas.microsoft.com/office/drawing/2014/chart" uri="{C3380CC4-5D6E-409C-BE32-E72D297353CC}">
              <c16:uniqueId val="{00000002-E30F-475D-B78D-B5487CEA272A}"/>
            </c:ext>
          </c:extLst>
        </c:ser>
        <c:dLbls>
          <c:showLegendKey val="0"/>
          <c:showVal val="0"/>
          <c:showCatName val="0"/>
          <c:showSerName val="0"/>
          <c:showPercent val="0"/>
          <c:showBubbleSize val="0"/>
        </c:dLbls>
        <c:marker val="1"/>
        <c:smooth val="0"/>
        <c:axId val="142883072"/>
        <c:axId val="142881152"/>
      </c:lineChart>
      <c:catAx>
        <c:axId val="142996224"/>
        <c:scaling>
          <c:orientation val="minMax"/>
        </c:scaling>
        <c:delete val="0"/>
        <c:axPos val="b"/>
        <c:numFmt formatCode="General" sourceLinked="1"/>
        <c:majorTickMark val="none"/>
        <c:minorTickMark val="none"/>
        <c:tickLblPos val="nextTo"/>
        <c:crossAx val="142997760"/>
        <c:crosses val="autoZero"/>
        <c:auto val="1"/>
        <c:lblAlgn val="ctr"/>
        <c:lblOffset val="100"/>
        <c:noMultiLvlLbl val="0"/>
      </c:catAx>
      <c:valAx>
        <c:axId val="142997760"/>
        <c:scaling>
          <c:orientation val="minMax"/>
          <c:max val="180000"/>
        </c:scaling>
        <c:delete val="0"/>
        <c:axPos val="l"/>
        <c:majorGridlines/>
        <c:title>
          <c:tx>
            <c:rich>
              <a:bodyPr/>
              <a:lstStyle/>
              <a:p>
                <a:pPr>
                  <a:defRPr/>
                </a:pPr>
                <a:r>
                  <a:rPr lang="en-US"/>
                  <a:t>MWh Taken/Curtailed</a:t>
                </a:r>
              </a:p>
            </c:rich>
          </c:tx>
          <c:overlay val="0"/>
        </c:title>
        <c:numFmt formatCode="#,##0" sourceLinked="1"/>
        <c:majorTickMark val="none"/>
        <c:minorTickMark val="none"/>
        <c:tickLblPos val="nextTo"/>
        <c:txPr>
          <a:bodyPr/>
          <a:lstStyle/>
          <a:p>
            <a:pPr>
              <a:defRPr sz="900"/>
            </a:pPr>
            <a:endParaRPr lang="en-US"/>
          </a:p>
        </c:txPr>
        <c:crossAx val="142996224"/>
        <c:crosses val="autoZero"/>
        <c:crossBetween val="between"/>
      </c:valAx>
      <c:valAx>
        <c:axId val="142881152"/>
        <c:scaling>
          <c:orientation val="minMax"/>
          <c:max val="1"/>
        </c:scaling>
        <c:delete val="0"/>
        <c:axPos val="r"/>
        <c:title>
          <c:tx>
            <c:rich>
              <a:bodyPr rot="-5400000" vert="horz"/>
              <a:lstStyle/>
              <a:p>
                <a:pPr>
                  <a:defRPr/>
                </a:pPr>
                <a:r>
                  <a:rPr lang="en-US"/>
                  <a:t>%</a:t>
                </a:r>
                <a:r>
                  <a:rPr lang="en-US" baseline="0"/>
                  <a:t> Curtailed</a:t>
                </a:r>
                <a:endParaRPr lang="en-US"/>
              </a:p>
            </c:rich>
          </c:tx>
          <c:overlay val="0"/>
        </c:title>
        <c:numFmt formatCode="0%" sourceLinked="0"/>
        <c:majorTickMark val="out"/>
        <c:minorTickMark val="none"/>
        <c:tickLblPos val="nextTo"/>
        <c:crossAx val="142883072"/>
        <c:crosses val="max"/>
        <c:crossBetween val="between"/>
      </c:valAx>
      <c:catAx>
        <c:axId val="142883072"/>
        <c:scaling>
          <c:orientation val="minMax"/>
        </c:scaling>
        <c:delete val="1"/>
        <c:axPos val="b"/>
        <c:numFmt formatCode="General" sourceLinked="1"/>
        <c:majorTickMark val="out"/>
        <c:minorTickMark val="none"/>
        <c:tickLblPos val="nextTo"/>
        <c:crossAx val="142881152"/>
        <c:crosses val="autoZero"/>
        <c:auto val="1"/>
        <c:lblAlgn val="ctr"/>
        <c:lblOffset val="100"/>
        <c:noMultiLvlLbl val="0"/>
      </c:catAx>
      <c:spPr>
        <a:solidFill>
          <a:schemeClr val="bg1"/>
        </a:solidFill>
      </c:spPr>
    </c:plotArea>
    <c:legend>
      <c:legendPos val="b"/>
      <c:layout>
        <c:manualLayout>
          <c:xMode val="edge"/>
          <c:yMode val="edge"/>
          <c:x val="0.1190857634765084"/>
          <c:y val="0.90291797492181136"/>
          <c:w val="0.76473300386348331"/>
          <c:h val="7.7606074919094839E-2"/>
        </c:manualLayout>
      </c:layout>
      <c:overlay val="0"/>
      <c:txPr>
        <a:bodyPr/>
        <a:lstStyle/>
        <a:p>
          <a:pPr>
            <a:defRPr sz="900"/>
          </a:pPr>
          <a:endParaRPr lang="en-US"/>
        </a:p>
      </c:txPr>
    </c:legend>
    <c:plotVisOnly val="1"/>
    <c:dispBlanksAs val="gap"/>
    <c:showDLblsOverMax val="0"/>
  </c:chart>
  <c:printSettings>
    <c:headerFooter/>
    <c:pageMargins b="0.75" l="0.7" r="0.7" t="0.75" header="0.3" footer="0.3"/>
    <c:pageSetup orientation="landscape"/>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vert="horz" anchor="b" anchorCtr="0"/>
          <a:lstStyle/>
          <a:p>
            <a:pPr>
              <a:defRPr sz="1200">
                <a:latin typeface="Times New Roman" panose="02020603050405020304" pitchFamily="18" charset="0"/>
                <a:cs typeface="Times New Roman" panose="02020603050405020304" pitchFamily="18" charset="0"/>
              </a:defRPr>
            </a:pPr>
            <a:r>
              <a:rPr lang="en-US" sz="1200">
                <a:latin typeface="Times New Roman" panose="02020603050405020304" pitchFamily="18" charset="0"/>
                <a:cs typeface="Times New Roman" panose="02020603050405020304" pitchFamily="18" charset="0"/>
              </a:rPr>
              <a:t>Estimated Curtailed Energy as a Percent of Available IPP Curtailable Energy</a:t>
            </a:r>
          </a:p>
          <a:p>
            <a:pPr>
              <a:defRPr sz="1200">
                <a:latin typeface="Times New Roman" panose="02020603050405020304" pitchFamily="18" charset="0"/>
                <a:cs typeface="Times New Roman" panose="02020603050405020304" pitchFamily="18" charset="0"/>
              </a:defRPr>
            </a:pPr>
            <a:r>
              <a:rPr lang="en-US" sz="1200">
                <a:latin typeface="Times New Roman" panose="02020603050405020304" pitchFamily="18" charset="0"/>
                <a:cs typeface="Times New Roman" panose="02020603050405020304" pitchFamily="18" charset="0"/>
              </a:rPr>
              <a:t>Plus All Other Renewable Energy Generation</a:t>
            </a:r>
          </a:p>
          <a:p>
            <a:pPr>
              <a:defRPr sz="1200">
                <a:latin typeface="Times New Roman" panose="02020603050405020304" pitchFamily="18" charset="0"/>
                <a:cs typeface="Times New Roman" panose="02020603050405020304" pitchFamily="18" charset="0"/>
              </a:defRPr>
            </a:pPr>
            <a:r>
              <a:rPr lang="en-US" sz="1200" b="1" i="0" baseline="0">
                <a:effectLst/>
                <a:latin typeface="Times New Roman" panose="02020603050405020304" pitchFamily="18" charset="0"/>
                <a:cs typeface="Times New Roman" panose="02020603050405020304" pitchFamily="18" charset="0"/>
              </a:rPr>
              <a:t>Hawai</a:t>
            </a:r>
            <a:r>
              <a:rPr lang="en-US" sz="1200" b="1" i="0" u="none" strike="noStrike" baseline="0">
                <a:effectLst/>
              </a:rPr>
              <a:t>‘</a:t>
            </a:r>
            <a:r>
              <a:rPr lang="en-US" sz="1200" b="1" i="0" baseline="0">
                <a:effectLst/>
                <a:latin typeface="Times New Roman" panose="02020603050405020304" pitchFamily="18" charset="0"/>
                <a:cs typeface="Times New Roman" panose="02020603050405020304" pitchFamily="18" charset="0"/>
              </a:rPr>
              <a:t>i Island</a:t>
            </a:r>
          </a:p>
          <a:p>
            <a:pPr>
              <a:defRPr sz="1200">
                <a:latin typeface="Times New Roman" panose="02020603050405020304" pitchFamily="18" charset="0"/>
                <a:cs typeface="Times New Roman" panose="02020603050405020304" pitchFamily="18" charset="0"/>
              </a:defRPr>
            </a:pPr>
            <a:r>
              <a:rPr lang="en-US" sz="1200" b="1" i="0" baseline="0">
                <a:effectLst/>
                <a:latin typeface="Times New Roman" panose="02020603050405020304" pitchFamily="18" charset="0"/>
                <a:cs typeface="Times New Roman" panose="02020603050405020304" pitchFamily="18" charset="0"/>
              </a:rPr>
              <a:t>Quarterly (8 Rolling Quarters)</a:t>
            </a:r>
            <a:endParaRPr lang="en-US" sz="1200">
              <a:effectLst/>
              <a:latin typeface="Times New Roman" panose="02020603050405020304" pitchFamily="18" charset="0"/>
              <a:cs typeface="Times New Roman" panose="02020603050405020304" pitchFamily="18" charset="0"/>
            </a:endParaRPr>
          </a:p>
        </c:rich>
      </c:tx>
      <c:layout>
        <c:manualLayout>
          <c:xMode val="edge"/>
          <c:yMode val="edge"/>
          <c:x val="0.12640614923134608"/>
          <c:y val="1.1356034922717993E-2"/>
        </c:manualLayout>
      </c:layout>
      <c:overlay val="1"/>
    </c:title>
    <c:autoTitleDeleted val="0"/>
    <c:plotArea>
      <c:layout>
        <c:manualLayout>
          <c:layoutTarget val="inner"/>
          <c:xMode val="edge"/>
          <c:yMode val="edge"/>
          <c:x val="0.12269336146925461"/>
          <c:y val="0.1946352083398068"/>
          <c:w val="0.7637237574715634"/>
          <c:h val="0.55793348391272635"/>
        </c:manualLayout>
      </c:layout>
      <c:barChart>
        <c:barDir val="col"/>
        <c:grouping val="stacked"/>
        <c:varyColors val="0"/>
        <c:ser>
          <c:idx val="7"/>
          <c:order val="0"/>
          <c:tx>
            <c:strRef>
              <c:f>'3G Curtailed Energy Hawaii'!$A$19</c:f>
              <c:strCache>
                <c:ptCount val="1"/>
                <c:pt idx="0">
                  <c:v>4. MWh taken from uncurtailable distributed renewable generation resources</c:v>
                </c:pt>
              </c:strCache>
            </c:strRef>
          </c:tx>
          <c:spPr>
            <a:solidFill>
              <a:srgbClr val="A16600"/>
            </a:solidFill>
          </c:spPr>
          <c:invertIfNegative val="0"/>
          <c:cat>
            <c:strRef>
              <c:f>'3G Curtailed Energy Hawaii'!B_qtr</c:f>
              <c:strCache>
                <c:ptCount val="8"/>
                <c:pt idx="0">
                  <c:v>Q3 2021</c:v>
                </c:pt>
                <c:pt idx="1">
                  <c:v>Q4 2021</c:v>
                </c:pt>
                <c:pt idx="2">
                  <c:v>Q1 2022</c:v>
                </c:pt>
                <c:pt idx="3">
                  <c:v>Q2 2022</c:v>
                </c:pt>
                <c:pt idx="4">
                  <c:v>Q3 2022</c:v>
                </c:pt>
                <c:pt idx="5">
                  <c:v>Q4 2022</c:v>
                </c:pt>
                <c:pt idx="6">
                  <c:v>Q1 2023</c:v>
                </c:pt>
                <c:pt idx="7">
                  <c:v>Q2 2023</c:v>
                </c:pt>
              </c:strCache>
            </c:strRef>
          </c:cat>
          <c:val>
            <c:numRef>
              <c:f>'3G Curtailed Energy Hawaii'!B_4._MWh_taken_from_uncurtailable_distributed_renewable_generation_resources</c:f>
              <c:numCache>
                <c:formatCode>#,##0</c:formatCode>
                <c:ptCount val="8"/>
                <c:pt idx="0">
                  <c:v>52568.202569464032</c:v>
                </c:pt>
                <c:pt idx="1">
                  <c:v>46428.84917321524</c:v>
                </c:pt>
                <c:pt idx="2">
                  <c:v>51390.81271993585</c:v>
                </c:pt>
                <c:pt idx="3">
                  <c:v>51318.559034862701</c:v>
                </c:pt>
                <c:pt idx="4">
                  <c:v>58866.614797813825</c:v>
                </c:pt>
                <c:pt idx="5">
                  <c:v>50275.953698264442</c:v>
                </c:pt>
                <c:pt idx="6">
                  <c:v>48551.575418681641</c:v>
                </c:pt>
                <c:pt idx="7">
                  <c:v>59696.979288589173</c:v>
                </c:pt>
              </c:numCache>
            </c:numRef>
          </c:val>
          <c:extLst>
            <c:ext xmlns:c16="http://schemas.microsoft.com/office/drawing/2014/chart" uri="{C3380CC4-5D6E-409C-BE32-E72D297353CC}">
              <c16:uniqueId val="{00000000-1AAD-4A66-B46E-88999B694F76}"/>
            </c:ext>
          </c:extLst>
        </c:ser>
        <c:ser>
          <c:idx val="1"/>
          <c:order val="1"/>
          <c:tx>
            <c:strRef>
              <c:f>'3G Curtailed Energy Hawaii'!$A$18</c:f>
              <c:strCache>
                <c:ptCount val="1"/>
                <c:pt idx="0">
                  <c:v>3. MWh taken from firm renewable and utility hydro generating facilities</c:v>
                </c:pt>
              </c:strCache>
            </c:strRef>
          </c:tx>
          <c:spPr>
            <a:solidFill>
              <a:srgbClr val="01819C"/>
            </a:solidFill>
          </c:spPr>
          <c:invertIfNegative val="0"/>
          <c:cat>
            <c:strRef>
              <c:f>'3G Curtailed Energy Hawaii'!B_qtr</c:f>
              <c:strCache>
                <c:ptCount val="8"/>
                <c:pt idx="0">
                  <c:v>Q3 2021</c:v>
                </c:pt>
                <c:pt idx="1">
                  <c:v>Q4 2021</c:v>
                </c:pt>
                <c:pt idx="2">
                  <c:v>Q1 2022</c:v>
                </c:pt>
                <c:pt idx="3">
                  <c:v>Q2 2022</c:v>
                </c:pt>
                <c:pt idx="4">
                  <c:v>Q3 2022</c:v>
                </c:pt>
                <c:pt idx="5">
                  <c:v>Q4 2022</c:v>
                </c:pt>
                <c:pt idx="6">
                  <c:v>Q1 2023</c:v>
                </c:pt>
                <c:pt idx="7">
                  <c:v>Q2 2023</c:v>
                </c:pt>
              </c:strCache>
            </c:strRef>
          </c:cat>
          <c:val>
            <c:numRef>
              <c:f>'3G Curtailed Energy Hawaii'!B_3._MWh_taken_from_firm_renewable_and_utility_hydro_generating_facilities</c:f>
              <c:numCache>
                <c:formatCode>#,##0</c:formatCode>
                <c:ptCount val="8"/>
                <c:pt idx="0">
                  <c:v>56665.791000000005</c:v>
                </c:pt>
                <c:pt idx="1">
                  <c:v>55844.108</c:v>
                </c:pt>
                <c:pt idx="2">
                  <c:v>50312.745000000003</c:v>
                </c:pt>
                <c:pt idx="3">
                  <c:v>58775.326999999997</c:v>
                </c:pt>
                <c:pt idx="4">
                  <c:v>53346.192000000003</c:v>
                </c:pt>
                <c:pt idx="5">
                  <c:v>52008.714</c:v>
                </c:pt>
                <c:pt idx="6">
                  <c:v>41168.197</c:v>
                </c:pt>
                <c:pt idx="7">
                  <c:v>46136.177000000003</c:v>
                </c:pt>
              </c:numCache>
            </c:numRef>
          </c:val>
          <c:extLst>
            <c:ext xmlns:c16="http://schemas.microsoft.com/office/drawing/2014/chart" uri="{C3380CC4-5D6E-409C-BE32-E72D297353CC}">
              <c16:uniqueId val="{00000001-1AAD-4A66-B46E-88999B694F76}"/>
            </c:ext>
          </c:extLst>
        </c:ser>
        <c:ser>
          <c:idx val="2"/>
          <c:order val="2"/>
          <c:tx>
            <c:strRef>
              <c:f>'3G Curtailed Energy Hawaii'!$A$15</c:f>
              <c:strCache>
                <c:ptCount val="1"/>
                <c:pt idx="0">
                  <c:v>2. MWh taken from curtailable renewable resources</c:v>
                </c:pt>
              </c:strCache>
            </c:strRef>
          </c:tx>
          <c:spPr>
            <a:solidFill>
              <a:srgbClr val="458600"/>
            </a:solidFill>
          </c:spPr>
          <c:invertIfNegative val="0"/>
          <c:cat>
            <c:strRef>
              <c:f>'3G Curtailed Energy Hawaii'!B_qtr</c:f>
              <c:strCache>
                <c:ptCount val="8"/>
                <c:pt idx="0">
                  <c:v>Q3 2021</c:v>
                </c:pt>
                <c:pt idx="1">
                  <c:v>Q4 2021</c:v>
                </c:pt>
                <c:pt idx="2">
                  <c:v>Q1 2022</c:v>
                </c:pt>
                <c:pt idx="3">
                  <c:v>Q2 2022</c:v>
                </c:pt>
                <c:pt idx="4">
                  <c:v>Q3 2022</c:v>
                </c:pt>
                <c:pt idx="5">
                  <c:v>Q4 2022</c:v>
                </c:pt>
                <c:pt idx="6">
                  <c:v>Q1 2023</c:v>
                </c:pt>
                <c:pt idx="7">
                  <c:v>Q2 2023</c:v>
                </c:pt>
              </c:strCache>
            </c:strRef>
          </c:cat>
          <c:val>
            <c:numRef>
              <c:f>'3G Curtailed Energy Hawaii'!B_2._MWh_taken_from_curtailable_renewable_resources</c:f>
              <c:numCache>
                <c:formatCode>#,##0</c:formatCode>
                <c:ptCount val="8"/>
                <c:pt idx="0">
                  <c:v>51994.651000000005</c:v>
                </c:pt>
                <c:pt idx="1">
                  <c:v>53116.03</c:v>
                </c:pt>
                <c:pt idx="2">
                  <c:v>32210.940999999999</c:v>
                </c:pt>
                <c:pt idx="3">
                  <c:v>57318.619000000006</c:v>
                </c:pt>
                <c:pt idx="4">
                  <c:v>43259.087</c:v>
                </c:pt>
                <c:pt idx="5">
                  <c:v>37591.103820000004</c:v>
                </c:pt>
                <c:pt idx="6">
                  <c:v>37915.286</c:v>
                </c:pt>
                <c:pt idx="7">
                  <c:v>49938.236510000002</c:v>
                </c:pt>
              </c:numCache>
            </c:numRef>
          </c:val>
          <c:extLst>
            <c:ext xmlns:c16="http://schemas.microsoft.com/office/drawing/2014/chart" uri="{C3380CC4-5D6E-409C-BE32-E72D297353CC}">
              <c16:uniqueId val="{00000002-1AAD-4A66-B46E-88999B694F76}"/>
            </c:ext>
          </c:extLst>
        </c:ser>
        <c:ser>
          <c:idx val="0"/>
          <c:order val="4"/>
          <c:tx>
            <c:strRef>
              <c:f>'3G Curtailed Energy Hawaii'!$A$16</c:f>
              <c:strCache>
                <c:ptCount val="1"/>
                <c:pt idx="0">
                  <c:v>1. MWh curtailed from curtailable renewable resources</c:v>
                </c:pt>
              </c:strCache>
            </c:strRef>
          </c:tx>
          <c:spPr>
            <a:solidFill>
              <a:schemeClr val="accent2"/>
            </a:solidFill>
          </c:spPr>
          <c:invertIfNegative val="0"/>
          <c:cat>
            <c:strRef>
              <c:f>'3G Curtailed Energy Hawaii'!B_qtr</c:f>
              <c:strCache>
                <c:ptCount val="8"/>
                <c:pt idx="0">
                  <c:v>Q3 2021</c:v>
                </c:pt>
                <c:pt idx="1">
                  <c:v>Q4 2021</c:v>
                </c:pt>
                <c:pt idx="2">
                  <c:v>Q1 2022</c:v>
                </c:pt>
                <c:pt idx="3">
                  <c:v>Q2 2022</c:v>
                </c:pt>
                <c:pt idx="4">
                  <c:v>Q3 2022</c:v>
                </c:pt>
                <c:pt idx="5">
                  <c:v>Q4 2022</c:v>
                </c:pt>
                <c:pt idx="6">
                  <c:v>Q1 2023</c:v>
                </c:pt>
                <c:pt idx="7">
                  <c:v>Q2 2023</c:v>
                </c:pt>
              </c:strCache>
            </c:strRef>
          </c:cat>
          <c:val>
            <c:numRef>
              <c:f>'3G Curtailed Energy Hawaii'!B_1._MWh_curtailed_from_curtailable_renewable_resources</c:f>
              <c:numCache>
                <c:formatCode>#,##0</c:formatCode>
                <c:ptCount val="8"/>
                <c:pt idx="0">
                  <c:v>110.69679915357474</c:v>
                </c:pt>
                <c:pt idx="1">
                  <c:v>159</c:v>
                </c:pt>
                <c:pt idx="2">
                  <c:v>26</c:v>
                </c:pt>
                <c:pt idx="3">
                  <c:v>216</c:v>
                </c:pt>
                <c:pt idx="4">
                  <c:v>142</c:v>
                </c:pt>
                <c:pt idx="5">
                  <c:v>584</c:v>
                </c:pt>
                <c:pt idx="6">
                  <c:v>716</c:v>
                </c:pt>
                <c:pt idx="7">
                  <c:v>214</c:v>
                </c:pt>
              </c:numCache>
            </c:numRef>
          </c:val>
          <c:extLst>
            <c:ext xmlns:c16="http://schemas.microsoft.com/office/drawing/2014/chart" uri="{C3380CC4-5D6E-409C-BE32-E72D297353CC}">
              <c16:uniqueId val="{00000003-1AAD-4A66-B46E-88999B694F76}"/>
            </c:ext>
          </c:extLst>
        </c:ser>
        <c:dLbls>
          <c:showLegendKey val="0"/>
          <c:showVal val="0"/>
          <c:showCatName val="0"/>
          <c:showSerName val="0"/>
          <c:showPercent val="0"/>
          <c:showBubbleSize val="0"/>
        </c:dLbls>
        <c:gapWidth val="150"/>
        <c:overlap val="100"/>
        <c:axId val="142924032"/>
        <c:axId val="143073280"/>
      </c:barChart>
      <c:lineChart>
        <c:grouping val="standard"/>
        <c:varyColors val="0"/>
        <c:ser>
          <c:idx val="3"/>
          <c:order val="3"/>
          <c:tx>
            <c:strRef>
              <c:f>'3G Curtailed Energy Hawaii'!$A$20</c:f>
              <c:strCache>
                <c:ptCount val="1"/>
                <c:pt idx="0">
                  <c:v>1/(1+2+3+4) = % Curtailed of all renewable energy resources</c:v>
                </c:pt>
              </c:strCache>
            </c:strRef>
          </c:tx>
          <c:spPr>
            <a:ln>
              <a:solidFill>
                <a:srgbClr val="E80202"/>
              </a:solidFill>
            </a:ln>
          </c:spPr>
          <c:marker>
            <c:symbol val="circle"/>
            <c:size val="7"/>
            <c:spPr>
              <a:solidFill>
                <a:srgbClr val="E80202"/>
              </a:solidFill>
              <a:ln>
                <a:noFill/>
              </a:ln>
            </c:spPr>
          </c:marker>
          <c:dLbls>
            <c:dLbl>
              <c:idx val="0"/>
              <c:layout>
                <c:manualLayout>
                  <c:x val="-4.5116448423854684E-2"/>
                  <c:y val="-2.5842158113716047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1AAD-4A66-B46E-88999B694F76}"/>
                </c:ext>
              </c:extLst>
            </c:dLbl>
            <c:dLbl>
              <c:idx val="1"/>
              <c:layout>
                <c:manualLayout>
                  <c:x val="-4.5116448423854684E-2"/>
                  <c:y val="-2.8681169619089602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1AAD-4A66-B46E-88999B694F76}"/>
                </c:ext>
              </c:extLst>
            </c:dLbl>
            <c:dLbl>
              <c:idx val="2"/>
              <c:layout>
                <c:manualLayout>
                  <c:x val="-4.1004208893349395E-2"/>
                  <c:y val="-3.1520181124463156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1AAD-4A66-B46E-88999B694F76}"/>
                </c:ext>
              </c:extLst>
            </c:dLbl>
            <c:spPr>
              <a:noFill/>
              <a:ln>
                <a:noFill/>
              </a:ln>
              <a:effectLst/>
            </c:sp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'3G Curtailed Energy Hawaii'!B_qtr</c:f>
              <c:strCache>
                <c:ptCount val="8"/>
                <c:pt idx="0">
                  <c:v>Q3 2021</c:v>
                </c:pt>
                <c:pt idx="1">
                  <c:v>Q4 2021</c:v>
                </c:pt>
                <c:pt idx="2">
                  <c:v>Q1 2022</c:v>
                </c:pt>
                <c:pt idx="3">
                  <c:v>Q2 2022</c:v>
                </c:pt>
                <c:pt idx="4">
                  <c:v>Q3 2022</c:v>
                </c:pt>
                <c:pt idx="5">
                  <c:v>Q4 2022</c:v>
                </c:pt>
                <c:pt idx="6">
                  <c:v>Q1 2023</c:v>
                </c:pt>
                <c:pt idx="7">
                  <c:v>Q2 2023</c:v>
                </c:pt>
              </c:strCache>
            </c:strRef>
          </c:cat>
          <c:val>
            <c:numRef>
              <c:f>'3G Curtailed Energy Hawaii'!B_1_Curtailed_of_all_renewable_energy_resources</c:f>
              <c:numCache>
                <c:formatCode>0.00%</c:formatCode>
                <c:ptCount val="8"/>
                <c:pt idx="0">
                  <c:v>6.9583213386711017E-4</c:v>
                </c:pt>
                <c:pt idx="1">
                  <c:v>1.0401135342133375E-3</c:v>
                </c:pt>
                <c:pt idx="2">
                  <c:v>1.9583744686635978E-4</c:v>
                </c:pt>
                <c:pt idx="3">
                  <c:v>1.3148108539837238E-3</c:v>
                </c:pt>
                <c:pt idx="4">
                  <c:v>9.1659097164944125E-4</c:v>
                </c:pt>
                <c:pt idx="5">
                  <c:v>4.2132434623712431E-3</c:v>
                </c:pt>
                <c:pt idx="6">
                  <c:v>5.6707522400640436E-3</c:v>
                </c:pt>
                <c:pt idx="7">
                  <c:v>1.3921840787448E-3</c:v>
                </c:pt>
              </c:numCache>
            </c:numRef>
          </c:val>
          <c:smooth val="0"/>
          <c:extLst>
            <c:ext xmlns:c16="http://schemas.microsoft.com/office/drawing/2014/chart" uri="{C3380CC4-5D6E-409C-BE32-E72D297353CC}">
              <c16:uniqueId val="{00000007-1AAD-4A66-B46E-88999B694F76}"/>
            </c:ext>
          </c:extLst>
        </c:ser>
        <c:dLbls>
          <c:showLegendKey val="0"/>
          <c:showVal val="0"/>
          <c:showCatName val="0"/>
          <c:showSerName val="0"/>
          <c:showPercent val="0"/>
          <c:showBubbleSize val="0"/>
        </c:dLbls>
        <c:marker val="1"/>
        <c:smooth val="0"/>
        <c:axId val="143081472"/>
        <c:axId val="143075200"/>
      </c:lineChart>
      <c:catAx>
        <c:axId val="142924032"/>
        <c:scaling>
          <c:orientation val="minMax"/>
        </c:scaling>
        <c:delete val="0"/>
        <c:axPos val="b"/>
        <c:numFmt formatCode="General" sourceLinked="1"/>
        <c:majorTickMark val="none"/>
        <c:minorTickMark val="none"/>
        <c:tickLblPos val="nextTo"/>
        <c:crossAx val="143073280"/>
        <c:crosses val="autoZero"/>
        <c:auto val="1"/>
        <c:lblAlgn val="ctr"/>
        <c:lblOffset val="100"/>
        <c:noMultiLvlLbl val="0"/>
      </c:catAx>
      <c:valAx>
        <c:axId val="143073280"/>
        <c:scaling>
          <c:orientation val="minMax"/>
        </c:scaling>
        <c:delete val="0"/>
        <c:axPos val="l"/>
        <c:majorGridlines/>
        <c:title>
          <c:tx>
            <c:rich>
              <a:bodyPr/>
              <a:lstStyle/>
              <a:p>
                <a:pPr>
                  <a:defRPr/>
                </a:pPr>
                <a:r>
                  <a:rPr lang="en-US"/>
                  <a:t>MWh Taken/Curtailed</a:t>
                </a:r>
              </a:p>
            </c:rich>
          </c:tx>
          <c:layout>
            <c:manualLayout>
              <c:xMode val="edge"/>
              <c:yMode val="edge"/>
              <c:x val="2.1744432279655928E-2"/>
              <c:y val="0.32649647172941221"/>
            </c:manualLayout>
          </c:layout>
          <c:overlay val="0"/>
        </c:title>
        <c:numFmt formatCode="#,##0" sourceLinked="1"/>
        <c:majorTickMark val="none"/>
        <c:minorTickMark val="none"/>
        <c:tickLblPos val="nextTo"/>
        <c:txPr>
          <a:bodyPr/>
          <a:lstStyle/>
          <a:p>
            <a:pPr>
              <a:defRPr sz="900"/>
            </a:pPr>
            <a:endParaRPr lang="en-US"/>
          </a:p>
        </c:txPr>
        <c:crossAx val="142924032"/>
        <c:crosses val="autoZero"/>
        <c:crossBetween val="between"/>
      </c:valAx>
      <c:valAx>
        <c:axId val="143075200"/>
        <c:scaling>
          <c:orientation val="minMax"/>
          <c:max val="1"/>
        </c:scaling>
        <c:delete val="0"/>
        <c:axPos val="r"/>
        <c:title>
          <c:tx>
            <c:rich>
              <a:bodyPr rot="-5400000" vert="horz"/>
              <a:lstStyle/>
              <a:p>
                <a:pPr>
                  <a:defRPr/>
                </a:pPr>
                <a:r>
                  <a:rPr lang="en-US"/>
                  <a:t>%</a:t>
                </a:r>
                <a:r>
                  <a:rPr lang="en-US" baseline="0"/>
                  <a:t> Curtailed</a:t>
                </a:r>
                <a:endParaRPr lang="en-US"/>
              </a:p>
            </c:rich>
          </c:tx>
          <c:layout>
            <c:manualLayout>
              <c:xMode val="edge"/>
              <c:yMode val="edge"/>
              <c:x val="0.94236754852321214"/>
              <c:y val="0.3965638478781085"/>
            </c:manualLayout>
          </c:layout>
          <c:overlay val="0"/>
        </c:title>
        <c:numFmt formatCode="0%" sourceLinked="0"/>
        <c:majorTickMark val="out"/>
        <c:minorTickMark val="none"/>
        <c:tickLblPos val="nextTo"/>
        <c:crossAx val="143081472"/>
        <c:crosses val="max"/>
        <c:crossBetween val="between"/>
      </c:valAx>
      <c:catAx>
        <c:axId val="143081472"/>
        <c:scaling>
          <c:orientation val="minMax"/>
        </c:scaling>
        <c:delete val="1"/>
        <c:axPos val="b"/>
        <c:numFmt formatCode="General" sourceLinked="1"/>
        <c:majorTickMark val="out"/>
        <c:minorTickMark val="none"/>
        <c:tickLblPos val="nextTo"/>
        <c:crossAx val="143075200"/>
        <c:crosses val="autoZero"/>
        <c:auto val="1"/>
        <c:lblAlgn val="ctr"/>
        <c:lblOffset val="100"/>
        <c:noMultiLvlLbl val="0"/>
      </c:catAx>
      <c:spPr>
        <a:solidFill>
          <a:schemeClr val="bg1"/>
        </a:solidFill>
      </c:spPr>
    </c:plotArea>
    <c:legend>
      <c:legendPos val="b"/>
      <c:layout>
        <c:manualLayout>
          <c:xMode val="edge"/>
          <c:yMode val="edge"/>
          <c:x val="0.13057510228652566"/>
          <c:y val="0.82078018421899268"/>
          <c:w val="0.74618547533068613"/>
          <c:h val="0.15485664848422145"/>
        </c:manualLayout>
      </c:layout>
      <c:overlay val="0"/>
      <c:txPr>
        <a:bodyPr/>
        <a:lstStyle/>
        <a:p>
          <a:pPr>
            <a:defRPr sz="900"/>
          </a:pPr>
          <a:endParaRPr lang="en-US"/>
        </a:p>
      </c:txPr>
    </c:legend>
    <c:plotVisOnly val="1"/>
    <c:dispBlanksAs val="gap"/>
    <c:showDLblsOverMax val="0"/>
  </c:chart>
  <c:printSettings>
    <c:headerFooter/>
    <c:pageMargins b="0.75" l="0.7" r="0.7" t="0.75" header="0.3" footer="0.3"/>
    <c:pageSetup orientation="landscape"/>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vert="horz" anchor="b" anchorCtr="0"/>
          <a:lstStyle/>
          <a:p>
            <a:pPr>
              <a:defRPr sz="1200">
                <a:latin typeface="Times New Roman" panose="02020603050405020304" pitchFamily="18" charset="0"/>
                <a:cs typeface="Times New Roman" panose="02020603050405020304" pitchFamily="18" charset="0"/>
              </a:defRPr>
            </a:pPr>
            <a:r>
              <a:rPr lang="en-US" sz="1200">
                <a:latin typeface="Times New Roman" panose="02020603050405020304" pitchFamily="18" charset="0"/>
                <a:cs typeface="Times New Roman" panose="02020603050405020304" pitchFamily="18" charset="0"/>
              </a:rPr>
              <a:t>Estimated Curtailed Energy as a Percent of Available IPP Curtailable Energy</a:t>
            </a:r>
          </a:p>
          <a:p>
            <a:pPr>
              <a:defRPr sz="1200">
                <a:latin typeface="Times New Roman" panose="02020603050405020304" pitchFamily="18" charset="0"/>
                <a:cs typeface="Times New Roman" panose="02020603050405020304" pitchFamily="18" charset="0"/>
              </a:defRPr>
            </a:pPr>
            <a:r>
              <a:rPr lang="en-US" sz="1200">
                <a:latin typeface="Times New Roman" panose="02020603050405020304" pitchFamily="18" charset="0"/>
                <a:cs typeface="Times New Roman" panose="02020603050405020304" pitchFamily="18" charset="0"/>
              </a:rPr>
              <a:t>Plus All Other Renewable Energy Generation</a:t>
            </a:r>
          </a:p>
          <a:p>
            <a:pPr>
              <a:defRPr sz="1200">
                <a:latin typeface="Times New Roman" panose="02020603050405020304" pitchFamily="18" charset="0"/>
                <a:cs typeface="Times New Roman" panose="02020603050405020304" pitchFamily="18" charset="0"/>
              </a:defRPr>
            </a:pPr>
            <a:r>
              <a:rPr lang="en-US" sz="1200" b="1" i="0" baseline="0">
                <a:effectLst/>
                <a:latin typeface="Times New Roman" panose="02020603050405020304" pitchFamily="18" charset="0"/>
                <a:cs typeface="Times New Roman" panose="02020603050405020304" pitchFamily="18" charset="0"/>
              </a:rPr>
              <a:t>Hawai</a:t>
            </a:r>
            <a:r>
              <a:rPr lang="en-US" sz="1200" b="1" i="0" u="none" strike="noStrike" baseline="0">
                <a:effectLst/>
              </a:rPr>
              <a:t>‘</a:t>
            </a:r>
            <a:r>
              <a:rPr lang="en-US" sz="1200" b="1" i="0" baseline="0">
                <a:effectLst/>
                <a:latin typeface="Times New Roman" panose="02020603050405020304" pitchFamily="18" charset="0"/>
                <a:cs typeface="Times New Roman" panose="02020603050405020304" pitchFamily="18" charset="0"/>
              </a:rPr>
              <a:t>i Island</a:t>
            </a:r>
          </a:p>
          <a:p>
            <a:pPr>
              <a:defRPr sz="1200">
                <a:latin typeface="Times New Roman" panose="02020603050405020304" pitchFamily="18" charset="0"/>
                <a:cs typeface="Times New Roman" panose="02020603050405020304" pitchFamily="18" charset="0"/>
              </a:defRPr>
            </a:pPr>
            <a:r>
              <a:rPr lang="en-US" sz="1200" b="1" i="0" baseline="0">
                <a:effectLst/>
                <a:latin typeface="Times New Roman" panose="02020603050405020304" pitchFamily="18" charset="0"/>
                <a:cs typeface="Times New Roman" panose="02020603050405020304" pitchFamily="18" charset="0"/>
              </a:rPr>
              <a:t>Annual</a:t>
            </a:r>
            <a:endParaRPr lang="en-US" sz="1200">
              <a:effectLst/>
              <a:latin typeface="Times New Roman" panose="02020603050405020304" pitchFamily="18" charset="0"/>
              <a:cs typeface="Times New Roman" panose="02020603050405020304" pitchFamily="18" charset="0"/>
            </a:endParaRPr>
          </a:p>
        </c:rich>
      </c:tx>
      <c:layout>
        <c:manualLayout>
          <c:xMode val="edge"/>
          <c:yMode val="edge"/>
          <c:x val="0.13742017247844018"/>
          <c:y val="2.398735614778922E-2"/>
        </c:manualLayout>
      </c:layout>
      <c:overlay val="1"/>
    </c:title>
    <c:autoTitleDeleted val="0"/>
    <c:plotArea>
      <c:layout>
        <c:manualLayout>
          <c:layoutTarget val="inner"/>
          <c:xMode val="edge"/>
          <c:yMode val="edge"/>
          <c:x val="0.1348749534120926"/>
          <c:y val="0.19045841353319717"/>
          <c:w val="0.76709834909468388"/>
          <c:h val="0.55447210183653173"/>
        </c:manualLayout>
      </c:layout>
      <c:barChart>
        <c:barDir val="col"/>
        <c:grouping val="stacked"/>
        <c:varyColors val="0"/>
        <c:ser>
          <c:idx val="2"/>
          <c:order val="0"/>
          <c:tx>
            <c:strRef>
              <c:f>'3G Curtailed Energy Hawaii'!$A$8</c:f>
              <c:strCache>
                <c:ptCount val="1"/>
                <c:pt idx="0">
                  <c:v>4. MWh taken from uncurtailable distributed renewable generation resources</c:v>
                </c:pt>
              </c:strCache>
            </c:strRef>
          </c:tx>
          <c:spPr>
            <a:solidFill>
              <a:srgbClr val="A16600"/>
            </a:solidFill>
          </c:spPr>
          <c:invertIfNegative val="0"/>
          <c:cat>
            <c:numRef>
              <c:f>'3G Curtailed Energy Hawaii'!A_ann</c:f>
              <c:numCache>
                <c:formatCode>General</c:formatCode>
                <c:ptCount val="10"/>
                <c:pt idx="0">
                  <c:v>2013</c:v>
                </c:pt>
                <c:pt idx="1">
                  <c:v>2014</c:v>
                </c:pt>
                <c:pt idx="2">
                  <c:v>2015</c:v>
                </c:pt>
                <c:pt idx="3">
                  <c:v>2016</c:v>
                </c:pt>
                <c:pt idx="4">
                  <c:v>2017</c:v>
                </c:pt>
                <c:pt idx="5">
                  <c:v>2018</c:v>
                </c:pt>
                <c:pt idx="6">
                  <c:v>2019</c:v>
                </c:pt>
                <c:pt idx="7">
                  <c:v>2020</c:v>
                </c:pt>
                <c:pt idx="8">
                  <c:v>2021</c:v>
                </c:pt>
                <c:pt idx="9">
                  <c:v>2022</c:v>
                </c:pt>
              </c:numCache>
            </c:numRef>
          </c:cat>
          <c:val>
            <c:numRef>
              <c:f>'3G Curtailed Energy Hawaii'!A_4._MWh_taken_from_uncurtailable_distributed_renewable_generation_resources</c:f>
              <c:numCache>
                <c:formatCode>#,##0</c:formatCode>
                <c:ptCount val="10"/>
                <c:pt idx="0">
                  <c:v>50236.467475199999</c:v>
                </c:pt>
                <c:pt idx="1">
                  <c:v>70262.437079999989</c:v>
                </c:pt>
                <c:pt idx="2">
                  <c:v>83255.400865400006</c:v>
                </c:pt>
                <c:pt idx="3">
                  <c:v>102758.82523729999</c:v>
                </c:pt>
                <c:pt idx="4">
                  <c:v>121114.262</c:v>
                </c:pt>
                <c:pt idx="5">
                  <c:v>143002.82175179996</c:v>
                </c:pt>
                <c:pt idx="6">
                  <c:v>177534.44289448223</c:v>
                </c:pt>
                <c:pt idx="7">
                  <c:v>186444.03241196496</c:v>
                </c:pt>
                <c:pt idx="8">
                  <c:v>195209.2435380074</c:v>
                </c:pt>
                <c:pt idx="9">
                  <c:v>211851.9402508768</c:v>
                </c:pt>
              </c:numCache>
            </c:numRef>
          </c:val>
          <c:extLst>
            <c:ext xmlns:c16="http://schemas.microsoft.com/office/drawing/2014/chart" uri="{C3380CC4-5D6E-409C-BE32-E72D297353CC}">
              <c16:uniqueId val="{00000000-1F86-4250-BA98-FE5D9D094660}"/>
            </c:ext>
          </c:extLst>
        </c:ser>
        <c:ser>
          <c:idx val="0"/>
          <c:order val="1"/>
          <c:tx>
            <c:strRef>
              <c:f>'3G Curtailed Energy Hawaii'!$A$7</c:f>
              <c:strCache>
                <c:ptCount val="1"/>
                <c:pt idx="0">
                  <c:v>3. MWh taken from firm renewable and utility hydro generating facilities</c:v>
                </c:pt>
              </c:strCache>
            </c:strRef>
          </c:tx>
          <c:spPr>
            <a:solidFill>
              <a:srgbClr val="01819C"/>
            </a:solidFill>
          </c:spPr>
          <c:invertIfNegative val="0"/>
          <c:cat>
            <c:numRef>
              <c:f>'3G Curtailed Energy Hawaii'!A_ann</c:f>
              <c:numCache>
                <c:formatCode>General</c:formatCode>
                <c:ptCount val="10"/>
                <c:pt idx="0">
                  <c:v>2013</c:v>
                </c:pt>
                <c:pt idx="1">
                  <c:v>2014</c:v>
                </c:pt>
                <c:pt idx="2">
                  <c:v>2015</c:v>
                </c:pt>
                <c:pt idx="3">
                  <c:v>2016</c:v>
                </c:pt>
                <c:pt idx="4">
                  <c:v>2017</c:v>
                </c:pt>
                <c:pt idx="5">
                  <c:v>2018</c:v>
                </c:pt>
                <c:pt idx="6">
                  <c:v>2019</c:v>
                </c:pt>
                <c:pt idx="7">
                  <c:v>2020</c:v>
                </c:pt>
                <c:pt idx="8">
                  <c:v>2021</c:v>
                </c:pt>
                <c:pt idx="9">
                  <c:v>2022</c:v>
                </c:pt>
              </c:numCache>
            </c:numRef>
          </c:cat>
          <c:val>
            <c:numRef>
              <c:f>'3G Curtailed Energy Hawaii'!A_3._MWh_taken_from_firm_renewable_and_utility_hydro_generating_facilities</c:f>
              <c:numCache>
                <c:formatCode>#,##0</c:formatCode>
                <c:ptCount val="10"/>
                <c:pt idx="0">
                  <c:v>265161.93299999996</c:v>
                </c:pt>
                <c:pt idx="1">
                  <c:v>240411.71</c:v>
                </c:pt>
                <c:pt idx="2">
                  <c:v>228878.973</c:v>
                </c:pt>
                <c:pt idx="3">
                  <c:v>262010.54300000001</c:v>
                </c:pt>
                <c:pt idx="4">
                  <c:v>314678.95</c:v>
                </c:pt>
                <c:pt idx="5">
                  <c:v>123612.38499999999</c:v>
                </c:pt>
                <c:pt idx="6">
                  <c:v>11469.59</c:v>
                </c:pt>
                <c:pt idx="7">
                  <c:v>15093.215</c:v>
                </c:pt>
                <c:pt idx="8">
                  <c:v>192695.16700000002</c:v>
                </c:pt>
                <c:pt idx="9">
                  <c:v>214442.978</c:v>
                </c:pt>
              </c:numCache>
            </c:numRef>
          </c:val>
          <c:extLst>
            <c:ext xmlns:c16="http://schemas.microsoft.com/office/drawing/2014/chart" uri="{C3380CC4-5D6E-409C-BE32-E72D297353CC}">
              <c16:uniqueId val="{00000001-1F86-4250-BA98-FE5D9D094660}"/>
            </c:ext>
          </c:extLst>
        </c:ser>
        <c:ser>
          <c:idx val="1"/>
          <c:order val="2"/>
          <c:tx>
            <c:strRef>
              <c:f>'3G Curtailed Energy Hawaii'!$A$4</c:f>
              <c:strCache>
                <c:ptCount val="1"/>
                <c:pt idx="0">
                  <c:v>2. MWh taken from curtailable renewable resources</c:v>
                </c:pt>
              </c:strCache>
            </c:strRef>
          </c:tx>
          <c:spPr>
            <a:solidFill>
              <a:srgbClr val="458600"/>
            </a:solidFill>
          </c:spPr>
          <c:invertIfNegative val="0"/>
          <c:cat>
            <c:numRef>
              <c:f>'3G Curtailed Energy Hawaii'!A_ann</c:f>
              <c:numCache>
                <c:formatCode>General</c:formatCode>
                <c:ptCount val="10"/>
                <c:pt idx="0">
                  <c:v>2013</c:v>
                </c:pt>
                <c:pt idx="1">
                  <c:v>2014</c:v>
                </c:pt>
                <c:pt idx="2">
                  <c:v>2015</c:v>
                </c:pt>
                <c:pt idx="3">
                  <c:v>2016</c:v>
                </c:pt>
                <c:pt idx="4">
                  <c:v>2017</c:v>
                </c:pt>
                <c:pt idx="5">
                  <c:v>2018</c:v>
                </c:pt>
                <c:pt idx="6">
                  <c:v>2019</c:v>
                </c:pt>
                <c:pt idx="7">
                  <c:v>2020</c:v>
                </c:pt>
                <c:pt idx="8">
                  <c:v>2021</c:v>
                </c:pt>
                <c:pt idx="9">
                  <c:v>2022</c:v>
                </c:pt>
              </c:numCache>
            </c:numRef>
          </c:cat>
          <c:val>
            <c:numRef>
              <c:f>'3G Curtailed Energy Hawaii'!A_2._MWh_taken_from_curtailable_renewable_resources</c:f>
              <c:numCache>
                <c:formatCode>#,##0</c:formatCode>
                <c:ptCount val="10"/>
                <c:pt idx="0">
                  <c:v>201975.70752</c:v>
                </c:pt>
                <c:pt idx="1">
                  <c:v>192465.80200000003</c:v>
                </c:pt>
                <c:pt idx="2">
                  <c:v>209595.35699999999</c:v>
                </c:pt>
                <c:pt idx="3">
                  <c:v>216088.17099999997</c:v>
                </c:pt>
                <c:pt idx="4">
                  <c:v>159160.26</c:v>
                </c:pt>
                <c:pt idx="5">
                  <c:v>217153.31899999999</c:v>
                </c:pt>
                <c:pt idx="6">
                  <c:v>181038.236</c:v>
                </c:pt>
                <c:pt idx="7">
                  <c:v>183700.61900000001</c:v>
                </c:pt>
                <c:pt idx="8">
                  <c:v>200615.73500000002</c:v>
                </c:pt>
                <c:pt idx="9">
                  <c:v>170379.75082000002</c:v>
                </c:pt>
              </c:numCache>
            </c:numRef>
          </c:val>
          <c:extLst>
            <c:ext xmlns:c16="http://schemas.microsoft.com/office/drawing/2014/chart" uri="{C3380CC4-5D6E-409C-BE32-E72D297353CC}">
              <c16:uniqueId val="{00000002-1F86-4250-BA98-FE5D9D094660}"/>
            </c:ext>
          </c:extLst>
        </c:ser>
        <c:ser>
          <c:idx val="7"/>
          <c:order val="4"/>
          <c:tx>
            <c:strRef>
              <c:f>'3G Curtailed Energy Hawaii'!$A$5</c:f>
              <c:strCache>
                <c:ptCount val="1"/>
                <c:pt idx="0">
                  <c:v>1. MWh curtailed from curtailable renewable resources</c:v>
                </c:pt>
              </c:strCache>
            </c:strRef>
          </c:tx>
          <c:spPr>
            <a:solidFill>
              <a:schemeClr val="accent2"/>
            </a:solidFill>
          </c:spPr>
          <c:invertIfNegative val="0"/>
          <c:cat>
            <c:numRef>
              <c:f>'3G Curtailed Energy Hawaii'!A_ann</c:f>
              <c:numCache>
                <c:formatCode>General</c:formatCode>
                <c:ptCount val="10"/>
                <c:pt idx="0">
                  <c:v>2013</c:v>
                </c:pt>
                <c:pt idx="1">
                  <c:v>2014</c:v>
                </c:pt>
                <c:pt idx="2">
                  <c:v>2015</c:v>
                </c:pt>
                <c:pt idx="3">
                  <c:v>2016</c:v>
                </c:pt>
                <c:pt idx="4">
                  <c:v>2017</c:v>
                </c:pt>
                <c:pt idx="5">
                  <c:v>2018</c:v>
                </c:pt>
                <c:pt idx="6">
                  <c:v>2019</c:v>
                </c:pt>
                <c:pt idx="7">
                  <c:v>2020</c:v>
                </c:pt>
                <c:pt idx="8">
                  <c:v>2021</c:v>
                </c:pt>
                <c:pt idx="9">
                  <c:v>2022</c:v>
                </c:pt>
              </c:numCache>
            </c:numRef>
          </c:cat>
          <c:val>
            <c:numRef>
              <c:f>'3G Curtailed Energy Hawaii'!A_1._MWh_curtailed_from_curtailable_renewable_resources</c:f>
              <c:numCache>
                <c:formatCode>#,##0</c:formatCode>
                <c:ptCount val="10"/>
                <c:pt idx="0">
                  <c:v>924.9264800000019</c:v>
                </c:pt>
                <c:pt idx="1">
                  <c:v>467.97899999999936</c:v>
                </c:pt>
                <c:pt idx="2">
                  <c:v>862.4199426673008</c:v>
                </c:pt>
                <c:pt idx="3">
                  <c:v>2790.6094629820818</c:v>
                </c:pt>
                <c:pt idx="4">
                  <c:v>5505.7545445181086</c:v>
                </c:pt>
                <c:pt idx="5">
                  <c:v>2478.72227353684</c:v>
                </c:pt>
                <c:pt idx="6">
                  <c:v>1425.8619812277318</c:v>
                </c:pt>
                <c:pt idx="7">
                  <c:v>2948.8489888159352</c:v>
                </c:pt>
                <c:pt idx="8">
                  <c:v>917.18971696354413</c:v>
                </c:pt>
                <c:pt idx="9">
                  <c:v>968</c:v>
                </c:pt>
              </c:numCache>
            </c:numRef>
          </c:val>
          <c:extLst>
            <c:ext xmlns:c16="http://schemas.microsoft.com/office/drawing/2014/chart" uri="{C3380CC4-5D6E-409C-BE32-E72D297353CC}">
              <c16:uniqueId val="{00000003-1F86-4250-BA98-FE5D9D094660}"/>
            </c:ext>
          </c:extLst>
        </c:ser>
        <c:dLbls>
          <c:showLegendKey val="0"/>
          <c:showVal val="0"/>
          <c:showCatName val="0"/>
          <c:showSerName val="0"/>
          <c:showPercent val="0"/>
          <c:showBubbleSize val="0"/>
        </c:dLbls>
        <c:gapWidth val="150"/>
        <c:overlap val="100"/>
        <c:axId val="143121408"/>
        <c:axId val="143131392"/>
      </c:barChart>
      <c:lineChart>
        <c:grouping val="standard"/>
        <c:varyColors val="0"/>
        <c:ser>
          <c:idx val="3"/>
          <c:order val="3"/>
          <c:tx>
            <c:strRef>
              <c:f>'3G Curtailed Energy Hawaii'!$A$9</c:f>
              <c:strCache>
                <c:ptCount val="1"/>
                <c:pt idx="0">
                  <c:v>1/(1+2+3+4) = % Curtailed of all renewable energy resources</c:v>
                </c:pt>
              </c:strCache>
            </c:strRef>
          </c:tx>
          <c:spPr>
            <a:ln>
              <a:solidFill>
                <a:srgbClr val="E80202"/>
              </a:solidFill>
            </a:ln>
          </c:spPr>
          <c:marker>
            <c:symbol val="circle"/>
            <c:size val="7"/>
            <c:spPr>
              <a:solidFill>
                <a:srgbClr val="E80202"/>
              </a:solidFill>
              <a:ln>
                <a:noFill/>
              </a:ln>
            </c:spPr>
          </c:marker>
          <c:dLbls>
            <c:spPr>
              <a:noFill/>
              <a:ln>
                <a:noFill/>
              </a:ln>
              <a:effectLst/>
            </c:sp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'3G Curtailed Energy Hawaii'!A_ann</c:f>
              <c:numCache>
                <c:formatCode>General</c:formatCode>
                <c:ptCount val="10"/>
                <c:pt idx="0">
                  <c:v>2013</c:v>
                </c:pt>
                <c:pt idx="1">
                  <c:v>2014</c:v>
                </c:pt>
                <c:pt idx="2">
                  <c:v>2015</c:v>
                </c:pt>
                <c:pt idx="3">
                  <c:v>2016</c:v>
                </c:pt>
                <c:pt idx="4">
                  <c:v>2017</c:v>
                </c:pt>
                <c:pt idx="5">
                  <c:v>2018</c:v>
                </c:pt>
                <c:pt idx="6">
                  <c:v>2019</c:v>
                </c:pt>
                <c:pt idx="7">
                  <c:v>2020</c:v>
                </c:pt>
                <c:pt idx="8">
                  <c:v>2021</c:v>
                </c:pt>
                <c:pt idx="9">
                  <c:v>2022</c:v>
                </c:pt>
              </c:numCache>
            </c:numRef>
          </c:cat>
          <c:val>
            <c:numRef>
              <c:f>'3G Curtailed Energy Hawaii'!A__Curtailed_of_all_renewable_energy_resources</c:f>
              <c:numCache>
                <c:formatCode>0.00%</c:formatCode>
                <c:ptCount val="10"/>
                <c:pt idx="0">
                  <c:v>1.7845421628780956E-3</c:v>
                </c:pt>
                <c:pt idx="1">
                  <c:v>9.2925264656607866E-4</c:v>
                </c:pt>
                <c:pt idx="2">
                  <c:v>1.6502734327979646E-3</c:v>
                </c:pt>
                <c:pt idx="3">
                  <c:v>4.781321536265387E-3</c:v>
                </c:pt>
                <c:pt idx="4">
                  <c:v>9.1692396438010446E-3</c:v>
                </c:pt>
                <c:pt idx="5">
                  <c:v>5.0976582049625952E-3</c:v>
                </c:pt>
                <c:pt idx="6">
                  <c:v>3.8384503614519038E-3</c:v>
                </c:pt>
                <c:pt idx="7">
                  <c:v>7.5964706462749885E-3</c:v>
                </c:pt>
                <c:pt idx="8">
                  <c:v>1.5560427921770487E-3</c:v>
                </c:pt>
                <c:pt idx="9">
                  <c:v>1.619696936138944E-3</c:v>
                </c:pt>
              </c:numCache>
            </c:numRef>
          </c:val>
          <c:smooth val="0"/>
          <c:extLst>
            <c:ext xmlns:c16="http://schemas.microsoft.com/office/drawing/2014/chart" uri="{C3380CC4-5D6E-409C-BE32-E72D297353CC}">
              <c16:uniqueId val="{00000004-1F86-4250-BA98-FE5D9D094660}"/>
            </c:ext>
          </c:extLst>
        </c:ser>
        <c:dLbls>
          <c:showLegendKey val="0"/>
          <c:showVal val="0"/>
          <c:showCatName val="0"/>
          <c:showSerName val="0"/>
          <c:showPercent val="0"/>
          <c:showBubbleSize val="0"/>
        </c:dLbls>
        <c:marker val="1"/>
        <c:smooth val="0"/>
        <c:axId val="143147776"/>
        <c:axId val="143133312"/>
      </c:lineChart>
      <c:catAx>
        <c:axId val="143121408"/>
        <c:scaling>
          <c:orientation val="minMax"/>
        </c:scaling>
        <c:delete val="0"/>
        <c:axPos val="b"/>
        <c:numFmt formatCode="General" sourceLinked="1"/>
        <c:majorTickMark val="none"/>
        <c:minorTickMark val="none"/>
        <c:tickLblPos val="nextTo"/>
        <c:crossAx val="143131392"/>
        <c:crosses val="autoZero"/>
        <c:auto val="1"/>
        <c:lblAlgn val="ctr"/>
        <c:lblOffset val="100"/>
        <c:noMultiLvlLbl val="0"/>
      </c:catAx>
      <c:valAx>
        <c:axId val="143131392"/>
        <c:scaling>
          <c:orientation val="minMax"/>
        </c:scaling>
        <c:delete val="0"/>
        <c:axPos val="l"/>
        <c:majorGridlines/>
        <c:title>
          <c:tx>
            <c:rich>
              <a:bodyPr/>
              <a:lstStyle/>
              <a:p>
                <a:pPr>
                  <a:defRPr/>
                </a:pPr>
                <a:r>
                  <a:rPr lang="en-US"/>
                  <a:t>MWh Taken/Curtailed</a:t>
                </a:r>
              </a:p>
            </c:rich>
          </c:tx>
          <c:layout>
            <c:manualLayout>
              <c:xMode val="edge"/>
              <c:yMode val="edge"/>
              <c:x val="2.747267210630917E-2"/>
              <c:y val="0.33606597128840654"/>
            </c:manualLayout>
          </c:layout>
          <c:overlay val="0"/>
        </c:title>
        <c:numFmt formatCode="#,##0" sourceLinked="1"/>
        <c:majorTickMark val="none"/>
        <c:minorTickMark val="none"/>
        <c:tickLblPos val="nextTo"/>
        <c:txPr>
          <a:bodyPr/>
          <a:lstStyle/>
          <a:p>
            <a:pPr>
              <a:defRPr sz="900"/>
            </a:pPr>
            <a:endParaRPr lang="en-US"/>
          </a:p>
        </c:txPr>
        <c:crossAx val="143121408"/>
        <c:crosses val="autoZero"/>
        <c:crossBetween val="between"/>
      </c:valAx>
      <c:valAx>
        <c:axId val="143133312"/>
        <c:scaling>
          <c:orientation val="minMax"/>
          <c:max val="1"/>
        </c:scaling>
        <c:delete val="0"/>
        <c:axPos val="r"/>
        <c:title>
          <c:tx>
            <c:rich>
              <a:bodyPr rot="-5400000" vert="horz"/>
              <a:lstStyle/>
              <a:p>
                <a:pPr>
                  <a:defRPr/>
                </a:pPr>
                <a:r>
                  <a:rPr lang="en-US"/>
                  <a:t>%</a:t>
                </a:r>
                <a:r>
                  <a:rPr lang="en-US" baseline="0"/>
                  <a:t> Curtailed</a:t>
                </a:r>
                <a:endParaRPr lang="en-US"/>
              </a:p>
            </c:rich>
          </c:tx>
          <c:overlay val="0"/>
        </c:title>
        <c:numFmt formatCode="0%" sourceLinked="0"/>
        <c:majorTickMark val="out"/>
        <c:minorTickMark val="none"/>
        <c:tickLblPos val="nextTo"/>
        <c:crossAx val="143147776"/>
        <c:crosses val="max"/>
        <c:crossBetween val="between"/>
      </c:valAx>
      <c:catAx>
        <c:axId val="143147776"/>
        <c:scaling>
          <c:orientation val="minMax"/>
        </c:scaling>
        <c:delete val="1"/>
        <c:axPos val="b"/>
        <c:numFmt formatCode="General" sourceLinked="1"/>
        <c:majorTickMark val="out"/>
        <c:minorTickMark val="none"/>
        <c:tickLblPos val="nextTo"/>
        <c:crossAx val="143133312"/>
        <c:crosses val="autoZero"/>
        <c:auto val="1"/>
        <c:lblAlgn val="ctr"/>
        <c:lblOffset val="100"/>
        <c:noMultiLvlLbl val="0"/>
      </c:catAx>
    </c:plotArea>
    <c:legend>
      <c:legendPos val="b"/>
      <c:layout>
        <c:manualLayout>
          <c:xMode val="edge"/>
          <c:yMode val="edge"/>
          <c:x val="0"/>
          <c:y val="0.83236821959755025"/>
          <c:w val="1"/>
          <c:h val="0.16763178040244969"/>
        </c:manualLayout>
      </c:layout>
      <c:overlay val="0"/>
      <c:txPr>
        <a:bodyPr/>
        <a:lstStyle/>
        <a:p>
          <a:pPr>
            <a:defRPr sz="900"/>
          </a:pPr>
          <a:endParaRPr lang="en-US"/>
        </a:p>
      </c:txPr>
    </c:legend>
    <c:plotVisOnly val="1"/>
    <c:dispBlanksAs val="gap"/>
    <c:showDLblsOverMax val="0"/>
  </c:chart>
  <c:printSettings>
    <c:headerFooter/>
    <c:pageMargins b="0.75" l="0.7" r="0.7" t="0.75" header="0.3" footer="0.3"/>
    <c:pageSetup orientation="landscape"/>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vert="horz" anchor="b" anchorCtr="0"/>
          <a:lstStyle/>
          <a:p>
            <a:pPr>
              <a:defRPr sz="1200">
                <a:latin typeface="Times New Roman" panose="02020603050405020304" pitchFamily="18" charset="0"/>
                <a:cs typeface="Times New Roman" panose="02020603050405020304" pitchFamily="18" charset="0"/>
              </a:defRPr>
            </a:pPr>
            <a:r>
              <a:rPr lang="en-US" sz="1200">
                <a:latin typeface="Times New Roman" panose="02020603050405020304" pitchFamily="18" charset="0"/>
                <a:cs typeface="Times New Roman" panose="02020603050405020304" pitchFamily="18" charset="0"/>
              </a:rPr>
              <a:t>Estimated Curtailed Energy as a Percent of Available IPP Curtailable Energy</a:t>
            </a:r>
          </a:p>
          <a:p>
            <a:pPr>
              <a:defRPr sz="1200">
                <a:latin typeface="Times New Roman" panose="02020603050405020304" pitchFamily="18" charset="0"/>
                <a:cs typeface="Times New Roman" panose="02020603050405020304" pitchFamily="18" charset="0"/>
              </a:defRPr>
            </a:pPr>
            <a:r>
              <a:rPr lang="en-US" sz="1200" b="1" i="0" baseline="0">
                <a:effectLst/>
                <a:latin typeface="Times New Roman" panose="02020603050405020304" pitchFamily="18" charset="0"/>
                <a:cs typeface="Times New Roman" panose="02020603050405020304" pitchFamily="18" charset="0"/>
              </a:rPr>
              <a:t>Hawai</a:t>
            </a:r>
            <a:r>
              <a:rPr lang="en-US" sz="1200" b="1" i="0" u="none" strike="noStrike" baseline="0">
                <a:effectLst/>
              </a:rPr>
              <a:t>‘</a:t>
            </a:r>
            <a:r>
              <a:rPr lang="en-US" sz="1200" b="1" i="0" baseline="0">
                <a:effectLst/>
                <a:latin typeface="Times New Roman" panose="02020603050405020304" pitchFamily="18" charset="0"/>
                <a:cs typeface="Times New Roman" panose="02020603050405020304" pitchFamily="18" charset="0"/>
              </a:rPr>
              <a:t>i  Island</a:t>
            </a:r>
          </a:p>
          <a:p>
            <a:pPr>
              <a:defRPr sz="1200">
                <a:latin typeface="Times New Roman" panose="02020603050405020304" pitchFamily="18" charset="0"/>
                <a:cs typeface="Times New Roman" panose="02020603050405020304" pitchFamily="18" charset="0"/>
              </a:defRPr>
            </a:pPr>
            <a:r>
              <a:rPr lang="en-US" sz="1200" b="1" i="0" baseline="0">
                <a:effectLst/>
                <a:latin typeface="Times New Roman" panose="02020603050405020304" pitchFamily="18" charset="0"/>
                <a:cs typeface="Times New Roman" panose="02020603050405020304" pitchFamily="18" charset="0"/>
              </a:rPr>
              <a:t>Annual</a:t>
            </a:r>
            <a:endParaRPr lang="en-US" sz="1200">
              <a:effectLst/>
              <a:latin typeface="Times New Roman" panose="02020603050405020304" pitchFamily="18" charset="0"/>
              <a:cs typeface="Times New Roman" panose="02020603050405020304" pitchFamily="18" charset="0"/>
            </a:endParaRPr>
          </a:p>
        </c:rich>
      </c:tx>
      <c:layout>
        <c:manualLayout>
          <c:xMode val="edge"/>
          <c:yMode val="edge"/>
          <c:x val="0.13083299587551556"/>
          <c:y val="3.2385675348273774E-2"/>
        </c:manualLayout>
      </c:layout>
      <c:overlay val="1"/>
    </c:title>
    <c:autoTitleDeleted val="0"/>
    <c:plotArea>
      <c:layout>
        <c:manualLayout>
          <c:layoutTarget val="inner"/>
          <c:xMode val="edge"/>
          <c:yMode val="edge"/>
          <c:x val="0.13321328760699563"/>
          <c:y val="0.15815964269113669"/>
          <c:w val="0.77521088105651914"/>
          <c:h val="0.68512072442633709"/>
        </c:manualLayout>
      </c:layout>
      <c:barChart>
        <c:barDir val="col"/>
        <c:grouping val="stacked"/>
        <c:varyColors val="0"/>
        <c:ser>
          <c:idx val="1"/>
          <c:order val="0"/>
          <c:tx>
            <c:strRef>
              <c:f>'3G Curtailed Energy Hawaii'!$A$4</c:f>
              <c:strCache>
                <c:ptCount val="1"/>
                <c:pt idx="0">
                  <c:v>2. MWh taken from curtailable renewable resources</c:v>
                </c:pt>
              </c:strCache>
            </c:strRef>
          </c:tx>
          <c:spPr>
            <a:solidFill>
              <a:srgbClr val="458600"/>
            </a:solidFill>
          </c:spPr>
          <c:invertIfNegative val="0"/>
          <c:cat>
            <c:numRef>
              <c:f>'3G Curtailed Energy Hawaii'!A_ann</c:f>
              <c:numCache>
                <c:formatCode>General</c:formatCode>
                <c:ptCount val="10"/>
                <c:pt idx="0">
                  <c:v>2013</c:v>
                </c:pt>
                <c:pt idx="1">
                  <c:v>2014</c:v>
                </c:pt>
                <c:pt idx="2">
                  <c:v>2015</c:v>
                </c:pt>
                <c:pt idx="3">
                  <c:v>2016</c:v>
                </c:pt>
                <c:pt idx="4">
                  <c:v>2017</c:v>
                </c:pt>
                <c:pt idx="5">
                  <c:v>2018</c:v>
                </c:pt>
                <c:pt idx="6">
                  <c:v>2019</c:v>
                </c:pt>
                <c:pt idx="7">
                  <c:v>2020</c:v>
                </c:pt>
                <c:pt idx="8">
                  <c:v>2021</c:v>
                </c:pt>
                <c:pt idx="9">
                  <c:v>2022</c:v>
                </c:pt>
              </c:numCache>
            </c:numRef>
          </c:cat>
          <c:val>
            <c:numRef>
              <c:f>'3G Curtailed Energy Hawaii'!A_2._MWh_taken_from_curtailable_renewable_resources</c:f>
              <c:numCache>
                <c:formatCode>#,##0</c:formatCode>
                <c:ptCount val="10"/>
                <c:pt idx="0">
                  <c:v>201975.70752</c:v>
                </c:pt>
                <c:pt idx="1">
                  <c:v>192465.80200000003</c:v>
                </c:pt>
                <c:pt idx="2">
                  <c:v>209595.35699999999</c:v>
                </c:pt>
                <c:pt idx="3">
                  <c:v>216088.17099999997</c:v>
                </c:pt>
                <c:pt idx="4">
                  <c:v>159160.26</c:v>
                </c:pt>
                <c:pt idx="5">
                  <c:v>217153.31899999999</c:v>
                </c:pt>
                <c:pt idx="6">
                  <c:v>181038.236</c:v>
                </c:pt>
                <c:pt idx="7">
                  <c:v>183700.61900000001</c:v>
                </c:pt>
                <c:pt idx="8">
                  <c:v>200615.73500000002</c:v>
                </c:pt>
                <c:pt idx="9">
                  <c:v>170379.75082000002</c:v>
                </c:pt>
              </c:numCache>
            </c:numRef>
          </c:val>
          <c:extLst>
            <c:ext xmlns:c16="http://schemas.microsoft.com/office/drawing/2014/chart" uri="{C3380CC4-5D6E-409C-BE32-E72D297353CC}">
              <c16:uniqueId val="{00000000-A311-47EA-AFE0-D10BCB084EB8}"/>
            </c:ext>
          </c:extLst>
        </c:ser>
        <c:ser>
          <c:idx val="7"/>
          <c:order val="1"/>
          <c:tx>
            <c:strRef>
              <c:f>'3G Curtailed Energy Hawaii'!$A$5</c:f>
              <c:strCache>
                <c:ptCount val="1"/>
                <c:pt idx="0">
                  <c:v>1. MWh curtailed from curtailable renewable resources</c:v>
                </c:pt>
              </c:strCache>
            </c:strRef>
          </c:tx>
          <c:spPr>
            <a:solidFill>
              <a:schemeClr val="accent2"/>
            </a:solidFill>
          </c:spPr>
          <c:invertIfNegative val="0"/>
          <c:cat>
            <c:numRef>
              <c:f>'3G Curtailed Energy Hawaii'!A_ann</c:f>
              <c:numCache>
                <c:formatCode>General</c:formatCode>
                <c:ptCount val="10"/>
                <c:pt idx="0">
                  <c:v>2013</c:v>
                </c:pt>
                <c:pt idx="1">
                  <c:v>2014</c:v>
                </c:pt>
                <c:pt idx="2">
                  <c:v>2015</c:v>
                </c:pt>
                <c:pt idx="3">
                  <c:v>2016</c:v>
                </c:pt>
                <c:pt idx="4">
                  <c:v>2017</c:v>
                </c:pt>
                <c:pt idx="5">
                  <c:v>2018</c:v>
                </c:pt>
                <c:pt idx="6">
                  <c:v>2019</c:v>
                </c:pt>
                <c:pt idx="7">
                  <c:v>2020</c:v>
                </c:pt>
                <c:pt idx="8">
                  <c:v>2021</c:v>
                </c:pt>
                <c:pt idx="9">
                  <c:v>2022</c:v>
                </c:pt>
              </c:numCache>
            </c:numRef>
          </c:cat>
          <c:val>
            <c:numRef>
              <c:f>'3G Curtailed Energy Hawaii'!A_1._MWh_curtailed_from_curtailable_renewable_resources</c:f>
              <c:numCache>
                <c:formatCode>#,##0</c:formatCode>
                <c:ptCount val="10"/>
                <c:pt idx="0">
                  <c:v>924.9264800000019</c:v>
                </c:pt>
                <c:pt idx="1">
                  <c:v>467.97899999999936</c:v>
                </c:pt>
                <c:pt idx="2">
                  <c:v>862.4199426673008</c:v>
                </c:pt>
                <c:pt idx="3">
                  <c:v>2790.6094629820818</c:v>
                </c:pt>
                <c:pt idx="4">
                  <c:v>5505.7545445181086</c:v>
                </c:pt>
                <c:pt idx="5">
                  <c:v>2478.72227353684</c:v>
                </c:pt>
                <c:pt idx="6">
                  <c:v>1425.8619812277318</c:v>
                </c:pt>
                <c:pt idx="7">
                  <c:v>2948.8489888159352</c:v>
                </c:pt>
                <c:pt idx="8">
                  <c:v>917.18971696354413</c:v>
                </c:pt>
                <c:pt idx="9">
                  <c:v>968</c:v>
                </c:pt>
              </c:numCache>
            </c:numRef>
          </c:val>
          <c:extLst>
            <c:ext xmlns:c16="http://schemas.microsoft.com/office/drawing/2014/chart" uri="{C3380CC4-5D6E-409C-BE32-E72D297353CC}">
              <c16:uniqueId val="{00000001-A311-47EA-AFE0-D10BCB084EB8}"/>
            </c:ext>
          </c:extLst>
        </c:ser>
        <c:dLbls>
          <c:showLegendKey val="0"/>
          <c:showVal val="0"/>
          <c:showCatName val="0"/>
          <c:showSerName val="0"/>
          <c:showPercent val="0"/>
          <c:showBubbleSize val="0"/>
        </c:dLbls>
        <c:gapWidth val="150"/>
        <c:overlap val="100"/>
        <c:axId val="143201408"/>
        <c:axId val="143202944"/>
      </c:barChart>
      <c:lineChart>
        <c:grouping val="standard"/>
        <c:varyColors val="0"/>
        <c:ser>
          <c:idx val="8"/>
          <c:order val="2"/>
          <c:tx>
            <c:strRef>
              <c:f>'3G Curtailed Energy Hawaii'!$A$6</c:f>
              <c:strCache>
                <c:ptCount val="1"/>
                <c:pt idx="0">
                  <c:v>1/(1+2) = % Curtailed of curtailable renewable resources</c:v>
                </c:pt>
              </c:strCache>
            </c:strRef>
          </c:tx>
          <c:spPr>
            <a:ln>
              <a:solidFill>
                <a:srgbClr val="0000FF"/>
              </a:solidFill>
            </a:ln>
          </c:spPr>
          <c:marker>
            <c:symbol val="diamond"/>
            <c:size val="10"/>
            <c:spPr>
              <a:solidFill>
                <a:srgbClr val="0000FF"/>
              </a:solidFill>
            </c:spPr>
          </c:marker>
          <c:dLbls>
            <c:spPr>
              <a:noFill/>
              <a:ln>
                <a:noFill/>
              </a:ln>
              <a:effectLst/>
            </c:sp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'3G Curtailed Energy Hawaii'!A_ann</c:f>
              <c:numCache>
                <c:formatCode>General</c:formatCode>
                <c:ptCount val="10"/>
                <c:pt idx="0">
                  <c:v>2013</c:v>
                </c:pt>
                <c:pt idx="1">
                  <c:v>2014</c:v>
                </c:pt>
                <c:pt idx="2">
                  <c:v>2015</c:v>
                </c:pt>
                <c:pt idx="3">
                  <c:v>2016</c:v>
                </c:pt>
                <c:pt idx="4">
                  <c:v>2017</c:v>
                </c:pt>
                <c:pt idx="5">
                  <c:v>2018</c:v>
                </c:pt>
                <c:pt idx="6">
                  <c:v>2019</c:v>
                </c:pt>
                <c:pt idx="7">
                  <c:v>2020</c:v>
                </c:pt>
                <c:pt idx="8">
                  <c:v>2021</c:v>
                </c:pt>
                <c:pt idx="9">
                  <c:v>2022</c:v>
                </c:pt>
              </c:numCache>
            </c:numRef>
          </c:cat>
          <c:val>
            <c:numRef>
              <c:f>'3G Curtailed Energy Hawaii'!A_1_Curtailed_of_curtailable_renewable_resources</c:f>
              <c:numCache>
                <c:formatCode>0.00%</c:formatCode>
                <c:ptCount val="10"/>
                <c:pt idx="0">
                  <c:v>4.5585194179334201E-3</c:v>
                </c:pt>
                <c:pt idx="1">
                  <c:v>2.4255938880915796E-3</c:v>
                </c:pt>
                <c:pt idx="2">
                  <c:v>4.0978288148612371E-3</c:v>
                </c:pt>
                <c:pt idx="3">
                  <c:v>1.2749566024990003E-2</c:v>
                </c:pt>
                <c:pt idx="4">
                  <c:v>3.3435888757905208E-2</c:v>
                </c:pt>
                <c:pt idx="5">
                  <c:v>1.1285795365575824E-2</c:v>
                </c:pt>
                <c:pt idx="6">
                  <c:v>7.814479653824433E-3</c:v>
                </c:pt>
                <c:pt idx="7">
                  <c:v>1.5798860937512184E-2</c:v>
                </c:pt>
                <c:pt idx="8">
                  <c:v>4.5510663741503369E-3</c:v>
                </c:pt>
                <c:pt idx="9">
                  <c:v>5.6493300633801685E-3</c:v>
                </c:pt>
              </c:numCache>
            </c:numRef>
          </c:val>
          <c:smooth val="0"/>
          <c:extLst>
            <c:ext xmlns:c16="http://schemas.microsoft.com/office/drawing/2014/chart" uri="{C3380CC4-5D6E-409C-BE32-E72D297353CC}">
              <c16:uniqueId val="{00000002-A311-47EA-AFE0-D10BCB084EB8}"/>
            </c:ext>
          </c:extLst>
        </c:ser>
        <c:dLbls>
          <c:showLegendKey val="0"/>
          <c:showVal val="0"/>
          <c:showCatName val="0"/>
          <c:showSerName val="0"/>
          <c:showPercent val="0"/>
          <c:showBubbleSize val="0"/>
        </c:dLbls>
        <c:marker val="1"/>
        <c:smooth val="0"/>
        <c:axId val="143215232"/>
        <c:axId val="143213312"/>
      </c:lineChart>
      <c:catAx>
        <c:axId val="143201408"/>
        <c:scaling>
          <c:orientation val="minMax"/>
        </c:scaling>
        <c:delete val="0"/>
        <c:axPos val="b"/>
        <c:numFmt formatCode="General" sourceLinked="1"/>
        <c:majorTickMark val="none"/>
        <c:minorTickMark val="none"/>
        <c:tickLblPos val="nextTo"/>
        <c:crossAx val="143202944"/>
        <c:crosses val="autoZero"/>
        <c:auto val="1"/>
        <c:lblAlgn val="ctr"/>
        <c:lblOffset val="100"/>
        <c:noMultiLvlLbl val="0"/>
      </c:catAx>
      <c:valAx>
        <c:axId val="143202944"/>
        <c:scaling>
          <c:orientation val="minMax"/>
          <c:max val="600000"/>
        </c:scaling>
        <c:delete val="0"/>
        <c:axPos val="l"/>
        <c:majorGridlines/>
        <c:title>
          <c:tx>
            <c:rich>
              <a:bodyPr/>
              <a:lstStyle/>
              <a:p>
                <a:pPr>
                  <a:defRPr/>
                </a:pPr>
                <a:r>
                  <a:rPr lang="en-US"/>
                  <a:t>MWh Taken/Curtailed</a:t>
                </a:r>
              </a:p>
            </c:rich>
          </c:tx>
          <c:layout>
            <c:manualLayout>
              <c:xMode val="edge"/>
              <c:yMode val="edge"/>
              <c:x val="2.3063608048441153E-2"/>
              <c:y val="0.35576010221781246"/>
            </c:manualLayout>
          </c:layout>
          <c:overlay val="0"/>
        </c:title>
        <c:numFmt formatCode="#,##0" sourceLinked="1"/>
        <c:majorTickMark val="none"/>
        <c:minorTickMark val="none"/>
        <c:tickLblPos val="nextTo"/>
        <c:txPr>
          <a:bodyPr/>
          <a:lstStyle/>
          <a:p>
            <a:pPr>
              <a:defRPr sz="900"/>
            </a:pPr>
            <a:endParaRPr lang="en-US"/>
          </a:p>
        </c:txPr>
        <c:crossAx val="143201408"/>
        <c:crosses val="autoZero"/>
        <c:crossBetween val="between"/>
      </c:valAx>
      <c:valAx>
        <c:axId val="143213312"/>
        <c:scaling>
          <c:orientation val="minMax"/>
          <c:max val="1"/>
        </c:scaling>
        <c:delete val="0"/>
        <c:axPos val="r"/>
        <c:title>
          <c:tx>
            <c:rich>
              <a:bodyPr rot="-5400000" vert="horz"/>
              <a:lstStyle/>
              <a:p>
                <a:pPr>
                  <a:defRPr/>
                </a:pPr>
                <a:r>
                  <a:rPr lang="en-US"/>
                  <a:t>%</a:t>
                </a:r>
                <a:r>
                  <a:rPr lang="en-US" baseline="0"/>
                  <a:t> Curtailed</a:t>
                </a:r>
                <a:endParaRPr lang="en-US"/>
              </a:p>
            </c:rich>
          </c:tx>
          <c:overlay val="0"/>
        </c:title>
        <c:numFmt formatCode="0%" sourceLinked="0"/>
        <c:majorTickMark val="out"/>
        <c:minorTickMark val="none"/>
        <c:tickLblPos val="nextTo"/>
        <c:crossAx val="143215232"/>
        <c:crosses val="max"/>
        <c:crossBetween val="between"/>
      </c:valAx>
      <c:catAx>
        <c:axId val="143215232"/>
        <c:scaling>
          <c:orientation val="minMax"/>
        </c:scaling>
        <c:delete val="1"/>
        <c:axPos val="b"/>
        <c:numFmt formatCode="General" sourceLinked="1"/>
        <c:majorTickMark val="out"/>
        <c:minorTickMark val="none"/>
        <c:tickLblPos val="nextTo"/>
        <c:crossAx val="143213312"/>
        <c:crosses val="autoZero"/>
        <c:auto val="1"/>
        <c:lblAlgn val="ctr"/>
        <c:lblOffset val="100"/>
        <c:noMultiLvlLbl val="0"/>
      </c:catAx>
      <c:spPr>
        <a:solidFill>
          <a:schemeClr val="bg1"/>
        </a:solidFill>
      </c:spPr>
    </c:plotArea>
    <c:legend>
      <c:legendPos val="b"/>
      <c:layout>
        <c:manualLayout>
          <c:xMode val="edge"/>
          <c:yMode val="edge"/>
          <c:x val="0"/>
          <c:y val="0.86970730991100476"/>
          <c:w val="1"/>
          <c:h val="0.13029269008899524"/>
        </c:manualLayout>
      </c:layout>
      <c:overlay val="0"/>
      <c:txPr>
        <a:bodyPr/>
        <a:lstStyle/>
        <a:p>
          <a:pPr>
            <a:defRPr sz="900"/>
          </a:pPr>
          <a:endParaRPr lang="en-US"/>
        </a:p>
      </c:txPr>
    </c:legend>
    <c:plotVisOnly val="1"/>
    <c:dispBlanksAs val="gap"/>
    <c:showDLblsOverMax val="0"/>
  </c:chart>
  <c:printSettings>
    <c:headerFooter/>
    <c:pageMargins b="0.75" l="0.7" r="0.7" t="0.75" header="0.3" footer="0.3"/>
    <c:pageSetup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vert="horz" anchor="b" anchorCtr="0"/>
          <a:lstStyle/>
          <a:p>
            <a:pPr>
              <a:defRPr sz="1200">
                <a:latin typeface="Times New Roman" panose="02020603050405020304" pitchFamily="18" charset="0"/>
                <a:cs typeface="Times New Roman" panose="02020603050405020304" pitchFamily="18" charset="0"/>
              </a:defRPr>
            </a:pPr>
            <a:r>
              <a:rPr lang="en-US" sz="1200">
                <a:latin typeface="Times New Roman" panose="02020603050405020304" pitchFamily="18" charset="0"/>
                <a:cs typeface="Times New Roman" panose="02020603050405020304" pitchFamily="18" charset="0"/>
              </a:rPr>
              <a:t>Estimated Curtailed Energy as a Percent of Available IPP Curtailable Energy</a:t>
            </a:r>
          </a:p>
          <a:p>
            <a:pPr>
              <a:defRPr sz="1200">
                <a:latin typeface="Times New Roman" panose="02020603050405020304" pitchFamily="18" charset="0"/>
                <a:cs typeface="Times New Roman" panose="02020603050405020304" pitchFamily="18" charset="0"/>
              </a:defRPr>
            </a:pPr>
            <a:r>
              <a:rPr lang="en-US" sz="1200">
                <a:latin typeface="Times New Roman" panose="02020603050405020304" pitchFamily="18" charset="0"/>
                <a:cs typeface="Times New Roman" panose="02020603050405020304" pitchFamily="18" charset="0"/>
              </a:rPr>
              <a:t>Plus All Other Renewable Energy Generation</a:t>
            </a:r>
          </a:p>
          <a:p>
            <a:pPr>
              <a:defRPr sz="1200">
                <a:latin typeface="Times New Roman" panose="02020603050405020304" pitchFamily="18" charset="0"/>
                <a:cs typeface="Times New Roman" panose="02020603050405020304" pitchFamily="18" charset="0"/>
              </a:defRPr>
            </a:pPr>
            <a:r>
              <a:rPr lang="en-US" sz="1200" b="1" i="0" baseline="0">
                <a:effectLst/>
                <a:latin typeface="Times New Roman" panose="02020603050405020304" pitchFamily="18" charset="0"/>
                <a:cs typeface="Times New Roman" panose="02020603050405020304" pitchFamily="18" charset="0"/>
              </a:rPr>
              <a:t>O</a:t>
            </a:r>
            <a:r>
              <a:rPr lang="en-US" sz="1200" b="1" i="0" u="none" strike="noStrike" baseline="0">
                <a:effectLst/>
              </a:rPr>
              <a:t>‘</a:t>
            </a:r>
            <a:r>
              <a:rPr lang="en-US" sz="1200" b="1" i="0" baseline="0">
                <a:effectLst/>
                <a:latin typeface="Times New Roman" panose="02020603050405020304" pitchFamily="18" charset="0"/>
                <a:cs typeface="Times New Roman" panose="02020603050405020304" pitchFamily="18" charset="0"/>
              </a:rPr>
              <a:t>ahu</a:t>
            </a:r>
          </a:p>
          <a:p>
            <a:pPr>
              <a:defRPr sz="1200">
                <a:latin typeface="Times New Roman" panose="02020603050405020304" pitchFamily="18" charset="0"/>
                <a:cs typeface="Times New Roman" panose="02020603050405020304" pitchFamily="18" charset="0"/>
              </a:defRPr>
            </a:pPr>
            <a:r>
              <a:rPr lang="en-US" sz="1200" b="1" i="0" baseline="0">
                <a:effectLst/>
                <a:latin typeface="Times New Roman" panose="02020603050405020304" pitchFamily="18" charset="0"/>
                <a:cs typeface="Times New Roman" panose="02020603050405020304" pitchFamily="18" charset="0"/>
              </a:rPr>
              <a:t>Quarterly (8 Rolling Quarters)</a:t>
            </a:r>
            <a:endParaRPr lang="en-US" sz="1200">
              <a:effectLst/>
              <a:latin typeface="Times New Roman" panose="02020603050405020304" pitchFamily="18" charset="0"/>
              <a:cs typeface="Times New Roman" panose="02020603050405020304" pitchFamily="18" charset="0"/>
            </a:endParaRPr>
          </a:p>
        </c:rich>
      </c:tx>
      <c:layout>
        <c:manualLayout>
          <c:xMode val="edge"/>
          <c:yMode val="edge"/>
          <c:x val="0.11448263967004124"/>
          <c:y val="3.2627037836164503E-2"/>
        </c:manualLayout>
      </c:layout>
      <c:overlay val="0"/>
    </c:title>
    <c:autoTitleDeleted val="0"/>
    <c:plotArea>
      <c:layout>
        <c:manualLayout>
          <c:layoutTarget val="inner"/>
          <c:xMode val="edge"/>
          <c:yMode val="edge"/>
          <c:x val="0.11370632020747215"/>
          <c:y val="0.1807168234349264"/>
          <c:w val="0.7916310600997466"/>
          <c:h val="0.59406999964011331"/>
        </c:manualLayout>
      </c:layout>
      <c:barChart>
        <c:barDir val="col"/>
        <c:grouping val="stacked"/>
        <c:varyColors val="0"/>
        <c:ser>
          <c:idx val="3"/>
          <c:order val="0"/>
          <c:tx>
            <c:strRef>
              <c:f>'3D Curtailed Energy Oahu'!$A$23</c:f>
              <c:strCache>
                <c:ptCount val="1"/>
                <c:pt idx="0">
                  <c:v>4. MWh taken from uncurtailable distributed renewable generation resources</c:v>
                </c:pt>
              </c:strCache>
            </c:strRef>
          </c:tx>
          <c:spPr>
            <a:solidFill>
              <a:srgbClr val="A16600"/>
            </a:solidFill>
          </c:spPr>
          <c:invertIfNegative val="0"/>
          <c:cat>
            <c:strRef>
              <c:f>'3D Curtailed Energy Oahu'!B_qtr</c:f>
              <c:strCache>
                <c:ptCount val="8"/>
                <c:pt idx="0">
                  <c:v>Q3 2021</c:v>
                </c:pt>
                <c:pt idx="1">
                  <c:v>Q4 2021</c:v>
                </c:pt>
                <c:pt idx="2">
                  <c:v>Q1 2022</c:v>
                </c:pt>
                <c:pt idx="3">
                  <c:v>Q2 2022</c:v>
                </c:pt>
                <c:pt idx="4">
                  <c:v>Q3 2022</c:v>
                </c:pt>
                <c:pt idx="5">
                  <c:v>Q4 2022</c:v>
                </c:pt>
                <c:pt idx="6">
                  <c:v>Q1 2023</c:v>
                </c:pt>
                <c:pt idx="7">
                  <c:v>Q2 2023</c:v>
                </c:pt>
              </c:strCache>
            </c:strRef>
          </c:cat>
          <c:val>
            <c:numRef>
              <c:f>'3D Curtailed Energy Oahu'!B_4._MWh_taken_from_uncurtailable_distributed</c:f>
              <c:numCache>
                <c:formatCode>#,##0</c:formatCode>
                <c:ptCount val="8"/>
                <c:pt idx="0">
                  <c:v>287277.57612804807</c:v>
                </c:pt>
                <c:pt idx="1">
                  <c:v>224060.46141661034</c:v>
                </c:pt>
                <c:pt idx="2">
                  <c:v>248585.09647356972</c:v>
                </c:pt>
                <c:pt idx="3">
                  <c:v>308158.04637884552</c:v>
                </c:pt>
                <c:pt idx="4">
                  <c:v>320195.28330623911</c:v>
                </c:pt>
                <c:pt idx="5">
                  <c:v>223585.05316921097</c:v>
                </c:pt>
                <c:pt idx="6">
                  <c:v>245946.04657255739</c:v>
                </c:pt>
                <c:pt idx="7">
                  <c:v>307205.26969047182</c:v>
                </c:pt>
              </c:numCache>
            </c:numRef>
          </c:val>
          <c:extLst>
            <c:ext xmlns:c16="http://schemas.microsoft.com/office/drawing/2014/chart" uri="{C3380CC4-5D6E-409C-BE32-E72D297353CC}">
              <c16:uniqueId val="{00000000-F360-4C75-8A15-A5492B5ECB4E}"/>
            </c:ext>
          </c:extLst>
        </c:ser>
        <c:ser>
          <c:idx val="2"/>
          <c:order val="1"/>
          <c:tx>
            <c:strRef>
              <c:f>'3D Curtailed Energy Oahu'!$A$22</c:f>
              <c:strCache>
                <c:ptCount val="1"/>
                <c:pt idx="0">
                  <c:v>3. MWh taken from firm renewable and utility hydro generating facilities</c:v>
                </c:pt>
              </c:strCache>
            </c:strRef>
          </c:tx>
          <c:spPr>
            <a:solidFill>
              <a:srgbClr val="01819C"/>
            </a:solidFill>
          </c:spPr>
          <c:invertIfNegative val="0"/>
          <c:cat>
            <c:strRef>
              <c:f>'3D Curtailed Energy Oahu'!B_qtr</c:f>
              <c:strCache>
                <c:ptCount val="8"/>
                <c:pt idx="0">
                  <c:v>Q3 2021</c:v>
                </c:pt>
                <c:pt idx="1">
                  <c:v>Q4 2021</c:v>
                </c:pt>
                <c:pt idx="2">
                  <c:v>Q1 2022</c:v>
                </c:pt>
                <c:pt idx="3">
                  <c:v>Q2 2022</c:v>
                </c:pt>
                <c:pt idx="4">
                  <c:v>Q3 2022</c:v>
                </c:pt>
                <c:pt idx="5">
                  <c:v>Q4 2022</c:v>
                </c:pt>
                <c:pt idx="6">
                  <c:v>Q1 2023</c:v>
                </c:pt>
                <c:pt idx="7">
                  <c:v>Q2 2023</c:v>
                </c:pt>
              </c:strCache>
            </c:strRef>
          </c:cat>
          <c:val>
            <c:numRef>
              <c:f>'3D Curtailed Energy Oahu'!B_3._MWh_taken_from_firm_renewable</c:f>
              <c:numCache>
                <c:formatCode>#,##0</c:formatCode>
                <c:ptCount val="8"/>
                <c:pt idx="0">
                  <c:v>109997.07957763906</c:v>
                </c:pt>
                <c:pt idx="1">
                  <c:v>105904.74902596544</c:v>
                </c:pt>
                <c:pt idx="2">
                  <c:v>100363.60359613554</c:v>
                </c:pt>
                <c:pt idx="3">
                  <c:v>101609.51728707684</c:v>
                </c:pt>
                <c:pt idx="4">
                  <c:v>96394.826437737982</c:v>
                </c:pt>
                <c:pt idx="5">
                  <c:v>88999.070000000022</c:v>
                </c:pt>
                <c:pt idx="6">
                  <c:v>89112.581999999995</c:v>
                </c:pt>
                <c:pt idx="7">
                  <c:v>74199.211894736844</c:v>
                </c:pt>
              </c:numCache>
            </c:numRef>
          </c:val>
          <c:extLst>
            <c:ext xmlns:c16="http://schemas.microsoft.com/office/drawing/2014/chart" uri="{C3380CC4-5D6E-409C-BE32-E72D297353CC}">
              <c16:uniqueId val="{00000001-F360-4C75-8A15-A5492B5ECB4E}"/>
            </c:ext>
          </c:extLst>
        </c:ser>
        <c:ser>
          <c:idx val="1"/>
          <c:order val="2"/>
          <c:tx>
            <c:strRef>
              <c:f>'3D Curtailed Energy Oahu'!$A$19</c:f>
              <c:strCache>
                <c:ptCount val="1"/>
                <c:pt idx="0">
                  <c:v>2. MWh taken from curtailable renewable resources</c:v>
                </c:pt>
              </c:strCache>
            </c:strRef>
          </c:tx>
          <c:spPr>
            <a:solidFill>
              <a:srgbClr val="458600"/>
            </a:solidFill>
          </c:spPr>
          <c:invertIfNegative val="0"/>
          <c:cat>
            <c:strRef>
              <c:f>'3D Curtailed Energy Oahu'!B_qtr</c:f>
              <c:strCache>
                <c:ptCount val="8"/>
                <c:pt idx="0">
                  <c:v>Q3 2021</c:v>
                </c:pt>
                <c:pt idx="1">
                  <c:v>Q4 2021</c:v>
                </c:pt>
                <c:pt idx="2">
                  <c:v>Q1 2022</c:v>
                </c:pt>
                <c:pt idx="3">
                  <c:v>Q2 2022</c:v>
                </c:pt>
                <c:pt idx="4">
                  <c:v>Q3 2022</c:v>
                </c:pt>
                <c:pt idx="5">
                  <c:v>Q4 2022</c:v>
                </c:pt>
                <c:pt idx="6">
                  <c:v>Q1 2023</c:v>
                </c:pt>
                <c:pt idx="7">
                  <c:v>Q2 2023</c:v>
                </c:pt>
              </c:strCache>
            </c:strRef>
          </c:cat>
          <c:val>
            <c:numRef>
              <c:f>'3D Curtailed Energy Oahu'!B_2._MWh_taken_from_curtailable_renewable_resources</c:f>
              <c:numCache>
                <c:formatCode>#,##0</c:formatCode>
                <c:ptCount val="8"/>
                <c:pt idx="0">
                  <c:v>142356.15899999999</c:v>
                </c:pt>
                <c:pt idx="1">
                  <c:v>148868.77899999998</c:v>
                </c:pt>
                <c:pt idx="2">
                  <c:v>101147.47834719934</c:v>
                </c:pt>
                <c:pt idx="3">
                  <c:v>147323.85500000001</c:v>
                </c:pt>
                <c:pt idx="4">
                  <c:v>147901.42200000002</c:v>
                </c:pt>
                <c:pt idx="5">
                  <c:v>158642.285</c:v>
                </c:pt>
                <c:pt idx="6">
                  <c:v>146999.65699999998</c:v>
                </c:pt>
                <c:pt idx="7">
                  <c:v>195866.68700000001</c:v>
                </c:pt>
              </c:numCache>
            </c:numRef>
          </c:val>
          <c:extLst>
            <c:ext xmlns:c16="http://schemas.microsoft.com/office/drawing/2014/chart" uri="{C3380CC4-5D6E-409C-BE32-E72D297353CC}">
              <c16:uniqueId val="{00000002-F360-4C75-8A15-A5492B5ECB4E}"/>
            </c:ext>
          </c:extLst>
        </c:ser>
        <c:ser>
          <c:idx val="0"/>
          <c:order val="3"/>
          <c:tx>
            <c:strRef>
              <c:f>'3D Curtailed Energy Oahu'!$A$20</c:f>
              <c:strCache>
                <c:ptCount val="1"/>
                <c:pt idx="0">
                  <c:v>1. MWh curtailed from curtailable renewable resources</c:v>
                </c:pt>
              </c:strCache>
            </c:strRef>
          </c:tx>
          <c:spPr>
            <a:solidFill>
              <a:schemeClr val="accent2"/>
            </a:solidFill>
          </c:spPr>
          <c:invertIfNegative val="0"/>
          <c:cat>
            <c:strRef>
              <c:f>'3D Curtailed Energy Oahu'!B_qtr</c:f>
              <c:strCache>
                <c:ptCount val="8"/>
                <c:pt idx="0">
                  <c:v>Q3 2021</c:v>
                </c:pt>
                <c:pt idx="1">
                  <c:v>Q4 2021</c:v>
                </c:pt>
                <c:pt idx="2">
                  <c:v>Q1 2022</c:v>
                </c:pt>
                <c:pt idx="3">
                  <c:v>Q2 2022</c:v>
                </c:pt>
                <c:pt idx="4">
                  <c:v>Q3 2022</c:v>
                </c:pt>
                <c:pt idx="5">
                  <c:v>Q4 2022</c:v>
                </c:pt>
                <c:pt idx="6">
                  <c:v>Q1 2023</c:v>
                </c:pt>
                <c:pt idx="7">
                  <c:v>Q2 2023</c:v>
                </c:pt>
              </c:strCache>
            </c:strRef>
          </c:cat>
          <c:val>
            <c:numRef>
              <c:f>'3D Curtailed Energy Oahu'!B_1._MWh_curtailed_from_curtailable_renewable_resources</c:f>
              <c:numCache>
                <c:formatCode>#,##0</c:formatCode>
                <c:ptCount val="8"/>
                <c:pt idx="0">
                  <c:v>9863.2309999999998</c:v>
                </c:pt>
                <c:pt idx="1">
                  <c:v>3694.0309999999999</c:v>
                </c:pt>
                <c:pt idx="2">
                  <c:v>7090.8429999999989</c:v>
                </c:pt>
                <c:pt idx="3">
                  <c:v>20405.144</c:v>
                </c:pt>
                <c:pt idx="4">
                  <c:v>6694.0110000000004</c:v>
                </c:pt>
                <c:pt idx="5">
                  <c:v>4928.57</c:v>
                </c:pt>
                <c:pt idx="6">
                  <c:v>8388.4389999999985</c:v>
                </c:pt>
                <c:pt idx="7">
                  <c:v>7994.7439999999988</c:v>
                </c:pt>
              </c:numCache>
            </c:numRef>
          </c:val>
          <c:extLst>
            <c:ext xmlns:c16="http://schemas.microsoft.com/office/drawing/2014/chart" uri="{C3380CC4-5D6E-409C-BE32-E72D297353CC}">
              <c16:uniqueId val="{00000003-F360-4C75-8A15-A5492B5ECB4E}"/>
            </c:ext>
          </c:extLst>
        </c:ser>
        <c:dLbls>
          <c:showLegendKey val="0"/>
          <c:showVal val="0"/>
          <c:showCatName val="0"/>
          <c:showSerName val="0"/>
          <c:showPercent val="0"/>
          <c:showBubbleSize val="0"/>
        </c:dLbls>
        <c:gapWidth val="150"/>
        <c:overlap val="100"/>
        <c:axId val="134718976"/>
        <c:axId val="134720512"/>
      </c:barChart>
      <c:lineChart>
        <c:grouping val="standard"/>
        <c:varyColors val="0"/>
        <c:ser>
          <c:idx val="4"/>
          <c:order val="4"/>
          <c:tx>
            <c:strRef>
              <c:f>'3D Curtailed Energy Oahu'!$A$24</c:f>
              <c:strCache>
                <c:ptCount val="1"/>
                <c:pt idx="0">
                  <c:v>1/(1+2+3+4) = % Curtailed of all renewable energy resources</c:v>
                </c:pt>
              </c:strCache>
            </c:strRef>
          </c:tx>
          <c:spPr>
            <a:ln w="31750">
              <a:solidFill>
                <a:srgbClr val="E80202"/>
              </a:solidFill>
            </a:ln>
          </c:spPr>
          <c:marker>
            <c:symbol val="circle"/>
            <c:size val="6"/>
            <c:spPr>
              <a:solidFill>
                <a:srgbClr val="E80202"/>
              </a:solidFill>
              <a:ln w="22225">
                <a:solidFill>
                  <a:srgbClr val="FF0000"/>
                </a:solidFill>
              </a:ln>
            </c:spPr>
          </c:marker>
          <c:dLbls>
            <c:spPr>
              <a:noFill/>
              <a:ln>
                <a:noFill/>
              </a:ln>
              <a:effectLst/>
            </c:sp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'3D Curtailed Energy Oahu'!B_qtr</c:f>
              <c:strCache>
                <c:ptCount val="8"/>
                <c:pt idx="0">
                  <c:v>Q3 2021</c:v>
                </c:pt>
                <c:pt idx="1">
                  <c:v>Q4 2021</c:v>
                </c:pt>
                <c:pt idx="2">
                  <c:v>Q1 2022</c:v>
                </c:pt>
                <c:pt idx="3">
                  <c:v>Q2 2022</c:v>
                </c:pt>
                <c:pt idx="4">
                  <c:v>Q3 2022</c:v>
                </c:pt>
                <c:pt idx="5">
                  <c:v>Q4 2022</c:v>
                </c:pt>
                <c:pt idx="6">
                  <c:v>Q1 2023</c:v>
                </c:pt>
                <c:pt idx="7">
                  <c:v>Q2 2023</c:v>
                </c:pt>
              </c:strCache>
            </c:strRef>
          </c:cat>
          <c:val>
            <c:numRef>
              <c:f>'3D Curtailed Energy Oahu'!B_1_Curtailed_of_all_renewable_energy_resources</c:f>
              <c:numCache>
                <c:formatCode>0.00%</c:formatCode>
                <c:ptCount val="8"/>
                <c:pt idx="0">
                  <c:v>1.8277738652451438E-2</c:v>
                </c:pt>
                <c:pt idx="1">
                  <c:v>7.7146382283770753E-3</c:v>
                </c:pt>
                <c:pt idx="2">
                  <c:v>1.5754061776174555E-2</c:v>
                </c:pt>
                <c:pt idx="3">
                  <c:v>3.6627999133184624E-2</c:v>
                </c:pt>
                <c:pt idx="4">
                  <c:v>1.1858479044528948E-2</c:v>
                </c:pt>
                <c:pt idx="5">
                  <c:v>1.0459027581132967E-2</c:v>
                </c:pt>
                <c:pt idx="6">
                  <c:v>1.7401296173214321E-2</c:v>
                </c:pt>
                <c:pt idx="7">
                  <c:v>1.3849200228713531E-2</c:v>
                </c:pt>
              </c:numCache>
            </c:numRef>
          </c:val>
          <c:smooth val="0"/>
          <c:extLst>
            <c:ext xmlns:c16="http://schemas.microsoft.com/office/drawing/2014/chart" uri="{C3380CC4-5D6E-409C-BE32-E72D297353CC}">
              <c16:uniqueId val="{00000004-F360-4C75-8A15-A5492B5ECB4E}"/>
            </c:ext>
          </c:extLst>
        </c:ser>
        <c:dLbls>
          <c:showLegendKey val="0"/>
          <c:showVal val="0"/>
          <c:showCatName val="0"/>
          <c:showSerName val="0"/>
          <c:showPercent val="0"/>
          <c:showBubbleSize val="0"/>
        </c:dLbls>
        <c:marker val="1"/>
        <c:smooth val="0"/>
        <c:axId val="134728704"/>
        <c:axId val="134726784"/>
      </c:lineChart>
      <c:catAx>
        <c:axId val="134718976"/>
        <c:scaling>
          <c:orientation val="minMax"/>
        </c:scaling>
        <c:delete val="0"/>
        <c:axPos val="b"/>
        <c:numFmt formatCode="General" sourceLinked="1"/>
        <c:majorTickMark val="none"/>
        <c:minorTickMark val="none"/>
        <c:tickLblPos val="nextTo"/>
        <c:crossAx val="134720512"/>
        <c:crosses val="autoZero"/>
        <c:auto val="1"/>
        <c:lblAlgn val="ctr"/>
        <c:lblOffset val="100"/>
        <c:noMultiLvlLbl val="0"/>
      </c:catAx>
      <c:valAx>
        <c:axId val="134720512"/>
        <c:scaling>
          <c:orientation val="minMax"/>
        </c:scaling>
        <c:delete val="0"/>
        <c:axPos val="l"/>
        <c:majorGridlines/>
        <c:title>
          <c:tx>
            <c:rich>
              <a:bodyPr/>
              <a:lstStyle/>
              <a:p>
                <a:pPr>
                  <a:defRPr/>
                </a:pPr>
                <a:r>
                  <a:rPr lang="en-US"/>
                  <a:t>MWh Taken/Curtailed</a:t>
                </a:r>
              </a:p>
            </c:rich>
          </c:tx>
          <c:overlay val="0"/>
        </c:title>
        <c:numFmt formatCode="#,##0" sourceLinked="1"/>
        <c:majorTickMark val="none"/>
        <c:minorTickMark val="none"/>
        <c:tickLblPos val="nextTo"/>
        <c:txPr>
          <a:bodyPr/>
          <a:lstStyle/>
          <a:p>
            <a:pPr>
              <a:defRPr sz="900"/>
            </a:pPr>
            <a:endParaRPr lang="en-US"/>
          </a:p>
        </c:txPr>
        <c:crossAx val="134718976"/>
        <c:crosses val="autoZero"/>
        <c:crossBetween val="between"/>
      </c:valAx>
      <c:valAx>
        <c:axId val="134726784"/>
        <c:scaling>
          <c:orientation val="minMax"/>
          <c:max val="1"/>
          <c:min val="0"/>
        </c:scaling>
        <c:delete val="0"/>
        <c:axPos val="r"/>
        <c:title>
          <c:tx>
            <c:rich>
              <a:bodyPr rot="-5400000" vert="horz"/>
              <a:lstStyle/>
              <a:p>
                <a:pPr>
                  <a:defRPr/>
                </a:pPr>
                <a:r>
                  <a:rPr lang="en-US"/>
                  <a:t>% Curtailed</a:t>
                </a:r>
              </a:p>
            </c:rich>
          </c:tx>
          <c:overlay val="0"/>
        </c:title>
        <c:numFmt formatCode="0%" sourceLinked="0"/>
        <c:majorTickMark val="out"/>
        <c:minorTickMark val="none"/>
        <c:tickLblPos val="nextTo"/>
        <c:crossAx val="134728704"/>
        <c:crosses val="max"/>
        <c:crossBetween val="between"/>
      </c:valAx>
      <c:catAx>
        <c:axId val="134728704"/>
        <c:scaling>
          <c:orientation val="minMax"/>
        </c:scaling>
        <c:delete val="1"/>
        <c:axPos val="b"/>
        <c:numFmt formatCode="General" sourceLinked="1"/>
        <c:majorTickMark val="out"/>
        <c:minorTickMark val="none"/>
        <c:tickLblPos val="nextTo"/>
        <c:crossAx val="134726784"/>
        <c:crosses val="autoZero"/>
        <c:auto val="1"/>
        <c:lblAlgn val="ctr"/>
        <c:lblOffset val="100"/>
        <c:noMultiLvlLbl val="0"/>
      </c:catAx>
      <c:spPr>
        <a:solidFill>
          <a:schemeClr val="bg1"/>
        </a:solidFill>
      </c:spPr>
    </c:plotArea>
    <c:legend>
      <c:legendPos val="b"/>
      <c:layout>
        <c:manualLayout>
          <c:xMode val="edge"/>
          <c:yMode val="edge"/>
          <c:x val="4.3391290270214558E-2"/>
          <c:y val="0.83744157767954919"/>
          <c:w val="0.92661745458051925"/>
          <c:h val="0.14283743089045992"/>
        </c:manualLayout>
      </c:layout>
      <c:overlay val="0"/>
      <c:txPr>
        <a:bodyPr/>
        <a:lstStyle/>
        <a:p>
          <a:pPr>
            <a:defRPr sz="900"/>
          </a:pPr>
          <a:endParaRPr lang="en-US"/>
        </a:p>
      </c:txPr>
    </c:legend>
    <c:plotVisOnly val="1"/>
    <c:dispBlanksAs val="gap"/>
    <c:showDLblsOverMax val="0"/>
  </c:chart>
  <c:printSettings>
    <c:headerFooter/>
    <c:pageMargins b="0.75" l="0.7" r="0.7" t="0.75" header="0.3" footer="0.3"/>
    <c:pageSetup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vert="horz" anchor="b" anchorCtr="0"/>
          <a:lstStyle/>
          <a:p>
            <a:pPr>
              <a:defRPr sz="1200">
                <a:latin typeface="+mn-lt"/>
                <a:cs typeface="Times New Roman" panose="02020603050405020304" pitchFamily="18" charset="0"/>
              </a:defRPr>
            </a:pPr>
            <a:r>
              <a:rPr lang="en-US" sz="1200">
                <a:latin typeface="+mn-lt"/>
                <a:cs typeface="Times New Roman" panose="02020603050405020304" pitchFamily="18" charset="0"/>
              </a:rPr>
              <a:t>Estimated Curtailed Energy as a Percent of Available IPP Curtailable Energy</a:t>
            </a:r>
          </a:p>
          <a:p>
            <a:pPr>
              <a:defRPr sz="1200">
                <a:latin typeface="+mn-lt"/>
                <a:cs typeface="Times New Roman" panose="02020603050405020304" pitchFamily="18" charset="0"/>
              </a:defRPr>
            </a:pPr>
            <a:r>
              <a:rPr lang="en-US" sz="1200">
                <a:latin typeface="+mn-lt"/>
                <a:cs typeface="Times New Roman" panose="02020603050405020304" pitchFamily="18" charset="0"/>
              </a:rPr>
              <a:t>Plus All Other Renewable Energy</a:t>
            </a:r>
            <a:r>
              <a:rPr lang="en-US" sz="1200" baseline="0">
                <a:latin typeface="+mn-lt"/>
                <a:cs typeface="Times New Roman" panose="02020603050405020304" pitchFamily="18" charset="0"/>
              </a:rPr>
              <a:t> </a:t>
            </a:r>
            <a:r>
              <a:rPr lang="en-US" sz="1200">
                <a:latin typeface="+mn-lt"/>
                <a:cs typeface="Times New Roman" panose="02020603050405020304" pitchFamily="18" charset="0"/>
              </a:rPr>
              <a:t>Generation</a:t>
            </a:r>
          </a:p>
          <a:p>
            <a:pPr>
              <a:defRPr sz="1200">
                <a:latin typeface="+mn-lt"/>
                <a:cs typeface="Times New Roman" panose="02020603050405020304" pitchFamily="18" charset="0"/>
              </a:defRPr>
            </a:pPr>
            <a:r>
              <a:rPr lang="en-US" sz="1200" b="1" i="0" baseline="0">
                <a:effectLst/>
                <a:latin typeface="+mn-lt"/>
                <a:cs typeface="Times New Roman" panose="02020603050405020304" pitchFamily="18" charset="0"/>
              </a:rPr>
              <a:t>O</a:t>
            </a:r>
            <a:r>
              <a:rPr lang="en-US" sz="1200" b="1" i="0" u="none" strike="noStrike" baseline="0">
                <a:effectLst/>
                <a:latin typeface="+mn-lt"/>
              </a:rPr>
              <a:t>‘</a:t>
            </a:r>
            <a:r>
              <a:rPr lang="en-US" sz="1200" b="1" i="0" baseline="0">
                <a:effectLst/>
                <a:latin typeface="+mn-lt"/>
                <a:cs typeface="Times New Roman" panose="02020603050405020304" pitchFamily="18" charset="0"/>
              </a:rPr>
              <a:t>ahu</a:t>
            </a:r>
            <a:endParaRPr lang="en-US" sz="1200">
              <a:effectLst/>
              <a:latin typeface="+mn-lt"/>
              <a:cs typeface="Times New Roman" panose="02020603050405020304" pitchFamily="18" charset="0"/>
            </a:endParaRPr>
          </a:p>
          <a:p>
            <a:pPr>
              <a:defRPr sz="1200">
                <a:latin typeface="+mn-lt"/>
                <a:cs typeface="Times New Roman" panose="02020603050405020304" pitchFamily="18" charset="0"/>
              </a:defRPr>
            </a:pPr>
            <a:r>
              <a:rPr lang="en-US" sz="1200" b="1" i="0" baseline="0">
                <a:effectLst/>
                <a:latin typeface="+mn-lt"/>
                <a:cs typeface="Times New Roman" panose="02020603050405020304" pitchFamily="18" charset="0"/>
              </a:rPr>
              <a:t>Annual*</a:t>
            </a:r>
            <a:endParaRPr lang="en-US" sz="1200">
              <a:effectLst/>
              <a:latin typeface="+mn-lt"/>
              <a:cs typeface="Times New Roman" panose="02020603050405020304" pitchFamily="18" charset="0"/>
            </a:endParaRPr>
          </a:p>
        </c:rich>
      </c:tx>
      <c:layout>
        <c:manualLayout>
          <c:xMode val="edge"/>
          <c:yMode val="edge"/>
          <c:x val="0.13252763404574427"/>
          <c:y val="7.2959519882651218E-3"/>
        </c:manualLayout>
      </c:layout>
      <c:overlay val="1"/>
    </c:title>
    <c:autoTitleDeleted val="0"/>
    <c:plotArea>
      <c:layout>
        <c:manualLayout>
          <c:layoutTarget val="inner"/>
          <c:xMode val="edge"/>
          <c:yMode val="edge"/>
          <c:x val="0.12958892769820737"/>
          <c:y val="0.16010127015966386"/>
          <c:w val="0.77352294734030358"/>
          <c:h val="0.51083643518016086"/>
        </c:manualLayout>
      </c:layout>
      <c:barChart>
        <c:barDir val="col"/>
        <c:grouping val="stacked"/>
        <c:varyColors val="0"/>
        <c:ser>
          <c:idx val="2"/>
          <c:order val="0"/>
          <c:tx>
            <c:strRef>
              <c:f>'3D Curtailed Energy Oahu'!$A$8</c:f>
              <c:strCache>
                <c:ptCount val="1"/>
                <c:pt idx="0">
                  <c:v>4. MWh taken from uncurtailable distributed renewable generation resources</c:v>
                </c:pt>
              </c:strCache>
            </c:strRef>
          </c:tx>
          <c:spPr>
            <a:solidFill>
              <a:srgbClr val="A16600"/>
            </a:solidFill>
          </c:spPr>
          <c:invertIfNegative val="0"/>
          <c:cat>
            <c:strRef>
              <c:f>'3D Curtailed Energy Oahu'!A_ann</c:f>
              <c:strCache>
                <c:ptCount val="10"/>
                <c:pt idx="0">
                  <c:v>2013*</c:v>
                </c:pt>
                <c:pt idx="1">
                  <c:v>2014*</c:v>
                </c:pt>
                <c:pt idx="2">
                  <c:v>2015</c:v>
                </c:pt>
                <c:pt idx="3">
                  <c:v>2016</c:v>
                </c:pt>
                <c:pt idx="4">
                  <c:v>2017</c:v>
                </c:pt>
                <c:pt idx="5">
                  <c:v>2018</c:v>
                </c:pt>
                <c:pt idx="6">
                  <c:v>2019</c:v>
                </c:pt>
                <c:pt idx="7">
                  <c:v>2020</c:v>
                </c:pt>
                <c:pt idx="8">
                  <c:v>2021</c:v>
                </c:pt>
                <c:pt idx="9">
                  <c:v>2022</c:v>
                </c:pt>
              </c:strCache>
            </c:strRef>
          </c:cat>
          <c:val>
            <c:numRef>
              <c:f>'3D Curtailed Energy Oahu'!A_4._MWh_taken_from_uncurtailable</c:f>
              <c:numCache>
                <c:formatCode>#,##0</c:formatCode>
                <c:ptCount val="10"/>
                <c:pt idx="0">
                  <c:v>264117</c:v>
                </c:pt>
                <c:pt idx="1">
                  <c:v>398522</c:v>
                </c:pt>
                <c:pt idx="2">
                  <c:v>448260.50753221347</c:v>
                </c:pt>
                <c:pt idx="3">
                  <c:v>530177.4167950945</c:v>
                </c:pt>
                <c:pt idx="4">
                  <c:v>633701</c:v>
                </c:pt>
                <c:pt idx="5">
                  <c:v>688594.78461011464</c:v>
                </c:pt>
                <c:pt idx="6">
                  <c:v>880922.1112982661</c:v>
                </c:pt>
                <c:pt idx="7">
                  <c:v>956588.9845455644</c:v>
                </c:pt>
                <c:pt idx="8">
                  <c:v>1020841.2562310933</c:v>
                </c:pt>
                <c:pt idx="9">
                  <c:v>1100523.4793278652</c:v>
                </c:pt>
              </c:numCache>
            </c:numRef>
          </c:val>
          <c:extLst>
            <c:ext xmlns:c16="http://schemas.microsoft.com/office/drawing/2014/chart" uri="{C3380CC4-5D6E-409C-BE32-E72D297353CC}">
              <c16:uniqueId val="{00000000-52E4-4F5E-B28D-1EA3C0C2A8D8}"/>
            </c:ext>
          </c:extLst>
        </c:ser>
        <c:ser>
          <c:idx val="0"/>
          <c:order val="2"/>
          <c:tx>
            <c:strRef>
              <c:f>'3D Curtailed Energy Oahu'!$A$7</c:f>
              <c:strCache>
                <c:ptCount val="1"/>
                <c:pt idx="0">
                  <c:v>3. MWh taken from firm renewable and utility hydro generating facilities</c:v>
                </c:pt>
              </c:strCache>
            </c:strRef>
          </c:tx>
          <c:spPr>
            <a:solidFill>
              <a:srgbClr val="01819C"/>
            </a:solidFill>
          </c:spPr>
          <c:invertIfNegative val="0"/>
          <c:cat>
            <c:strRef>
              <c:f>'3D Curtailed Energy Oahu'!A_ann</c:f>
              <c:strCache>
                <c:ptCount val="10"/>
                <c:pt idx="0">
                  <c:v>2013*</c:v>
                </c:pt>
                <c:pt idx="1">
                  <c:v>2014*</c:v>
                </c:pt>
                <c:pt idx="2">
                  <c:v>2015</c:v>
                </c:pt>
                <c:pt idx="3">
                  <c:v>2016</c:v>
                </c:pt>
                <c:pt idx="4">
                  <c:v>2017</c:v>
                </c:pt>
                <c:pt idx="5">
                  <c:v>2018</c:v>
                </c:pt>
                <c:pt idx="6">
                  <c:v>2019</c:v>
                </c:pt>
                <c:pt idx="7">
                  <c:v>2020</c:v>
                </c:pt>
                <c:pt idx="8">
                  <c:v>2021</c:v>
                </c:pt>
                <c:pt idx="9">
                  <c:v>2022</c:v>
                </c:pt>
              </c:strCache>
            </c:strRef>
          </c:cat>
          <c:val>
            <c:numRef>
              <c:f>'3D Curtailed Energy Oahu'!A_3._MWh_taken_from_firm_renewable</c:f>
              <c:numCache>
                <c:formatCode>#,##0</c:formatCode>
                <c:ptCount val="10"/>
                <c:pt idx="0">
                  <c:v>403077</c:v>
                </c:pt>
                <c:pt idx="1">
                  <c:v>426185</c:v>
                </c:pt>
                <c:pt idx="2">
                  <c:v>439368.67577819998</c:v>
                </c:pt>
                <c:pt idx="3">
                  <c:v>451379.95973830001</c:v>
                </c:pt>
                <c:pt idx="4">
                  <c:v>442477</c:v>
                </c:pt>
                <c:pt idx="5">
                  <c:v>424079.27500000002</c:v>
                </c:pt>
                <c:pt idx="6">
                  <c:v>467001.90350000025</c:v>
                </c:pt>
                <c:pt idx="7">
                  <c:v>397518.84068999998</c:v>
                </c:pt>
                <c:pt idx="8">
                  <c:v>389784.47106775665</c:v>
                </c:pt>
                <c:pt idx="9">
                  <c:v>387367.01732095034</c:v>
                </c:pt>
              </c:numCache>
            </c:numRef>
          </c:val>
          <c:extLst>
            <c:ext xmlns:c16="http://schemas.microsoft.com/office/drawing/2014/chart" uri="{C3380CC4-5D6E-409C-BE32-E72D297353CC}">
              <c16:uniqueId val="{00000001-52E4-4F5E-B28D-1EA3C0C2A8D8}"/>
            </c:ext>
          </c:extLst>
        </c:ser>
        <c:ser>
          <c:idx val="1"/>
          <c:order val="3"/>
          <c:tx>
            <c:strRef>
              <c:f>'3D Curtailed Energy Oahu'!$A$4</c:f>
              <c:strCache>
                <c:ptCount val="1"/>
                <c:pt idx="0">
                  <c:v>2. MWh taken from curtailable renewable resources</c:v>
                </c:pt>
              </c:strCache>
            </c:strRef>
          </c:tx>
          <c:spPr>
            <a:solidFill>
              <a:srgbClr val="458600"/>
            </a:solidFill>
          </c:spPr>
          <c:invertIfNegative val="0"/>
          <c:cat>
            <c:strRef>
              <c:f>'3D Curtailed Energy Oahu'!A_ann</c:f>
              <c:strCache>
                <c:ptCount val="10"/>
                <c:pt idx="0">
                  <c:v>2013*</c:v>
                </c:pt>
                <c:pt idx="1">
                  <c:v>2014*</c:v>
                </c:pt>
                <c:pt idx="2">
                  <c:v>2015</c:v>
                </c:pt>
                <c:pt idx="3">
                  <c:v>2016</c:v>
                </c:pt>
                <c:pt idx="4">
                  <c:v>2017</c:v>
                </c:pt>
                <c:pt idx="5">
                  <c:v>2018</c:v>
                </c:pt>
                <c:pt idx="6">
                  <c:v>2019</c:v>
                </c:pt>
                <c:pt idx="7">
                  <c:v>2020</c:v>
                </c:pt>
                <c:pt idx="8">
                  <c:v>2021</c:v>
                </c:pt>
                <c:pt idx="9">
                  <c:v>2022</c:v>
                </c:pt>
              </c:strCache>
            </c:strRef>
          </c:cat>
          <c:val>
            <c:numRef>
              <c:f>'3D Curtailed Energy Oahu'!A_2._MWh_taken_from_curtailable_renewable_resources</c:f>
              <c:numCache>
                <c:formatCode>#,##0</c:formatCode>
                <c:ptCount val="10"/>
                <c:pt idx="0">
                  <c:v>133814</c:v>
                </c:pt>
                <c:pt idx="1">
                  <c:v>204362</c:v>
                </c:pt>
                <c:pt idx="2">
                  <c:v>236737.64199999999</c:v>
                </c:pt>
                <c:pt idx="3">
                  <c:v>261479.73699999999</c:v>
                </c:pt>
                <c:pt idx="4">
                  <c:v>293227</c:v>
                </c:pt>
                <c:pt idx="5">
                  <c:v>304630</c:v>
                </c:pt>
                <c:pt idx="6">
                  <c:v>307205.68200000003</c:v>
                </c:pt>
                <c:pt idx="7">
                  <c:v>519956.73</c:v>
                </c:pt>
                <c:pt idx="8">
                  <c:v>538115.24300000002</c:v>
                </c:pt>
                <c:pt idx="9">
                  <c:v>555015.04034719942</c:v>
                </c:pt>
              </c:numCache>
            </c:numRef>
          </c:val>
          <c:extLst>
            <c:ext xmlns:c16="http://schemas.microsoft.com/office/drawing/2014/chart" uri="{C3380CC4-5D6E-409C-BE32-E72D297353CC}">
              <c16:uniqueId val="{00000002-52E4-4F5E-B28D-1EA3C0C2A8D8}"/>
            </c:ext>
          </c:extLst>
        </c:ser>
        <c:ser>
          <c:idx val="7"/>
          <c:order val="4"/>
          <c:tx>
            <c:strRef>
              <c:f>'3D Curtailed Energy Oahu'!$A$5</c:f>
              <c:strCache>
                <c:ptCount val="1"/>
                <c:pt idx="0">
                  <c:v>1. MWh curtailed from curtailable renewable resources</c:v>
                </c:pt>
              </c:strCache>
            </c:strRef>
          </c:tx>
          <c:spPr>
            <a:solidFill>
              <a:schemeClr val="accent2"/>
            </a:solidFill>
          </c:spPr>
          <c:invertIfNegative val="0"/>
          <c:cat>
            <c:strRef>
              <c:f>'3D Curtailed Energy Oahu'!A_ann</c:f>
              <c:strCache>
                <c:ptCount val="10"/>
                <c:pt idx="0">
                  <c:v>2013*</c:v>
                </c:pt>
                <c:pt idx="1">
                  <c:v>2014*</c:v>
                </c:pt>
                <c:pt idx="2">
                  <c:v>2015</c:v>
                </c:pt>
                <c:pt idx="3">
                  <c:v>2016</c:v>
                </c:pt>
                <c:pt idx="4">
                  <c:v>2017</c:v>
                </c:pt>
                <c:pt idx="5">
                  <c:v>2018</c:v>
                </c:pt>
                <c:pt idx="6">
                  <c:v>2019</c:v>
                </c:pt>
                <c:pt idx="7">
                  <c:v>2020</c:v>
                </c:pt>
                <c:pt idx="8">
                  <c:v>2021</c:v>
                </c:pt>
                <c:pt idx="9">
                  <c:v>2022</c:v>
                </c:pt>
              </c:strCache>
            </c:strRef>
          </c:cat>
          <c:val>
            <c:numRef>
              <c:f>'3D Curtailed Energy Oahu'!A_1._MWh_curtailed_from_curtailable_renewable_resources</c:f>
              <c:numCache>
                <c:formatCode>#,##0</c:formatCode>
                <c:ptCount val="10"/>
                <c:pt idx="0">
                  <c:v>4860</c:v>
                </c:pt>
                <c:pt idx="1">
                  <c:v>3040</c:v>
                </c:pt>
                <c:pt idx="2">
                  <c:v>3184.2000000000044</c:v>
                </c:pt>
                <c:pt idx="3">
                  <c:v>3373.4259999999995</c:v>
                </c:pt>
                <c:pt idx="4">
                  <c:v>7156.2309799999994</c:v>
                </c:pt>
                <c:pt idx="5">
                  <c:v>5401.0523000000003</c:v>
                </c:pt>
                <c:pt idx="6">
                  <c:v>7583.3631999999998</c:v>
                </c:pt>
                <c:pt idx="7">
                  <c:v>16160.3835</c:v>
                </c:pt>
                <c:pt idx="8">
                  <c:v>40892.741000000002</c:v>
                </c:pt>
                <c:pt idx="9">
                  <c:v>39118.567999999999</c:v>
                </c:pt>
              </c:numCache>
            </c:numRef>
          </c:val>
          <c:extLst>
            <c:ext xmlns:c16="http://schemas.microsoft.com/office/drawing/2014/chart" uri="{C3380CC4-5D6E-409C-BE32-E72D297353CC}">
              <c16:uniqueId val="{00000003-52E4-4F5E-B28D-1EA3C0C2A8D8}"/>
            </c:ext>
          </c:extLst>
        </c:ser>
        <c:dLbls>
          <c:showLegendKey val="0"/>
          <c:showVal val="0"/>
          <c:showCatName val="0"/>
          <c:showSerName val="0"/>
          <c:showPercent val="0"/>
          <c:showBubbleSize val="0"/>
        </c:dLbls>
        <c:gapWidth val="150"/>
        <c:overlap val="100"/>
        <c:axId val="137144576"/>
        <c:axId val="137154560"/>
      </c:barChart>
      <c:lineChart>
        <c:grouping val="standard"/>
        <c:varyColors val="0"/>
        <c:ser>
          <c:idx val="3"/>
          <c:order val="1"/>
          <c:tx>
            <c:strRef>
              <c:f>'3D Curtailed Energy Oahu'!$A$9</c:f>
              <c:strCache>
                <c:ptCount val="1"/>
                <c:pt idx="0">
                  <c:v>1/(1+2+3+4) = % Curtailed of all renewable energy resources</c:v>
                </c:pt>
              </c:strCache>
            </c:strRef>
          </c:tx>
          <c:spPr>
            <a:ln>
              <a:solidFill>
                <a:srgbClr val="E80202"/>
              </a:solidFill>
            </a:ln>
          </c:spPr>
          <c:marker>
            <c:symbol val="circle"/>
            <c:size val="7"/>
            <c:spPr>
              <a:solidFill>
                <a:srgbClr val="E80202"/>
              </a:solidFill>
              <a:ln>
                <a:noFill/>
              </a:ln>
            </c:spPr>
          </c:marker>
          <c:dLbls>
            <c:spPr>
              <a:noFill/>
              <a:ln>
                <a:noFill/>
              </a:ln>
              <a:effectLst/>
            </c:sp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multiLvlStrRef>
              <c:f>'3D Curtailed Energy Oahu'!$S$1:$AC$2</c:f>
              <c:multiLvlStrCache>
                <c:ptCount val="1"/>
                <c:lvl>
                  <c:pt idx="0">
                    <c:v>Annual</c:v>
                  </c:pt>
                </c:lvl>
                <c:lvl>
                  <c:pt idx="0">
                    <c:v>2022</c:v>
                  </c:pt>
                </c:lvl>
              </c:multiLvlStrCache>
            </c:multiLvlStrRef>
          </c:cat>
          <c:val>
            <c:numRef>
              <c:f>'3D Curtailed Energy Oahu'!A_1_Curtailed_of_all_renewable_energy_resources</c:f>
              <c:numCache>
                <c:formatCode>0.00%</c:formatCode>
                <c:ptCount val="10"/>
                <c:pt idx="0">
                  <c:v>6.0307643435401331E-3</c:v>
                </c:pt>
                <c:pt idx="1">
                  <c:v>2.9454253378276905E-3</c:v>
                </c:pt>
                <c:pt idx="2">
                  <c:v>2.8239963678126211E-3</c:v>
                </c:pt>
                <c:pt idx="3">
                  <c:v>2.7065127363756678E-3</c:v>
                </c:pt>
                <c:pt idx="4">
                  <c:v>5.1986288869296012E-3</c:v>
                </c:pt>
                <c:pt idx="5">
                  <c:v>3.7963259250179981E-3</c:v>
                </c:pt>
                <c:pt idx="6">
                  <c:v>4.5608369732826337E-3</c:v>
                </c:pt>
                <c:pt idx="7">
                  <c:v>8.5494499457880561E-3</c:v>
                </c:pt>
                <c:pt idx="8">
                  <c:v>2.05528991430814E-2</c:v>
                </c:pt>
                <c:pt idx="9">
                  <c:v>1.8788720027847552E-2</c:v>
                </c:pt>
              </c:numCache>
            </c:numRef>
          </c:val>
          <c:smooth val="0"/>
          <c:extLst>
            <c:ext xmlns:c16="http://schemas.microsoft.com/office/drawing/2014/chart" uri="{C3380CC4-5D6E-409C-BE32-E72D297353CC}">
              <c16:uniqueId val="{00000004-52E4-4F5E-B28D-1EA3C0C2A8D8}"/>
            </c:ext>
          </c:extLst>
        </c:ser>
        <c:dLbls>
          <c:showLegendKey val="0"/>
          <c:showVal val="0"/>
          <c:showCatName val="0"/>
          <c:showSerName val="0"/>
          <c:showPercent val="0"/>
          <c:showBubbleSize val="0"/>
        </c:dLbls>
        <c:marker val="1"/>
        <c:smooth val="0"/>
        <c:axId val="137162752"/>
        <c:axId val="137156480"/>
      </c:lineChart>
      <c:catAx>
        <c:axId val="137144576"/>
        <c:scaling>
          <c:orientation val="minMax"/>
        </c:scaling>
        <c:delete val="0"/>
        <c:axPos val="b"/>
        <c:numFmt formatCode="General" sourceLinked="1"/>
        <c:majorTickMark val="none"/>
        <c:minorTickMark val="none"/>
        <c:tickLblPos val="nextTo"/>
        <c:crossAx val="137154560"/>
        <c:crosses val="autoZero"/>
        <c:auto val="1"/>
        <c:lblAlgn val="ctr"/>
        <c:lblOffset val="100"/>
        <c:noMultiLvlLbl val="0"/>
      </c:catAx>
      <c:valAx>
        <c:axId val="137154560"/>
        <c:scaling>
          <c:orientation val="minMax"/>
        </c:scaling>
        <c:delete val="0"/>
        <c:axPos val="l"/>
        <c:majorGridlines/>
        <c:title>
          <c:tx>
            <c:rich>
              <a:bodyPr/>
              <a:lstStyle/>
              <a:p>
                <a:pPr>
                  <a:defRPr/>
                </a:pPr>
                <a:r>
                  <a:rPr lang="en-US"/>
                  <a:t>MWh Taken/Curtailed</a:t>
                </a:r>
              </a:p>
            </c:rich>
          </c:tx>
          <c:overlay val="0"/>
        </c:title>
        <c:numFmt formatCode="#,##0" sourceLinked="1"/>
        <c:majorTickMark val="none"/>
        <c:minorTickMark val="none"/>
        <c:tickLblPos val="nextTo"/>
        <c:txPr>
          <a:bodyPr/>
          <a:lstStyle/>
          <a:p>
            <a:pPr>
              <a:defRPr sz="900"/>
            </a:pPr>
            <a:endParaRPr lang="en-US"/>
          </a:p>
        </c:txPr>
        <c:crossAx val="137144576"/>
        <c:crosses val="autoZero"/>
        <c:crossBetween val="between"/>
      </c:valAx>
      <c:valAx>
        <c:axId val="137156480"/>
        <c:scaling>
          <c:orientation val="minMax"/>
          <c:max val="1"/>
        </c:scaling>
        <c:delete val="0"/>
        <c:axPos val="r"/>
        <c:title>
          <c:tx>
            <c:rich>
              <a:bodyPr rot="-5400000" vert="horz"/>
              <a:lstStyle/>
              <a:p>
                <a:pPr>
                  <a:defRPr/>
                </a:pPr>
                <a:r>
                  <a:rPr lang="en-US"/>
                  <a:t>%</a:t>
                </a:r>
                <a:r>
                  <a:rPr lang="en-US" baseline="0"/>
                  <a:t> Curtailed</a:t>
                </a:r>
                <a:endParaRPr lang="en-US"/>
              </a:p>
            </c:rich>
          </c:tx>
          <c:overlay val="0"/>
        </c:title>
        <c:numFmt formatCode="0%" sourceLinked="0"/>
        <c:majorTickMark val="out"/>
        <c:minorTickMark val="none"/>
        <c:tickLblPos val="nextTo"/>
        <c:crossAx val="137162752"/>
        <c:crosses val="max"/>
        <c:crossBetween val="between"/>
      </c:valAx>
      <c:catAx>
        <c:axId val="137162752"/>
        <c:scaling>
          <c:orientation val="minMax"/>
        </c:scaling>
        <c:delete val="1"/>
        <c:axPos val="b"/>
        <c:numFmt formatCode="General" sourceLinked="1"/>
        <c:majorTickMark val="out"/>
        <c:minorTickMark val="none"/>
        <c:tickLblPos val="nextTo"/>
        <c:crossAx val="137156480"/>
        <c:crosses val="autoZero"/>
        <c:auto val="1"/>
        <c:lblAlgn val="ctr"/>
        <c:lblOffset val="100"/>
        <c:noMultiLvlLbl val="0"/>
      </c:catAx>
    </c:plotArea>
    <c:legend>
      <c:legendPos val="b"/>
      <c:layout>
        <c:manualLayout>
          <c:xMode val="edge"/>
          <c:yMode val="edge"/>
          <c:x val="0"/>
          <c:y val="0.72930793725190146"/>
          <c:w val="1"/>
          <c:h val="0.14739369770538627"/>
        </c:manualLayout>
      </c:layout>
      <c:overlay val="0"/>
      <c:txPr>
        <a:bodyPr/>
        <a:lstStyle/>
        <a:p>
          <a:pPr>
            <a:defRPr sz="900"/>
          </a:pPr>
          <a:endParaRPr lang="en-US"/>
        </a:p>
      </c:txPr>
    </c:legend>
    <c:plotVisOnly val="1"/>
    <c:dispBlanksAs val="gap"/>
    <c:showDLblsOverMax val="0"/>
  </c:chart>
  <c:printSettings>
    <c:headerFooter/>
    <c:pageMargins b="0.75" l="0.7" r="0.7" t="0.75" header="0.3" footer="0.3"/>
    <c:pageSetup orientation="landscape"/>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vert="horz" anchor="b" anchorCtr="0"/>
          <a:lstStyle/>
          <a:p>
            <a:pPr algn="ctr">
              <a:defRPr sz="1200"/>
            </a:pPr>
            <a:r>
              <a:rPr lang="en-US" sz="1200" b="1">
                <a:effectLst/>
              </a:rPr>
              <a:t>Estimated Curtailed Energy as a Percent of Available IPP Curtailable Energy</a:t>
            </a:r>
          </a:p>
          <a:p>
            <a:pPr algn="ctr">
              <a:defRPr sz="1200"/>
            </a:pPr>
            <a:r>
              <a:rPr lang="en-US" sz="1200" b="1">
                <a:effectLst/>
              </a:rPr>
              <a:t>O</a:t>
            </a:r>
            <a:r>
              <a:rPr lang="en-US" sz="1200" b="1" i="0" u="none" strike="noStrike" baseline="0">
                <a:effectLst/>
              </a:rPr>
              <a:t>‘</a:t>
            </a:r>
            <a:r>
              <a:rPr lang="en-US" sz="1200" b="1">
                <a:effectLst/>
              </a:rPr>
              <a:t>ahu</a:t>
            </a:r>
          </a:p>
          <a:p>
            <a:pPr algn="ctr">
              <a:defRPr sz="1200"/>
            </a:pPr>
            <a:r>
              <a:rPr lang="en-US" sz="1200" b="1">
                <a:effectLst/>
              </a:rPr>
              <a:t>Annual</a:t>
            </a:r>
            <a:endParaRPr lang="en-US" sz="1200">
              <a:effectLst/>
            </a:endParaRPr>
          </a:p>
        </c:rich>
      </c:tx>
      <c:layout>
        <c:manualLayout>
          <c:xMode val="edge"/>
          <c:yMode val="edge"/>
          <c:x val="0.1189649793775778"/>
          <c:y val="5.5496987540489311E-2"/>
        </c:manualLayout>
      </c:layout>
      <c:overlay val="0"/>
    </c:title>
    <c:autoTitleDeleted val="0"/>
    <c:plotArea>
      <c:layout>
        <c:manualLayout>
          <c:layoutTarget val="inner"/>
          <c:xMode val="edge"/>
          <c:yMode val="edge"/>
          <c:x val="0.11540235274037158"/>
          <c:y val="0.1726038601965251"/>
          <c:w val="0.77461570412877356"/>
          <c:h val="0.54471050564434731"/>
        </c:manualLayout>
      </c:layout>
      <c:barChart>
        <c:barDir val="col"/>
        <c:grouping val="stacked"/>
        <c:varyColors val="0"/>
        <c:ser>
          <c:idx val="1"/>
          <c:order val="0"/>
          <c:tx>
            <c:strRef>
              <c:f>'3D Curtailed Energy Oahu'!$A$4</c:f>
              <c:strCache>
                <c:ptCount val="1"/>
                <c:pt idx="0">
                  <c:v>2. MWh taken from curtailable renewable resources</c:v>
                </c:pt>
              </c:strCache>
            </c:strRef>
          </c:tx>
          <c:spPr>
            <a:solidFill>
              <a:srgbClr val="458600"/>
            </a:solidFill>
          </c:spPr>
          <c:invertIfNegative val="0"/>
          <c:cat>
            <c:strRef>
              <c:f>'3D Curtailed Energy Oahu'!A_ann</c:f>
              <c:strCache>
                <c:ptCount val="10"/>
                <c:pt idx="0">
                  <c:v>2013*</c:v>
                </c:pt>
                <c:pt idx="1">
                  <c:v>2014*</c:v>
                </c:pt>
                <c:pt idx="2">
                  <c:v>2015</c:v>
                </c:pt>
                <c:pt idx="3">
                  <c:v>2016</c:v>
                </c:pt>
                <c:pt idx="4">
                  <c:v>2017</c:v>
                </c:pt>
                <c:pt idx="5">
                  <c:v>2018</c:v>
                </c:pt>
                <c:pt idx="6">
                  <c:v>2019</c:v>
                </c:pt>
                <c:pt idx="7">
                  <c:v>2020</c:v>
                </c:pt>
                <c:pt idx="8">
                  <c:v>2021</c:v>
                </c:pt>
                <c:pt idx="9">
                  <c:v>2022</c:v>
                </c:pt>
              </c:strCache>
            </c:strRef>
          </c:cat>
          <c:val>
            <c:numRef>
              <c:f>'3D Curtailed Energy Oahu'!A_2._MWh_taken_from_curtailable_renewable_resources</c:f>
              <c:numCache>
                <c:formatCode>#,##0</c:formatCode>
                <c:ptCount val="10"/>
                <c:pt idx="0">
                  <c:v>133814</c:v>
                </c:pt>
                <c:pt idx="1">
                  <c:v>204362</c:v>
                </c:pt>
                <c:pt idx="2">
                  <c:v>236737.64199999999</c:v>
                </c:pt>
                <c:pt idx="3">
                  <c:v>261479.73699999999</c:v>
                </c:pt>
                <c:pt idx="4">
                  <c:v>293227</c:v>
                </c:pt>
                <c:pt idx="5">
                  <c:v>304630</c:v>
                </c:pt>
                <c:pt idx="6">
                  <c:v>307205.68200000003</c:v>
                </c:pt>
                <c:pt idx="7">
                  <c:v>519956.73</c:v>
                </c:pt>
                <c:pt idx="8">
                  <c:v>538115.24300000002</c:v>
                </c:pt>
                <c:pt idx="9">
                  <c:v>555015.04034719942</c:v>
                </c:pt>
              </c:numCache>
            </c:numRef>
          </c:val>
          <c:extLst>
            <c:ext xmlns:c16="http://schemas.microsoft.com/office/drawing/2014/chart" uri="{C3380CC4-5D6E-409C-BE32-E72D297353CC}">
              <c16:uniqueId val="{00000000-A034-4879-9D90-8160D4961668}"/>
            </c:ext>
          </c:extLst>
        </c:ser>
        <c:ser>
          <c:idx val="7"/>
          <c:order val="1"/>
          <c:tx>
            <c:strRef>
              <c:f>'3D Curtailed Energy Oahu'!$A$5</c:f>
              <c:strCache>
                <c:ptCount val="1"/>
                <c:pt idx="0">
                  <c:v>1. MWh curtailed from curtailable renewable resources</c:v>
                </c:pt>
              </c:strCache>
            </c:strRef>
          </c:tx>
          <c:spPr>
            <a:solidFill>
              <a:schemeClr val="accent2"/>
            </a:solidFill>
          </c:spPr>
          <c:invertIfNegative val="0"/>
          <c:cat>
            <c:strRef>
              <c:f>'3D Curtailed Energy Oahu'!A_ann</c:f>
              <c:strCache>
                <c:ptCount val="10"/>
                <c:pt idx="0">
                  <c:v>2013*</c:v>
                </c:pt>
                <c:pt idx="1">
                  <c:v>2014*</c:v>
                </c:pt>
                <c:pt idx="2">
                  <c:v>2015</c:v>
                </c:pt>
                <c:pt idx="3">
                  <c:v>2016</c:v>
                </c:pt>
                <c:pt idx="4">
                  <c:v>2017</c:v>
                </c:pt>
                <c:pt idx="5">
                  <c:v>2018</c:v>
                </c:pt>
                <c:pt idx="6">
                  <c:v>2019</c:v>
                </c:pt>
                <c:pt idx="7">
                  <c:v>2020</c:v>
                </c:pt>
                <c:pt idx="8">
                  <c:v>2021</c:v>
                </c:pt>
                <c:pt idx="9">
                  <c:v>2022</c:v>
                </c:pt>
              </c:strCache>
            </c:strRef>
          </c:cat>
          <c:val>
            <c:numRef>
              <c:f>'3D Curtailed Energy Oahu'!A_1._MWh_curtailed_from_curtailable_renewable_resources</c:f>
              <c:numCache>
                <c:formatCode>#,##0</c:formatCode>
                <c:ptCount val="10"/>
                <c:pt idx="0">
                  <c:v>4860</c:v>
                </c:pt>
                <c:pt idx="1">
                  <c:v>3040</c:v>
                </c:pt>
                <c:pt idx="2">
                  <c:v>3184.2000000000044</c:v>
                </c:pt>
                <c:pt idx="3">
                  <c:v>3373.4259999999995</c:v>
                </c:pt>
                <c:pt idx="4">
                  <c:v>7156.2309799999994</c:v>
                </c:pt>
                <c:pt idx="5">
                  <c:v>5401.0523000000003</c:v>
                </c:pt>
                <c:pt idx="6">
                  <c:v>7583.3631999999998</c:v>
                </c:pt>
                <c:pt idx="7">
                  <c:v>16160.3835</c:v>
                </c:pt>
                <c:pt idx="8">
                  <c:v>40892.741000000002</c:v>
                </c:pt>
                <c:pt idx="9">
                  <c:v>39118.567999999999</c:v>
                </c:pt>
              </c:numCache>
            </c:numRef>
          </c:val>
          <c:extLst>
            <c:ext xmlns:c16="http://schemas.microsoft.com/office/drawing/2014/chart" uri="{C3380CC4-5D6E-409C-BE32-E72D297353CC}">
              <c16:uniqueId val="{00000001-A034-4879-9D90-8160D4961668}"/>
            </c:ext>
          </c:extLst>
        </c:ser>
        <c:dLbls>
          <c:showLegendKey val="0"/>
          <c:showVal val="0"/>
          <c:showCatName val="0"/>
          <c:showSerName val="0"/>
          <c:showPercent val="0"/>
          <c:showBubbleSize val="0"/>
        </c:dLbls>
        <c:gapWidth val="150"/>
        <c:overlap val="100"/>
        <c:axId val="137086080"/>
        <c:axId val="137087616"/>
      </c:barChart>
      <c:lineChart>
        <c:grouping val="standard"/>
        <c:varyColors val="0"/>
        <c:ser>
          <c:idx val="8"/>
          <c:order val="2"/>
          <c:tx>
            <c:strRef>
              <c:f>'3D Curtailed Energy Oahu'!$A$6</c:f>
              <c:strCache>
                <c:ptCount val="1"/>
                <c:pt idx="0">
                  <c:v>1/(1+2) = % Curtailed of curtailable renewable resources</c:v>
                </c:pt>
              </c:strCache>
            </c:strRef>
          </c:tx>
          <c:spPr>
            <a:ln>
              <a:solidFill>
                <a:srgbClr val="0000FF"/>
              </a:solidFill>
            </a:ln>
          </c:spPr>
          <c:marker>
            <c:symbol val="diamond"/>
            <c:size val="10"/>
            <c:spPr>
              <a:solidFill>
                <a:srgbClr val="0000FF"/>
              </a:solidFill>
            </c:spPr>
          </c:marker>
          <c:dLbls>
            <c:spPr>
              <a:noFill/>
              <a:ln>
                <a:noFill/>
              </a:ln>
              <a:effectLst/>
            </c:sp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'3D Curtailed Energy Oahu'!A_ann</c:f>
              <c:strCache>
                <c:ptCount val="10"/>
                <c:pt idx="0">
                  <c:v>2013*</c:v>
                </c:pt>
                <c:pt idx="1">
                  <c:v>2014*</c:v>
                </c:pt>
                <c:pt idx="2">
                  <c:v>2015</c:v>
                </c:pt>
                <c:pt idx="3">
                  <c:v>2016</c:v>
                </c:pt>
                <c:pt idx="4">
                  <c:v>2017</c:v>
                </c:pt>
                <c:pt idx="5">
                  <c:v>2018</c:v>
                </c:pt>
                <c:pt idx="6">
                  <c:v>2019</c:v>
                </c:pt>
                <c:pt idx="7">
                  <c:v>2020</c:v>
                </c:pt>
                <c:pt idx="8">
                  <c:v>2021</c:v>
                </c:pt>
                <c:pt idx="9">
                  <c:v>2022</c:v>
                </c:pt>
              </c:strCache>
            </c:strRef>
          </c:cat>
          <c:val>
            <c:numRef>
              <c:f>'3D Curtailed Energy Oahu'!A_1_Curtailed</c:f>
              <c:numCache>
                <c:formatCode>0.00%</c:formatCode>
                <c:ptCount val="10"/>
                <c:pt idx="0">
                  <c:v>3.5046223517025542E-2</c:v>
                </c:pt>
                <c:pt idx="1">
                  <c:v>1.4657524999758923E-2</c:v>
                </c:pt>
                <c:pt idx="2">
                  <c:v>1.3271822079458711E-2</c:v>
                </c:pt>
                <c:pt idx="3">
                  <c:v>1.2736967011415301E-2</c:v>
                </c:pt>
                <c:pt idx="4">
                  <c:v>2.3823670038613017E-2</c:v>
                </c:pt>
                <c:pt idx="5">
                  <c:v>1.7421004315315163E-2</c:v>
                </c:pt>
                <c:pt idx="6">
                  <c:v>2.4090302110678401E-2</c:v>
                </c:pt>
                <c:pt idx="7">
                  <c:v>3.0143383027820471E-2</c:v>
                </c:pt>
                <c:pt idx="8">
                  <c:v>7.0625521806276154E-2</c:v>
                </c:pt>
                <c:pt idx="9">
                  <c:v>6.5841365393926543E-2</c:v>
                </c:pt>
              </c:numCache>
            </c:numRef>
          </c:val>
          <c:smooth val="0"/>
          <c:extLst>
            <c:ext xmlns:c16="http://schemas.microsoft.com/office/drawing/2014/chart" uri="{C3380CC4-5D6E-409C-BE32-E72D297353CC}">
              <c16:uniqueId val="{00000002-A034-4879-9D90-8160D4961668}"/>
            </c:ext>
          </c:extLst>
        </c:ser>
        <c:dLbls>
          <c:showLegendKey val="0"/>
          <c:showVal val="0"/>
          <c:showCatName val="0"/>
          <c:showSerName val="0"/>
          <c:showPercent val="0"/>
          <c:showBubbleSize val="0"/>
        </c:dLbls>
        <c:marker val="1"/>
        <c:smooth val="0"/>
        <c:axId val="137095808"/>
        <c:axId val="137093888"/>
      </c:lineChart>
      <c:catAx>
        <c:axId val="137086080"/>
        <c:scaling>
          <c:orientation val="minMax"/>
        </c:scaling>
        <c:delete val="0"/>
        <c:axPos val="b"/>
        <c:numFmt formatCode="General" sourceLinked="1"/>
        <c:majorTickMark val="none"/>
        <c:minorTickMark val="none"/>
        <c:tickLblPos val="nextTo"/>
        <c:crossAx val="137087616"/>
        <c:crosses val="autoZero"/>
        <c:auto val="1"/>
        <c:lblAlgn val="ctr"/>
        <c:lblOffset val="100"/>
        <c:noMultiLvlLbl val="0"/>
      </c:catAx>
      <c:valAx>
        <c:axId val="137087616"/>
        <c:scaling>
          <c:orientation val="minMax"/>
        </c:scaling>
        <c:delete val="0"/>
        <c:axPos val="l"/>
        <c:majorGridlines/>
        <c:title>
          <c:tx>
            <c:rich>
              <a:bodyPr/>
              <a:lstStyle/>
              <a:p>
                <a:pPr>
                  <a:defRPr/>
                </a:pPr>
                <a:r>
                  <a:rPr lang="en-US"/>
                  <a:t>MWh Taken/Curtailed</a:t>
                </a:r>
              </a:p>
            </c:rich>
          </c:tx>
          <c:layout>
            <c:manualLayout>
              <c:xMode val="edge"/>
              <c:yMode val="edge"/>
              <c:x val="1.3969632267511732E-2"/>
              <c:y val="0.3264655811251978"/>
            </c:manualLayout>
          </c:layout>
          <c:overlay val="0"/>
        </c:title>
        <c:numFmt formatCode="#,##0" sourceLinked="1"/>
        <c:majorTickMark val="none"/>
        <c:minorTickMark val="none"/>
        <c:tickLblPos val="nextTo"/>
        <c:txPr>
          <a:bodyPr/>
          <a:lstStyle/>
          <a:p>
            <a:pPr>
              <a:defRPr sz="900"/>
            </a:pPr>
            <a:endParaRPr lang="en-US"/>
          </a:p>
        </c:txPr>
        <c:crossAx val="137086080"/>
        <c:crosses val="autoZero"/>
        <c:crossBetween val="between"/>
      </c:valAx>
      <c:valAx>
        <c:axId val="137093888"/>
        <c:scaling>
          <c:orientation val="minMax"/>
          <c:max val="1"/>
        </c:scaling>
        <c:delete val="0"/>
        <c:axPos val="r"/>
        <c:title>
          <c:tx>
            <c:rich>
              <a:bodyPr rot="-5400000" vert="horz"/>
              <a:lstStyle/>
              <a:p>
                <a:pPr>
                  <a:defRPr/>
                </a:pPr>
                <a:r>
                  <a:rPr lang="en-US"/>
                  <a:t>%</a:t>
                </a:r>
                <a:r>
                  <a:rPr lang="en-US" baseline="0"/>
                  <a:t> Curtailed</a:t>
                </a:r>
                <a:endParaRPr lang="en-US"/>
              </a:p>
            </c:rich>
          </c:tx>
          <c:layout>
            <c:manualLayout>
              <c:xMode val="edge"/>
              <c:yMode val="edge"/>
              <c:x val="0.95746951046601625"/>
              <c:y val="0.37445135729098955"/>
            </c:manualLayout>
          </c:layout>
          <c:overlay val="0"/>
        </c:title>
        <c:numFmt formatCode="0%" sourceLinked="0"/>
        <c:majorTickMark val="out"/>
        <c:minorTickMark val="none"/>
        <c:tickLblPos val="nextTo"/>
        <c:crossAx val="137095808"/>
        <c:crosses val="max"/>
        <c:crossBetween val="between"/>
      </c:valAx>
      <c:catAx>
        <c:axId val="137095808"/>
        <c:scaling>
          <c:orientation val="minMax"/>
        </c:scaling>
        <c:delete val="1"/>
        <c:axPos val="b"/>
        <c:numFmt formatCode="General" sourceLinked="1"/>
        <c:majorTickMark val="out"/>
        <c:minorTickMark val="none"/>
        <c:tickLblPos val="nextTo"/>
        <c:crossAx val="137093888"/>
        <c:crosses val="autoZero"/>
        <c:auto val="1"/>
        <c:lblAlgn val="ctr"/>
        <c:lblOffset val="100"/>
        <c:noMultiLvlLbl val="0"/>
      </c:catAx>
      <c:spPr>
        <a:solidFill>
          <a:schemeClr val="bg1"/>
        </a:solidFill>
      </c:spPr>
    </c:plotArea>
    <c:legend>
      <c:legendPos val="b"/>
      <c:layout>
        <c:manualLayout>
          <c:xMode val="edge"/>
          <c:yMode val="edge"/>
          <c:x val="0"/>
          <c:y val="0.76297687425924354"/>
          <c:w val="1"/>
          <c:h val="9.4225611261271533E-2"/>
        </c:manualLayout>
      </c:layout>
      <c:overlay val="0"/>
      <c:txPr>
        <a:bodyPr/>
        <a:lstStyle/>
        <a:p>
          <a:pPr>
            <a:defRPr sz="900"/>
          </a:pPr>
          <a:endParaRPr lang="en-US"/>
        </a:p>
      </c:txPr>
    </c:legend>
    <c:plotVisOnly val="1"/>
    <c:dispBlanksAs val="gap"/>
    <c:showDLblsOverMax val="0"/>
  </c:chart>
  <c:printSettings>
    <c:headerFooter/>
    <c:pageMargins b="0.75" l="0.7" r="0.7" t="0.75" header="0.3" footer="0.3"/>
    <c:pageSetup orientation="landscape"/>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vert="horz" anchor="b" anchorCtr="0"/>
          <a:lstStyle/>
          <a:p>
            <a:pPr>
              <a:defRPr sz="1200">
                <a:latin typeface="Times New Roman" panose="02020603050405020304" pitchFamily="18" charset="0"/>
                <a:cs typeface="Times New Roman" panose="02020603050405020304" pitchFamily="18" charset="0"/>
              </a:defRPr>
            </a:pPr>
            <a:r>
              <a:rPr lang="en-US" sz="1200">
                <a:latin typeface="Times New Roman" panose="02020603050405020304" pitchFamily="18" charset="0"/>
                <a:cs typeface="Times New Roman" panose="02020603050405020304" pitchFamily="18" charset="0"/>
              </a:rPr>
              <a:t>Estimated Curtailed Energy as a Percent of Available IPP Curtailable Energy</a:t>
            </a:r>
          </a:p>
          <a:p>
            <a:pPr>
              <a:defRPr sz="1200">
                <a:latin typeface="Times New Roman" panose="02020603050405020304" pitchFamily="18" charset="0"/>
                <a:cs typeface="Times New Roman" panose="02020603050405020304" pitchFamily="18" charset="0"/>
              </a:defRPr>
            </a:pPr>
            <a:r>
              <a:rPr lang="en-US" sz="1200" b="1" i="0" baseline="0">
                <a:effectLst/>
                <a:latin typeface="Times New Roman" panose="02020603050405020304" pitchFamily="18" charset="0"/>
                <a:cs typeface="Times New Roman" panose="02020603050405020304" pitchFamily="18" charset="0"/>
              </a:rPr>
              <a:t>Maui County - Maui Division</a:t>
            </a:r>
            <a:endParaRPr lang="en-US" sz="1200">
              <a:effectLst/>
              <a:latin typeface="Times New Roman" panose="02020603050405020304" pitchFamily="18" charset="0"/>
              <a:cs typeface="Times New Roman" panose="02020603050405020304" pitchFamily="18" charset="0"/>
            </a:endParaRPr>
          </a:p>
          <a:p>
            <a:pPr>
              <a:defRPr sz="1200">
                <a:latin typeface="Times New Roman" panose="02020603050405020304" pitchFamily="18" charset="0"/>
                <a:cs typeface="Times New Roman" panose="02020603050405020304" pitchFamily="18" charset="0"/>
              </a:defRPr>
            </a:pPr>
            <a:r>
              <a:rPr lang="en-US" sz="1200" b="1" i="0" baseline="0">
                <a:effectLst/>
                <a:latin typeface="Times New Roman" panose="02020603050405020304" pitchFamily="18" charset="0"/>
                <a:cs typeface="Times New Roman" panose="02020603050405020304" pitchFamily="18" charset="0"/>
              </a:rPr>
              <a:t>Quarterly (8 Rolling Quarters)</a:t>
            </a:r>
            <a:endParaRPr lang="en-US" sz="1200">
              <a:effectLst/>
              <a:latin typeface="Times New Roman" panose="02020603050405020304" pitchFamily="18" charset="0"/>
              <a:cs typeface="Times New Roman" panose="02020603050405020304" pitchFamily="18" charset="0"/>
            </a:endParaRPr>
          </a:p>
        </c:rich>
      </c:tx>
      <c:layout>
        <c:manualLayout>
          <c:xMode val="edge"/>
          <c:yMode val="edge"/>
          <c:x val="0.12167619047619047"/>
          <c:y val="3.7721581843961363E-2"/>
        </c:manualLayout>
      </c:layout>
      <c:overlay val="1"/>
    </c:title>
    <c:autoTitleDeleted val="0"/>
    <c:plotArea>
      <c:layout>
        <c:manualLayout>
          <c:layoutTarget val="inner"/>
          <c:xMode val="edge"/>
          <c:yMode val="edge"/>
          <c:x val="0.12108665574737214"/>
          <c:y val="0.16743125454801655"/>
          <c:w val="0.76753833584878173"/>
          <c:h val="0.6408314134758174"/>
        </c:manualLayout>
      </c:layout>
      <c:barChart>
        <c:barDir val="col"/>
        <c:grouping val="stacked"/>
        <c:varyColors val="0"/>
        <c:ser>
          <c:idx val="1"/>
          <c:order val="0"/>
          <c:tx>
            <c:strRef>
              <c:f>'3E Curtailed Energy Maui'!$A$15</c:f>
              <c:strCache>
                <c:ptCount val="1"/>
                <c:pt idx="0">
                  <c:v>2. MWh taken from curtailable renewable resources</c:v>
                </c:pt>
              </c:strCache>
            </c:strRef>
          </c:tx>
          <c:spPr>
            <a:solidFill>
              <a:srgbClr val="458600"/>
            </a:solidFill>
          </c:spPr>
          <c:invertIfNegative val="0"/>
          <c:cat>
            <c:strRef>
              <c:f>'3E Curtailed Energy Maui'!B_qtr</c:f>
              <c:strCache>
                <c:ptCount val="8"/>
                <c:pt idx="0">
                  <c:v>Q3 2021</c:v>
                </c:pt>
                <c:pt idx="1">
                  <c:v>Q4 2021</c:v>
                </c:pt>
                <c:pt idx="2">
                  <c:v>Q1 2022</c:v>
                </c:pt>
                <c:pt idx="3">
                  <c:v>Q2 2022</c:v>
                </c:pt>
                <c:pt idx="4">
                  <c:v>Q3 2022</c:v>
                </c:pt>
                <c:pt idx="5">
                  <c:v>Q4 2022</c:v>
                </c:pt>
                <c:pt idx="6">
                  <c:v>Q1 2023</c:v>
                </c:pt>
                <c:pt idx="7">
                  <c:v>Q2 2023</c:v>
                </c:pt>
              </c:strCache>
            </c:strRef>
          </c:cat>
          <c:val>
            <c:numRef>
              <c:f>'3E Curtailed Energy Maui'!B_2._MWh_taken_from_curtailable_renewable_resources</c:f>
              <c:numCache>
                <c:formatCode>#,##0</c:formatCode>
                <c:ptCount val="8"/>
                <c:pt idx="0">
                  <c:v>90694.614000000001</c:v>
                </c:pt>
                <c:pt idx="1">
                  <c:v>64212.58</c:v>
                </c:pt>
                <c:pt idx="2">
                  <c:v>37278.35</c:v>
                </c:pt>
                <c:pt idx="3">
                  <c:v>67141.528000000006</c:v>
                </c:pt>
                <c:pt idx="4">
                  <c:v>80449.998999999996</c:v>
                </c:pt>
                <c:pt idx="5">
                  <c:v>57464.618000000009</c:v>
                </c:pt>
                <c:pt idx="6">
                  <c:v>39966.303000000007</c:v>
                </c:pt>
                <c:pt idx="7">
                  <c:v>56123.445</c:v>
                </c:pt>
              </c:numCache>
            </c:numRef>
          </c:val>
          <c:extLst>
            <c:ext xmlns:c16="http://schemas.microsoft.com/office/drawing/2014/chart" uri="{C3380CC4-5D6E-409C-BE32-E72D297353CC}">
              <c16:uniqueId val="{00000000-C378-4B18-B235-FFD3455E281C}"/>
            </c:ext>
          </c:extLst>
        </c:ser>
        <c:ser>
          <c:idx val="7"/>
          <c:order val="1"/>
          <c:tx>
            <c:strRef>
              <c:f>'3E Curtailed Energy Maui'!$A$16</c:f>
              <c:strCache>
                <c:ptCount val="1"/>
                <c:pt idx="0">
                  <c:v>1. MWh curtailed from curtailable renewable resources</c:v>
                </c:pt>
              </c:strCache>
            </c:strRef>
          </c:tx>
          <c:spPr>
            <a:solidFill>
              <a:schemeClr val="accent2"/>
            </a:solidFill>
          </c:spPr>
          <c:invertIfNegative val="0"/>
          <c:cat>
            <c:strRef>
              <c:f>'3E Curtailed Energy Maui'!B_qtr</c:f>
              <c:strCache>
                <c:ptCount val="8"/>
                <c:pt idx="0">
                  <c:v>Q3 2021</c:v>
                </c:pt>
                <c:pt idx="1">
                  <c:v>Q4 2021</c:v>
                </c:pt>
                <c:pt idx="2">
                  <c:v>Q1 2022</c:v>
                </c:pt>
                <c:pt idx="3">
                  <c:v>Q2 2022</c:v>
                </c:pt>
                <c:pt idx="4">
                  <c:v>Q3 2022</c:v>
                </c:pt>
                <c:pt idx="5">
                  <c:v>Q4 2022</c:v>
                </c:pt>
                <c:pt idx="6">
                  <c:v>Q1 2023</c:v>
                </c:pt>
                <c:pt idx="7">
                  <c:v>Q2 2023</c:v>
                </c:pt>
              </c:strCache>
            </c:strRef>
          </c:cat>
          <c:val>
            <c:numRef>
              <c:f>'3E Curtailed Energy Maui'!B_1._MWh_curtailed_from_curtailable_renewable_resources</c:f>
              <c:numCache>
                <c:formatCode>#,##0</c:formatCode>
                <c:ptCount val="8"/>
                <c:pt idx="0">
                  <c:v>8357.0694000000003</c:v>
                </c:pt>
                <c:pt idx="1">
                  <c:v>10987.460546000002</c:v>
                </c:pt>
                <c:pt idx="2">
                  <c:v>5418.4788207966403</c:v>
                </c:pt>
                <c:pt idx="3">
                  <c:v>12262.435719535986</c:v>
                </c:pt>
                <c:pt idx="4">
                  <c:v>6736.6675065999998</c:v>
                </c:pt>
                <c:pt idx="5">
                  <c:v>5439.9124066129998</c:v>
                </c:pt>
                <c:pt idx="6">
                  <c:v>8768.5067878930004</c:v>
                </c:pt>
                <c:pt idx="7">
                  <c:v>9436.9149419999994</c:v>
                </c:pt>
              </c:numCache>
            </c:numRef>
          </c:val>
          <c:extLst>
            <c:ext xmlns:c16="http://schemas.microsoft.com/office/drawing/2014/chart" uri="{C3380CC4-5D6E-409C-BE32-E72D297353CC}">
              <c16:uniqueId val="{00000001-C378-4B18-B235-FFD3455E281C}"/>
            </c:ext>
          </c:extLst>
        </c:ser>
        <c:dLbls>
          <c:showLegendKey val="0"/>
          <c:showVal val="0"/>
          <c:showCatName val="0"/>
          <c:showSerName val="0"/>
          <c:showPercent val="0"/>
          <c:showBubbleSize val="0"/>
        </c:dLbls>
        <c:gapWidth val="150"/>
        <c:overlap val="100"/>
        <c:axId val="141850880"/>
        <c:axId val="141856768"/>
      </c:barChart>
      <c:lineChart>
        <c:grouping val="standard"/>
        <c:varyColors val="0"/>
        <c:ser>
          <c:idx val="8"/>
          <c:order val="2"/>
          <c:tx>
            <c:strRef>
              <c:f>'3E Curtailed Energy Maui'!$A$17</c:f>
              <c:strCache>
                <c:ptCount val="1"/>
                <c:pt idx="0">
                  <c:v>1/(1+2) = % Curtailed of curtailable renewable resources</c:v>
                </c:pt>
              </c:strCache>
            </c:strRef>
          </c:tx>
          <c:spPr>
            <a:ln>
              <a:solidFill>
                <a:srgbClr val="0000FF"/>
              </a:solidFill>
            </a:ln>
          </c:spPr>
          <c:marker>
            <c:symbol val="diamond"/>
            <c:size val="10"/>
            <c:spPr>
              <a:solidFill>
                <a:srgbClr val="0000FF"/>
              </a:solidFill>
            </c:spPr>
          </c:marker>
          <c:dLbls>
            <c:spPr>
              <a:noFill/>
              <a:ln>
                <a:noFill/>
              </a:ln>
              <a:effectLst/>
            </c:sp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'3E Curtailed Energy Maui'!B_qtr</c:f>
              <c:strCache>
                <c:ptCount val="8"/>
                <c:pt idx="0">
                  <c:v>Q3 2021</c:v>
                </c:pt>
                <c:pt idx="1">
                  <c:v>Q4 2021</c:v>
                </c:pt>
                <c:pt idx="2">
                  <c:v>Q1 2022</c:v>
                </c:pt>
                <c:pt idx="3">
                  <c:v>Q2 2022</c:v>
                </c:pt>
                <c:pt idx="4">
                  <c:v>Q3 2022</c:v>
                </c:pt>
                <c:pt idx="5">
                  <c:v>Q4 2022</c:v>
                </c:pt>
                <c:pt idx="6">
                  <c:v>Q1 2023</c:v>
                </c:pt>
                <c:pt idx="7">
                  <c:v>Q2 2023</c:v>
                </c:pt>
              </c:strCache>
            </c:strRef>
          </c:cat>
          <c:val>
            <c:numRef>
              <c:f>'3E Curtailed Energy Maui'!B_1_Curtailed_of_curtailable_renewable_resources</c:f>
              <c:numCache>
                <c:formatCode>0.00%</c:formatCode>
                <c:ptCount val="8"/>
                <c:pt idx="0">
                  <c:v>8.4370796266547837E-2</c:v>
                </c:pt>
                <c:pt idx="1">
                  <c:v>0.14610976890735788</c:v>
                </c:pt>
                <c:pt idx="2">
                  <c:v>0.12690588435826469</c:v>
                </c:pt>
                <c:pt idx="3">
                  <c:v>0.15443102768582601</c:v>
                </c:pt>
                <c:pt idx="4">
                  <c:v>7.7267176008960464E-2</c:v>
                </c:pt>
                <c:pt idx="5">
                  <c:v>8.6478865217649178E-2</c:v>
                </c:pt>
                <c:pt idx="6">
                  <c:v>0.17992286880888425</c:v>
                </c:pt>
                <c:pt idx="7">
                  <c:v>0.1439423906511291</c:v>
                </c:pt>
              </c:numCache>
            </c:numRef>
          </c:val>
          <c:smooth val="0"/>
          <c:extLst>
            <c:ext xmlns:c16="http://schemas.microsoft.com/office/drawing/2014/chart" uri="{C3380CC4-5D6E-409C-BE32-E72D297353CC}">
              <c16:uniqueId val="{00000002-C378-4B18-B235-FFD3455E281C}"/>
            </c:ext>
          </c:extLst>
        </c:ser>
        <c:dLbls>
          <c:showLegendKey val="0"/>
          <c:showVal val="0"/>
          <c:showCatName val="0"/>
          <c:showSerName val="0"/>
          <c:showPercent val="0"/>
          <c:showBubbleSize val="0"/>
        </c:dLbls>
        <c:marker val="1"/>
        <c:smooth val="0"/>
        <c:axId val="141864960"/>
        <c:axId val="141858688"/>
      </c:lineChart>
      <c:catAx>
        <c:axId val="141850880"/>
        <c:scaling>
          <c:orientation val="minMax"/>
        </c:scaling>
        <c:delete val="0"/>
        <c:axPos val="b"/>
        <c:numFmt formatCode="General" sourceLinked="1"/>
        <c:majorTickMark val="none"/>
        <c:minorTickMark val="none"/>
        <c:tickLblPos val="nextTo"/>
        <c:crossAx val="141856768"/>
        <c:crosses val="autoZero"/>
        <c:auto val="1"/>
        <c:lblAlgn val="ctr"/>
        <c:lblOffset val="100"/>
        <c:noMultiLvlLbl val="0"/>
      </c:catAx>
      <c:valAx>
        <c:axId val="141856768"/>
        <c:scaling>
          <c:orientation val="minMax"/>
          <c:max val="140000"/>
        </c:scaling>
        <c:delete val="0"/>
        <c:axPos val="l"/>
        <c:majorGridlines/>
        <c:title>
          <c:tx>
            <c:rich>
              <a:bodyPr/>
              <a:lstStyle/>
              <a:p>
                <a:pPr>
                  <a:defRPr/>
                </a:pPr>
                <a:r>
                  <a:rPr lang="en-US"/>
                  <a:t>MWh Taken/Curtailed</a:t>
                </a:r>
              </a:p>
            </c:rich>
          </c:tx>
          <c:layout>
            <c:manualLayout>
              <c:xMode val="edge"/>
              <c:yMode val="edge"/>
              <c:x val="2.036710693654302E-2"/>
              <c:y val="0.36246697799211486"/>
            </c:manualLayout>
          </c:layout>
          <c:overlay val="0"/>
        </c:title>
        <c:numFmt formatCode="#,##0" sourceLinked="1"/>
        <c:majorTickMark val="none"/>
        <c:minorTickMark val="none"/>
        <c:tickLblPos val="nextTo"/>
        <c:txPr>
          <a:bodyPr/>
          <a:lstStyle/>
          <a:p>
            <a:pPr>
              <a:defRPr sz="900"/>
            </a:pPr>
            <a:endParaRPr lang="en-US"/>
          </a:p>
        </c:txPr>
        <c:crossAx val="141850880"/>
        <c:crosses val="autoZero"/>
        <c:crossBetween val="between"/>
      </c:valAx>
      <c:valAx>
        <c:axId val="141858688"/>
        <c:scaling>
          <c:orientation val="minMax"/>
          <c:max val="1"/>
        </c:scaling>
        <c:delete val="0"/>
        <c:axPos val="r"/>
        <c:title>
          <c:tx>
            <c:rich>
              <a:bodyPr rot="-5400000" vert="horz"/>
              <a:lstStyle/>
              <a:p>
                <a:pPr>
                  <a:defRPr/>
                </a:pPr>
                <a:r>
                  <a:rPr lang="en-US"/>
                  <a:t>%</a:t>
                </a:r>
                <a:r>
                  <a:rPr lang="en-US" baseline="0"/>
                  <a:t> Curtailed</a:t>
                </a:r>
                <a:endParaRPr lang="en-US"/>
              </a:p>
            </c:rich>
          </c:tx>
          <c:layout>
            <c:manualLayout>
              <c:xMode val="edge"/>
              <c:yMode val="edge"/>
              <c:x val="0.95866452530868074"/>
              <c:y val="0.42383112036629089"/>
            </c:manualLayout>
          </c:layout>
          <c:overlay val="0"/>
        </c:title>
        <c:numFmt formatCode="0%" sourceLinked="0"/>
        <c:majorTickMark val="out"/>
        <c:minorTickMark val="none"/>
        <c:tickLblPos val="nextTo"/>
        <c:crossAx val="141864960"/>
        <c:crosses val="max"/>
        <c:crossBetween val="between"/>
      </c:valAx>
      <c:catAx>
        <c:axId val="141864960"/>
        <c:scaling>
          <c:orientation val="minMax"/>
        </c:scaling>
        <c:delete val="1"/>
        <c:axPos val="b"/>
        <c:numFmt formatCode="General" sourceLinked="1"/>
        <c:majorTickMark val="out"/>
        <c:minorTickMark val="none"/>
        <c:tickLblPos val="nextTo"/>
        <c:crossAx val="141858688"/>
        <c:crosses val="autoZero"/>
        <c:auto val="1"/>
        <c:lblAlgn val="ctr"/>
        <c:lblOffset val="100"/>
        <c:noMultiLvlLbl val="0"/>
      </c:catAx>
      <c:spPr>
        <a:solidFill>
          <a:schemeClr val="bg1"/>
        </a:solidFill>
      </c:spPr>
    </c:plotArea>
    <c:legend>
      <c:legendPos val="b"/>
      <c:layout>
        <c:manualLayout>
          <c:xMode val="edge"/>
          <c:yMode val="edge"/>
          <c:x val="9.9241712391073364E-2"/>
          <c:y val="0.88584629362342915"/>
          <c:w val="0.78792182009578848"/>
          <c:h val="8.8904916847587959E-2"/>
        </c:manualLayout>
      </c:layout>
      <c:overlay val="0"/>
      <c:txPr>
        <a:bodyPr/>
        <a:lstStyle/>
        <a:p>
          <a:pPr>
            <a:defRPr sz="900"/>
          </a:pPr>
          <a:endParaRPr lang="en-US"/>
        </a:p>
      </c:txPr>
    </c:legend>
    <c:plotVisOnly val="1"/>
    <c:dispBlanksAs val="gap"/>
    <c:showDLblsOverMax val="0"/>
  </c:chart>
  <c:printSettings>
    <c:headerFooter/>
    <c:pageMargins b="0.75" l="0.7" r="0.7" t="0.75" header="0.3" footer="0.3"/>
    <c:pageSetup orientation="landscape"/>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vert="horz" anchor="b" anchorCtr="0"/>
          <a:lstStyle/>
          <a:p>
            <a:pPr>
              <a:defRPr sz="1200">
                <a:latin typeface="Times New Roman" panose="02020603050405020304" pitchFamily="18" charset="0"/>
                <a:cs typeface="Times New Roman" panose="02020603050405020304" pitchFamily="18" charset="0"/>
              </a:defRPr>
            </a:pPr>
            <a:r>
              <a:rPr lang="en-US" sz="1200">
                <a:latin typeface="Times New Roman" panose="02020603050405020304" pitchFamily="18" charset="0"/>
                <a:cs typeface="Times New Roman" panose="02020603050405020304" pitchFamily="18" charset="0"/>
              </a:rPr>
              <a:t>Estimated Curtailed Energy as a Percent of Available IPP Curtailable Energy</a:t>
            </a:r>
          </a:p>
          <a:p>
            <a:pPr>
              <a:defRPr sz="1200">
                <a:latin typeface="Times New Roman" panose="02020603050405020304" pitchFamily="18" charset="0"/>
                <a:cs typeface="Times New Roman" panose="02020603050405020304" pitchFamily="18" charset="0"/>
              </a:defRPr>
            </a:pPr>
            <a:r>
              <a:rPr lang="en-US" sz="1200">
                <a:latin typeface="Times New Roman" panose="02020603050405020304" pitchFamily="18" charset="0"/>
                <a:cs typeface="Times New Roman" panose="02020603050405020304" pitchFamily="18" charset="0"/>
              </a:rPr>
              <a:t>Plus All Other Renewable Energy Generation</a:t>
            </a:r>
          </a:p>
          <a:p>
            <a:pPr>
              <a:defRPr sz="1200">
                <a:latin typeface="Times New Roman" panose="02020603050405020304" pitchFamily="18" charset="0"/>
                <a:cs typeface="Times New Roman" panose="02020603050405020304" pitchFamily="18" charset="0"/>
              </a:defRPr>
            </a:pPr>
            <a:r>
              <a:rPr lang="en-US" sz="1200" b="1" i="0" baseline="0">
                <a:effectLst/>
                <a:latin typeface="Times New Roman" panose="02020603050405020304" pitchFamily="18" charset="0"/>
                <a:cs typeface="Times New Roman" panose="02020603050405020304" pitchFamily="18" charset="0"/>
              </a:rPr>
              <a:t>Maui County - Maui Division</a:t>
            </a:r>
          </a:p>
          <a:p>
            <a:pPr>
              <a:defRPr sz="1200">
                <a:latin typeface="Times New Roman" panose="02020603050405020304" pitchFamily="18" charset="0"/>
                <a:cs typeface="Times New Roman" panose="02020603050405020304" pitchFamily="18" charset="0"/>
              </a:defRPr>
            </a:pPr>
            <a:r>
              <a:rPr lang="en-US" sz="1200" b="1" i="0" baseline="0">
                <a:effectLst/>
                <a:latin typeface="Times New Roman" panose="02020603050405020304" pitchFamily="18" charset="0"/>
                <a:cs typeface="Times New Roman" panose="02020603050405020304" pitchFamily="18" charset="0"/>
              </a:rPr>
              <a:t>Quarterly (8 Rolling Quarters)</a:t>
            </a:r>
            <a:endParaRPr lang="en-US" sz="1200">
              <a:effectLst/>
              <a:latin typeface="Times New Roman" panose="02020603050405020304" pitchFamily="18" charset="0"/>
              <a:cs typeface="Times New Roman" panose="02020603050405020304" pitchFamily="18" charset="0"/>
            </a:endParaRPr>
          </a:p>
        </c:rich>
      </c:tx>
      <c:layout>
        <c:manualLayout>
          <c:xMode val="edge"/>
          <c:yMode val="edge"/>
          <c:x val="9.02084739407574E-2"/>
          <c:y val="3.1185598623142144E-2"/>
        </c:manualLayout>
      </c:layout>
      <c:overlay val="1"/>
    </c:title>
    <c:autoTitleDeleted val="0"/>
    <c:plotArea>
      <c:layout>
        <c:manualLayout>
          <c:layoutTarget val="inner"/>
          <c:xMode val="edge"/>
          <c:yMode val="edge"/>
          <c:x val="0.10007599902154592"/>
          <c:y val="0.20053805089894322"/>
          <c:w val="0.79340789555300317"/>
          <c:h val="0.54281629949287868"/>
        </c:manualLayout>
      </c:layout>
      <c:barChart>
        <c:barDir val="col"/>
        <c:grouping val="stacked"/>
        <c:varyColors val="0"/>
        <c:ser>
          <c:idx val="3"/>
          <c:order val="0"/>
          <c:tx>
            <c:strRef>
              <c:f>'3E Curtailed Energy Maui'!$A$19</c:f>
              <c:strCache>
                <c:ptCount val="1"/>
                <c:pt idx="0">
                  <c:v>4. MWh taken from uncurtailable distributed renewable generation resources</c:v>
                </c:pt>
              </c:strCache>
            </c:strRef>
          </c:tx>
          <c:spPr>
            <a:solidFill>
              <a:srgbClr val="A16600"/>
            </a:solidFill>
          </c:spPr>
          <c:invertIfNegative val="0"/>
          <c:cat>
            <c:strRef>
              <c:f>'3E Curtailed Energy Maui'!B_qtr</c:f>
              <c:strCache>
                <c:ptCount val="8"/>
                <c:pt idx="0">
                  <c:v>Q3 2021</c:v>
                </c:pt>
                <c:pt idx="1">
                  <c:v>Q4 2021</c:v>
                </c:pt>
                <c:pt idx="2">
                  <c:v>Q1 2022</c:v>
                </c:pt>
                <c:pt idx="3">
                  <c:v>Q2 2022</c:v>
                </c:pt>
                <c:pt idx="4">
                  <c:v>Q3 2022</c:v>
                </c:pt>
                <c:pt idx="5">
                  <c:v>Q4 2022</c:v>
                </c:pt>
                <c:pt idx="6">
                  <c:v>Q1 2023</c:v>
                </c:pt>
                <c:pt idx="7">
                  <c:v>Q2 2023</c:v>
                </c:pt>
              </c:strCache>
            </c:strRef>
          </c:cat>
          <c:val>
            <c:numRef>
              <c:f>'3E Curtailed Energy Maui'!B_4._MWh_taken_from_uncurtailable_distributed_renewable_generation_resources</c:f>
              <c:numCache>
                <c:formatCode>#,##0</c:formatCode>
                <c:ptCount val="8"/>
                <c:pt idx="0">
                  <c:v>66966.395070339568</c:v>
                </c:pt>
                <c:pt idx="1">
                  <c:v>53852.226018497138</c:v>
                </c:pt>
                <c:pt idx="2">
                  <c:v>58442.95562298804</c:v>
                </c:pt>
                <c:pt idx="3">
                  <c:v>66313.82541208771</c:v>
                </c:pt>
                <c:pt idx="4">
                  <c:v>70236.875775403198</c:v>
                </c:pt>
                <c:pt idx="5">
                  <c:v>55269.254752988578</c:v>
                </c:pt>
                <c:pt idx="6">
                  <c:v>54448.50889779329</c:v>
                </c:pt>
                <c:pt idx="7">
                  <c:v>72857.463001228825</c:v>
                </c:pt>
              </c:numCache>
            </c:numRef>
          </c:val>
          <c:extLst>
            <c:ext xmlns:c16="http://schemas.microsoft.com/office/drawing/2014/chart" uri="{C3380CC4-5D6E-409C-BE32-E72D297353CC}">
              <c16:uniqueId val="{00000000-907C-4812-BC98-63842FEC356C}"/>
            </c:ext>
          </c:extLst>
        </c:ser>
        <c:ser>
          <c:idx val="7"/>
          <c:order val="1"/>
          <c:tx>
            <c:strRef>
              <c:f>'3E Curtailed Energy Maui'!$A$18</c:f>
              <c:strCache>
                <c:ptCount val="1"/>
                <c:pt idx="0">
                  <c:v>3. MWh taken from firm renewable and utility hydro generating facilities</c:v>
                </c:pt>
              </c:strCache>
            </c:strRef>
          </c:tx>
          <c:spPr>
            <a:solidFill>
              <a:srgbClr val="01819C"/>
            </a:solidFill>
          </c:spPr>
          <c:invertIfNegative val="0"/>
          <c:cat>
            <c:strRef>
              <c:f>'3E Curtailed Energy Maui'!B_qtr</c:f>
              <c:strCache>
                <c:ptCount val="8"/>
                <c:pt idx="0">
                  <c:v>Q3 2021</c:v>
                </c:pt>
                <c:pt idx="1">
                  <c:v>Q4 2021</c:v>
                </c:pt>
                <c:pt idx="2">
                  <c:v>Q1 2022</c:v>
                </c:pt>
                <c:pt idx="3">
                  <c:v>Q2 2022</c:v>
                </c:pt>
                <c:pt idx="4">
                  <c:v>Q3 2022</c:v>
                </c:pt>
                <c:pt idx="5">
                  <c:v>Q4 2022</c:v>
                </c:pt>
                <c:pt idx="6">
                  <c:v>Q1 2023</c:v>
                </c:pt>
                <c:pt idx="7">
                  <c:v>Q2 2023</c:v>
                </c:pt>
              </c:strCache>
            </c:strRef>
          </c:cat>
          <c:val>
            <c:numRef>
              <c:f>'3E Curtailed Energy Maui'!B_3._MWh_taken_from_firm_renewable_and_utility_hydro_generating_facilities</c:f>
              <c:numCache>
                <c:formatCode>#,##0</c:formatCode>
                <c:ptCount val="8"/>
                <c:pt idx="0">
                  <c:v>0</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01-907C-4812-BC98-63842FEC356C}"/>
            </c:ext>
          </c:extLst>
        </c:ser>
        <c:ser>
          <c:idx val="0"/>
          <c:order val="2"/>
          <c:tx>
            <c:strRef>
              <c:f>'3E Curtailed Energy Maui'!$A$15</c:f>
              <c:strCache>
                <c:ptCount val="1"/>
                <c:pt idx="0">
                  <c:v>2. MWh taken from curtailable renewable resources</c:v>
                </c:pt>
              </c:strCache>
            </c:strRef>
          </c:tx>
          <c:spPr>
            <a:solidFill>
              <a:srgbClr val="458600"/>
            </a:solidFill>
          </c:spPr>
          <c:invertIfNegative val="0"/>
          <c:cat>
            <c:strRef>
              <c:f>'3E Curtailed Energy Maui'!B_qtr</c:f>
              <c:strCache>
                <c:ptCount val="8"/>
                <c:pt idx="0">
                  <c:v>Q3 2021</c:v>
                </c:pt>
                <c:pt idx="1">
                  <c:v>Q4 2021</c:v>
                </c:pt>
                <c:pt idx="2">
                  <c:v>Q1 2022</c:v>
                </c:pt>
                <c:pt idx="3">
                  <c:v>Q2 2022</c:v>
                </c:pt>
                <c:pt idx="4">
                  <c:v>Q3 2022</c:v>
                </c:pt>
                <c:pt idx="5">
                  <c:v>Q4 2022</c:v>
                </c:pt>
                <c:pt idx="6">
                  <c:v>Q1 2023</c:v>
                </c:pt>
                <c:pt idx="7">
                  <c:v>Q2 2023</c:v>
                </c:pt>
              </c:strCache>
            </c:strRef>
          </c:cat>
          <c:val>
            <c:numRef>
              <c:f>'3E Curtailed Energy Maui'!B_2._MWh_taken_from_curtailable_renewable_resources</c:f>
              <c:numCache>
                <c:formatCode>#,##0</c:formatCode>
                <c:ptCount val="8"/>
                <c:pt idx="0">
                  <c:v>90694.614000000001</c:v>
                </c:pt>
                <c:pt idx="1">
                  <c:v>64212.58</c:v>
                </c:pt>
                <c:pt idx="2">
                  <c:v>37278.35</c:v>
                </c:pt>
                <c:pt idx="3">
                  <c:v>67141.528000000006</c:v>
                </c:pt>
                <c:pt idx="4">
                  <c:v>80449.998999999996</c:v>
                </c:pt>
                <c:pt idx="5">
                  <c:v>57464.618000000009</c:v>
                </c:pt>
                <c:pt idx="6">
                  <c:v>39966.303000000007</c:v>
                </c:pt>
                <c:pt idx="7">
                  <c:v>56123.445</c:v>
                </c:pt>
              </c:numCache>
            </c:numRef>
          </c:val>
          <c:extLst>
            <c:ext xmlns:c16="http://schemas.microsoft.com/office/drawing/2014/chart" uri="{C3380CC4-5D6E-409C-BE32-E72D297353CC}">
              <c16:uniqueId val="{00000002-907C-4812-BC98-63842FEC356C}"/>
            </c:ext>
          </c:extLst>
        </c:ser>
        <c:ser>
          <c:idx val="2"/>
          <c:order val="3"/>
          <c:tx>
            <c:strRef>
              <c:f>'3E Curtailed Energy Maui'!$A$16</c:f>
              <c:strCache>
                <c:ptCount val="1"/>
                <c:pt idx="0">
                  <c:v>1. MWh curtailed from curtailable renewable resources</c:v>
                </c:pt>
              </c:strCache>
            </c:strRef>
          </c:tx>
          <c:spPr>
            <a:solidFill>
              <a:schemeClr val="accent2"/>
            </a:solidFill>
          </c:spPr>
          <c:invertIfNegative val="0"/>
          <c:cat>
            <c:strRef>
              <c:f>'3E Curtailed Energy Maui'!B_qtr</c:f>
              <c:strCache>
                <c:ptCount val="8"/>
                <c:pt idx="0">
                  <c:v>Q3 2021</c:v>
                </c:pt>
                <c:pt idx="1">
                  <c:v>Q4 2021</c:v>
                </c:pt>
                <c:pt idx="2">
                  <c:v>Q1 2022</c:v>
                </c:pt>
                <c:pt idx="3">
                  <c:v>Q2 2022</c:v>
                </c:pt>
                <c:pt idx="4">
                  <c:v>Q3 2022</c:v>
                </c:pt>
                <c:pt idx="5">
                  <c:v>Q4 2022</c:v>
                </c:pt>
                <c:pt idx="6">
                  <c:v>Q1 2023</c:v>
                </c:pt>
                <c:pt idx="7">
                  <c:v>Q2 2023</c:v>
                </c:pt>
              </c:strCache>
            </c:strRef>
          </c:cat>
          <c:val>
            <c:numRef>
              <c:f>'3E Curtailed Energy Maui'!B_1._MWh_curtailed_from_curtailable_renewable_resources</c:f>
              <c:numCache>
                <c:formatCode>#,##0</c:formatCode>
                <c:ptCount val="8"/>
                <c:pt idx="0">
                  <c:v>8357.0694000000003</c:v>
                </c:pt>
                <c:pt idx="1">
                  <c:v>10987.460546000002</c:v>
                </c:pt>
                <c:pt idx="2">
                  <c:v>5418.4788207966403</c:v>
                </c:pt>
                <c:pt idx="3">
                  <c:v>12262.435719535986</c:v>
                </c:pt>
                <c:pt idx="4">
                  <c:v>6736.6675065999998</c:v>
                </c:pt>
                <c:pt idx="5">
                  <c:v>5439.9124066129998</c:v>
                </c:pt>
                <c:pt idx="6">
                  <c:v>8768.5067878930004</c:v>
                </c:pt>
                <c:pt idx="7">
                  <c:v>9436.9149419999994</c:v>
                </c:pt>
              </c:numCache>
            </c:numRef>
          </c:val>
          <c:extLst>
            <c:ext xmlns:c16="http://schemas.microsoft.com/office/drawing/2014/chart" uri="{C3380CC4-5D6E-409C-BE32-E72D297353CC}">
              <c16:uniqueId val="{00000003-907C-4812-BC98-63842FEC356C}"/>
            </c:ext>
          </c:extLst>
        </c:ser>
        <c:dLbls>
          <c:showLegendKey val="0"/>
          <c:showVal val="0"/>
          <c:showCatName val="0"/>
          <c:showSerName val="0"/>
          <c:showPercent val="0"/>
          <c:showBubbleSize val="0"/>
        </c:dLbls>
        <c:gapWidth val="150"/>
        <c:overlap val="100"/>
        <c:axId val="142232192"/>
        <c:axId val="142250368"/>
      </c:barChart>
      <c:lineChart>
        <c:grouping val="standard"/>
        <c:varyColors val="0"/>
        <c:ser>
          <c:idx val="4"/>
          <c:order val="4"/>
          <c:tx>
            <c:strRef>
              <c:f>'3E Curtailed Energy Maui'!$A$20</c:f>
              <c:strCache>
                <c:ptCount val="1"/>
                <c:pt idx="0">
                  <c:v>1/(1+2+3+4) = % Curtailed of all renewable energy resources</c:v>
                </c:pt>
              </c:strCache>
            </c:strRef>
          </c:tx>
          <c:spPr>
            <a:ln>
              <a:solidFill>
                <a:srgbClr val="E80202"/>
              </a:solidFill>
            </a:ln>
          </c:spPr>
          <c:marker>
            <c:symbol val="circle"/>
            <c:size val="6"/>
            <c:spPr>
              <a:solidFill>
                <a:srgbClr val="E80202"/>
              </a:solidFill>
              <a:ln>
                <a:solidFill>
                  <a:srgbClr val="FF0000"/>
                </a:solidFill>
              </a:ln>
            </c:spPr>
          </c:marker>
          <c:dLbls>
            <c:spPr>
              <a:noFill/>
              <a:ln>
                <a:noFill/>
              </a:ln>
              <a:effectLst/>
            </c:sp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'3E Curtailed Energy Maui'!B_qtr</c:f>
              <c:strCache>
                <c:ptCount val="8"/>
                <c:pt idx="0">
                  <c:v>Q3 2021</c:v>
                </c:pt>
                <c:pt idx="1">
                  <c:v>Q4 2021</c:v>
                </c:pt>
                <c:pt idx="2">
                  <c:v>Q1 2022</c:v>
                </c:pt>
                <c:pt idx="3">
                  <c:v>Q2 2022</c:v>
                </c:pt>
                <c:pt idx="4">
                  <c:v>Q3 2022</c:v>
                </c:pt>
                <c:pt idx="5">
                  <c:v>Q4 2022</c:v>
                </c:pt>
                <c:pt idx="6">
                  <c:v>Q1 2023</c:v>
                </c:pt>
                <c:pt idx="7">
                  <c:v>Q2 2023</c:v>
                </c:pt>
              </c:strCache>
            </c:strRef>
          </c:cat>
          <c:val>
            <c:numRef>
              <c:f>'3E Curtailed Energy Maui'!B_1_Curtailed_of_all_renewable_energy_resources</c:f>
              <c:numCache>
                <c:formatCode>0.00%</c:formatCode>
                <c:ptCount val="8"/>
                <c:pt idx="0">
                  <c:v>5.3006570548280202E-2</c:v>
                </c:pt>
                <c:pt idx="1">
                  <c:v>9.3062961914989334E-2</c:v>
                </c:pt>
                <c:pt idx="2">
                  <c:v>5.6606821078455515E-2</c:v>
                </c:pt>
                <c:pt idx="3">
                  <c:v>9.1884180034888852E-2</c:v>
                </c:pt>
                <c:pt idx="4">
                  <c:v>4.4706398726769764E-2</c:v>
                </c:pt>
                <c:pt idx="5">
                  <c:v>4.825446224607579E-2</c:v>
                </c:pt>
                <c:pt idx="6">
                  <c:v>9.2872152278237405E-2</c:v>
                </c:pt>
                <c:pt idx="7">
                  <c:v>7.3165207845412999E-2</c:v>
                </c:pt>
              </c:numCache>
            </c:numRef>
          </c:val>
          <c:smooth val="0"/>
          <c:extLst>
            <c:ext xmlns:c16="http://schemas.microsoft.com/office/drawing/2014/chart" uri="{C3380CC4-5D6E-409C-BE32-E72D297353CC}">
              <c16:uniqueId val="{00000004-907C-4812-BC98-63842FEC356C}"/>
            </c:ext>
          </c:extLst>
        </c:ser>
        <c:dLbls>
          <c:showLegendKey val="0"/>
          <c:showVal val="0"/>
          <c:showCatName val="0"/>
          <c:showSerName val="0"/>
          <c:showPercent val="0"/>
          <c:showBubbleSize val="0"/>
        </c:dLbls>
        <c:marker val="1"/>
        <c:smooth val="0"/>
        <c:axId val="142254464"/>
        <c:axId val="142252288"/>
      </c:lineChart>
      <c:catAx>
        <c:axId val="142232192"/>
        <c:scaling>
          <c:orientation val="minMax"/>
        </c:scaling>
        <c:delete val="0"/>
        <c:axPos val="b"/>
        <c:numFmt formatCode="General" sourceLinked="1"/>
        <c:majorTickMark val="none"/>
        <c:minorTickMark val="none"/>
        <c:tickLblPos val="nextTo"/>
        <c:crossAx val="142250368"/>
        <c:crosses val="autoZero"/>
        <c:auto val="1"/>
        <c:lblAlgn val="ctr"/>
        <c:lblOffset val="100"/>
        <c:noMultiLvlLbl val="0"/>
      </c:catAx>
      <c:valAx>
        <c:axId val="142250368"/>
        <c:scaling>
          <c:orientation val="minMax"/>
        </c:scaling>
        <c:delete val="0"/>
        <c:axPos val="l"/>
        <c:majorGridlines/>
        <c:title>
          <c:tx>
            <c:rich>
              <a:bodyPr/>
              <a:lstStyle/>
              <a:p>
                <a:pPr>
                  <a:defRPr/>
                </a:pPr>
                <a:r>
                  <a:rPr lang="en-US"/>
                  <a:t>MWh Taken/Curtailed</a:t>
                </a:r>
              </a:p>
            </c:rich>
          </c:tx>
          <c:overlay val="0"/>
        </c:title>
        <c:numFmt formatCode="#,##0" sourceLinked="1"/>
        <c:majorTickMark val="none"/>
        <c:minorTickMark val="none"/>
        <c:tickLblPos val="nextTo"/>
        <c:txPr>
          <a:bodyPr/>
          <a:lstStyle/>
          <a:p>
            <a:pPr>
              <a:defRPr sz="900"/>
            </a:pPr>
            <a:endParaRPr lang="en-US"/>
          </a:p>
        </c:txPr>
        <c:crossAx val="142232192"/>
        <c:crosses val="autoZero"/>
        <c:crossBetween val="between"/>
      </c:valAx>
      <c:valAx>
        <c:axId val="142252288"/>
        <c:scaling>
          <c:orientation val="minMax"/>
          <c:max val="1"/>
          <c:min val="0"/>
        </c:scaling>
        <c:delete val="0"/>
        <c:axPos val="r"/>
        <c:title>
          <c:tx>
            <c:rich>
              <a:bodyPr rot="-5400000" vert="horz"/>
              <a:lstStyle/>
              <a:p>
                <a:pPr>
                  <a:defRPr/>
                </a:pPr>
                <a:r>
                  <a:rPr lang="en-US"/>
                  <a:t>% Curtailed</a:t>
                </a:r>
              </a:p>
            </c:rich>
          </c:tx>
          <c:overlay val="0"/>
        </c:title>
        <c:numFmt formatCode="0%" sourceLinked="0"/>
        <c:majorTickMark val="out"/>
        <c:minorTickMark val="none"/>
        <c:tickLblPos val="nextTo"/>
        <c:crossAx val="142254464"/>
        <c:crosses val="max"/>
        <c:crossBetween val="between"/>
      </c:valAx>
      <c:catAx>
        <c:axId val="142254464"/>
        <c:scaling>
          <c:orientation val="minMax"/>
        </c:scaling>
        <c:delete val="1"/>
        <c:axPos val="b"/>
        <c:numFmt formatCode="General" sourceLinked="1"/>
        <c:majorTickMark val="out"/>
        <c:minorTickMark val="none"/>
        <c:tickLblPos val="nextTo"/>
        <c:crossAx val="142252288"/>
        <c:crosses val="autoZero"/>
        <c:auto val="1"/>
        <c:lblAlgn val="ctr"/>
        <c:lblOffset val="100"/>
        <c:noMultiLvlLbl val="0"/>
      </c:catAx>
      <c:spPr>
        <a:solidFill>
          <a:schemeClr val="bg1"/>
        </a:solidFill>
      </c:spPr>
    </c:plotArea>
    <c:legend>
      <c:legendPos val="b"/>
      <c:layout>
        <c:manualLayout>
          <c:xMode val="edge"/>
          <c:yMode val="edge"/>
          <c:x val="7.1984839443114762E-2"/>
          <c:y val="0.8268980796244868"/>
          <c:w val="0.86208759242742161"/>
          <c:h val="0.14448698563272189"/>
        </c:manualLayout>
      </c:layout>
      <c:overlay val="0"/>
      <c:txPr>
        <a:bodyPr/>
        <a:lstStyle/>
        <a:p>
          <a:pPr>
            <a:defRPr sz="900"/>
          </a:pPr>
          <a:endParaRPr lang="en-US"/>
        </a:p>
      </c:txPr>
    </c:legend>
    <c:plotVisOnly val="1"/>
    <c:dispBlanksAs val="gap"/>
    <c:showDLblsOverMax val="0"/>
  </c:chart>
  <c:printSettings>
    <c:headerFooter/>
    <c:pageMargins b="0.75" l="0.7" r="0.7" t="0.75" header="0.3" footer="0.3"/>
    <c:pageSetup orientation="landscape"/>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vert="horz" anchor="b" anchorCtr="0"/>
          <a:lstStyle/>
          <a:p>
            <a:pPr>
              <a:defRPr sz="1200">
                <a:latin typeface="Times New Roman" panose="02020603050405020304" pitchFamily="18" charset="0"/>
                <a:cs typeface="Times New Roman" panose="02020603050405020304" pitchFamily="18" charset="0"/>
              </a:defRPr>
            </a:pPr>
            <a:r>
              <a:rPr lang="en-US" sz="1200">
                <a:latin typeface="Times New Roman" panose="02020603050405020304" pitchFamily="18" charset="0"/>
                <a:cs typeface="Times New Roman" panose="02020603050405020304" pitchFamily="18" charset="0"/>
              </a:rPr>
              <a:t>Estimated Curtailed Energy as a Percent of Available IPP Curtailable Energy</a:t>
            </a:r>
          </a:p>
          <a:p>
            <a:pPr>
              <a:defRPr sz="1200">
                <a:latin typeface="Times New Roman" panose="02020603050405020304" pitchFamily="18" charset="0"/>
                <a:cs typeface="Times New Roman" panose="02020603050405020304" pitchFamily="18" charset="0"/>
              </a:defRPr>
            </a:pPr>
            <a:r>
              <a:rPr lang="en-US" sz="1200">
                <a:latin typeface="Times New Roman" panose="02020603050405020304" pitchFamily="18" charset="0"/>
                <a:cs typeface="Times New Roman" panose="02020603050405020304" pitchFamily="18" charset="0"/>
              </a:rPr>
              <a:t>Plus All Other Renewable Energy Generation</a:t>
            </a:r>
          </a:p>
          <a:p>
            <a:pPr>
              <a:defRPr sz="1200">
                <a:latin typeface="Times New Roman" panose="02020603050405020304" pitchFamily="18" charset="0"/>
                <a:cs typeface="Times New Roman" panose="02020603050405020304" pitchFamily="18" charset="0"/>
              </a:defRPr>
            </a:pPr>
            <a:r>
              <a:rPr lang="en-US" sz="1200" b="1" i="0" baseline="0">
                <a:effectLst/>
                <a:latin typeface="Times New Roman" panose="02020603050405020304" pitchFamily="18" charset="0"/>
                <a:cs typeface="Times New Roman" panose="02020603050405020304" pitchFamily="18" charset="0"/>
              </a:rPr>
              <a:t>Maui County - Maui Division</a:t>
            </a:r>
          </a:p>
          <a:p>
            <a:pPr>
              <a:defRPr sz="1200">
                <a:latin typeface="Times New Roman" panose="02020603050405020304" pitchFamily="18" charset="0"/>
                <a:cs typeface="Times New Roman" panose="02020603050405020304" pitchFamily="18" charset="0"/>
              </a:defRPr>
            </a:pPr>
            <a:r>
              <a:rPr lang="en-US" sz="1200" b="1" i="0" baseline="0">
                <a:effectLst/>
                <a:latin typeface="Times New Roman" panose="02020603050405020304" pitchFamily="18" charset="0"/>
                <a:cs typeface="Times New Roman" panose="02020603050405020304" pitchFamily="18" charset="0"/>
              </a:rPr>
              <a:t>Annual</a:t>
            </a:r>
            <a:endParaRPr lang="en-US" sz="1200">
              <a:effectLst/>
              <a:latin typeface="Times New Roman" panose="02020603050405020304" pitchFamily="18" charset="0"/>
              <a:cs typeface="Times New Roman" panose="02020603050405020304" pitchFamily="18" charset="0"/>
            </a:endParaRPr>
          </a:p>
        </c:rich>
      </c:tx>
      <c:layout>
        <c:manualLayout>
          <c:xMode val="edge"/>
          <c:yMode val="edge"/>
          <c:x val="0.11967574053243343"/>
          <c:y val="2.403846153846154E-2"/>
        </c:manualLayout>
      </c:layout>
      <c:overlay val="1"/>
    </c:title>
    <c:autoTitleDeleted val="0"/>
    <c:plotArea>
      <c:layout>
        <c:manualLayout>
          <c:layoutTarget val="inner"/>
          <c:xMode val="edge"/>
          <c:yMode val="edge"/>
          <c:x val="0.11729381063439573"/>
          <c:y val="0.19045851450801646"/>
          <c:w val="0.80834815002963334"/>
          <c:h val="0.57415103333934381"/>
        </c:manualLayout>
      </c:layout>
      <c:barChart>
        <c:barDir val="col"/>
        <c:grouping val="stacked"/>
        <c:varyColors val="0"/>
        <c:ser>
          <c:idx val="2"/>
          <c:order val="0"/>
          <c:tx>
            <c:strRef>
              <c:f>'3E Curtailed Energy Maui'!$A$8</c:f>
              <c:strCache>
                <c:ptCount val="1"/>
                <c:pt idx="0">
                  <c:v>4. MWh taken from uncurtailable distributed renewable generation resources</c:v>
                </c:pt>
              </c:strCache>
            </c:strRef>
          </c:tx>
          <c:spPr>
            <a:solidFill>
              <a:srgbClr val="A16600"/>
            </a:solidFill>
          </c:spPr>
          <c:invertIfNegative val="0"/>
          <c:cat>
            <c:numRef>
              <c:f>'3E Curtailed Energy Maui'!A_ann</c:f>
              <c:numCache>
                <c:formatCode>General</c:formatCode>
                <c:ptCount val="10"/>
                <c:pt idx="0">
                  <c:v>2013</c:v>
                </c:pt>
                <c:pt idx="1">
                  <c:v>2014</c:v>
                </c:pt>
                <c:pt idx="2">
                  <c:v>2015</c:v>
                </c:pt>
                <c:pt idx="3">
                  <c:v>2016</c:v>
                </c:pt>
                <c:pt idx="4">
                  <c:v>2017</c:v>
                </c:pt>
                <c:pt idx="5">
                  <c:v>2018</c:v>
                </c:pt>
                <c:pt idx="6">
                  <c:v>2019</c:v>
                </c:pt>
                <c:pt idx="7">
                  <c:v>2020</c:v>
                </c:pt>
                <c:pt idx="8">
                  <c:v>2021</c:v>
                </c:pt>
                <c:pt idx="9">
                  <c:v>2022</c:v>
                </c:pt>
              </c:numCache>
            </c:numRef>
          </c:cat>
          <c:val>
            <c:numRef>
              <c:f>'3E Curtailed Energy Maui'!A_4._MWh_taken_from_uncurtailable_distributed_renewable_generation_resources</c:f>
              <c:numCache>
                <c:formatCode>#,##0</c:formatCode>
                <c:ptCount val="10"/>
                <c:pt idx="0">
                  <c:v>46906.572447055398</c:v>
                </c:pt>
                <c:pt idx="1">
                  <c:v>65393.338705713904</c:v>
                </c:pt>
                <c:pt idx="2">
                  <c:v>81129.105277785435</c:v>
                </c:pt>
                <c:pt idx="3">
                  <c:v>106702.082728957</c:v>
                </c:pt>
                <c:pt idx="4">
                  <c:v>140148.666</c:v>
                </c:pt>
                <c:pt idx="5">
                  <c:v>152081.36199999999</c:v>
                </c:pt>
                <c:pt idx="6">
                  <c:v>159252.77899999998</c:v>
                </c:pt>
                <c:pt idx="7">
                  <c:v>224263.88427225008</c:v>
                </c:pt>
                <c:pt idx="8">
                  <c:v>239252.65933196229</c:v>
                </c:pt>
                <c:pt idx="9">
                  <c:v>250262.91156346753</c:v>
                </c:pt>
              </c:numCache>
            </c:numRef>
          </c:val>
          <c:extLst>
            <c:ext xmlns:c16="http://schemas.microsoft.com/office/drawing/2014/chart" uri="{C3380CC4-5D6E-409C-BE32-E72D297353CC}">
              <c16:uniqueId val="{00000000-F45C-48C2-8A8F-A4D371E7EDF2}"/>
            </c:ext>
          </c:extLst>
        </c:ser>
        <c:ser>
          <c:idx val="0"/>
          <c:order val="1"/>
          <c:tx>
            <c:strRef>
              <c:f>'3E Curtailed Energy Maui'!$A$7</c:f>
              <c:strCache>
                <c:ptCount val="1"/>
                <c:pt idx="0">
                  <c:v>3. MWh taken from firm renewable and utility hydro generating facilities</c:v>
                </c:pt>
              </c:strCache>
            </c:strRef>
          </c:tx>
          <c:spPr>
            <a:solidFill>
              <a:srgbClr val="01819C"/>
            </a:solidFill>
          </c:spPr>
          <c:invertIfNegative val="0"/>
          <c:cat>
            <c:numRef>
              <c:f>'3E Curtailed Energy Maui'!A_ann</c:f>
              <c:numCache>
                <c:formatCode>General</c:formatCode>
                <c:ptCount val="10"/>
                <c:pt idx="0">
                  <c:v>2013</c:v>
                </c:pt>
                <c:pt idx="1">
                  <c:v>2014</c:v>
                </c:pt>
                <c:pt idx="2">
                  <c:v>2015</c:v>
                </c:pt>
                <c:pt idx="3">
                  <c:v>2016</c:v>
                </c:pt>
                <c:pt idx="4">
                  <c:v>2017</c:v>
                </c:pt>
                <c:pt idx="5">
                  <c:v>2018</c:v>
                </c:pt>
                <c:pt idx="6">
                  <c:v>2019</c:v>
                </c:pt>
                <c:pt idx="7">
                  <c:v>2020</c:v>
                </c:pt>
                <c:pt idx="8">
                  <c:v>2021</c:v>
                </c:pt>
                <c:pt idx="9">
                  <c:v>2022</c:v>
                </c:pt>
              </c:numCache>
            </c:numRef>
          </c:cat>
          <c:val>
            <c:numRef>
              <c:f>'3E Curtailed Energy Maui'!A_3._MWh_taken_from_firm_renewable_and_utility_hydro_generating_facilities</c:f>
              <c:numCache>
                <c:formatCode>#,##0</c:formatCode>
                <c:ptCount val="10"/>
                <c:pt idx="0">
                  <c:v>60907.614000000001</c:v>
                </c:pt>
                <c:pt idx="1">
                  <c:v>69633.986000000004</c:v>
                </c:pt>
                <c:pt idx="2">
                  <c:v>52437.572</c:v>
                </c:pt>
                <c:pt idx="3">
                  <c:v>5849.2370000000001</c:v>
                </c:pt>
                <c:pt idx="4">
                  <c:v>649.79300000000001</c:v>
                </c:pt>
                <c:pt idx="5">
                  <c:v>349.67200000000003</c:v>
                </c:pt>
                <c:pt idx="6">
                  <c:v>0</c:v>
                </c:pt>
                <c:pt idx="7">
                  <c:v>0</c:v>
                </c:pt>
                <c:pt idx="8">
                  <c:v>0</c:v>
                </c:pt>
                <c:pt idx="9">
                  <c:v>0</c:v>
                </c:pt>
              </c:numCache>
            </c:numRef>
          </c:val>
          <c:extLst>
            <c:ext xmlns:c16="http://schemas.microsoft.com/office/drawing/2014/chart" uri="{C3380CC4-5D6E-409C-BE32-E72D297353CC}">
              <c16:uniqueId val="{00000001-F45C-48C2-8A8F-A4D371E7EDF2}"/>
            </c:ext>
          </c:extLst>
        </c:ser>
        <c:ser>
          <c:idx val="1"/>
          <c:order val="2"/>
          <c:tx>
            <c:strRef>
              <c:f>'3E Curtailed Energy Maui'!$A$4</c:f>
              <c:strCache>
                <c:ptCount val="1"/>
                <c:pt idx="0">
                  <c:v>2. MWh taken from curtailable renewable resources</c:v>
                </c:pt>
              </c:strCache>
            </c:strRef>
          </c:tx>
          <c:spPr>
            <a:solidFill>
              <a:srgbClr val="458600"/>
            </a:solidFill>
          </c:spPr>
          <c:invertIfNegative val="0"/>
          <c:cat>
            <c:numRef>
              <c:f>'3E Curtailed Energy Maui'!A_ann</c:f>
              <c:numCache>
                <c:formatCode>General</c:formatCode>
                <c:ptCount val="10"/>
                <c:pt idx="0">
                  <c:v>2013</c:v>
                </c:pt>
                <c:pt idx="1">
                  <c:v>2014</c:v>
                </c:pt>
                <c:pt idx="2">
                  <c:v>2015</c:v>
                </c:pt>
                <c:pt idx="3">
                  <c:v>2016</c:v>
                </c:pt>
                <c:pt idx="4">
                  <c:v>2017</c:v>
                </c:pt>
                <c:pt idx="5">
                  <c:v>2018</c:v>
                </c:pt>
                <c:pt idx="6">
                  <c:v>2019</c:v>
                </c:pt>
                <c:pt idx="7">
                  <c:v>2020</c:v>
                </c:pt>
                <c:pt idx="8">
                  <c:v>2021</c:v>
                </c:pt>
                <c:pt idx="9">
                  <c:v>2022</c:v>
                </c:pt>
              </c:numCache>
            </c:numRef>
          </c:cat>
          <c:val>
            <c:numRef>
              <c:f>'3E Curtailed Energy Maui'!A_2._MWh_taken_from_curtailable_renewable_resources</c:f>
              <c:numCache>
                <c:formatCode>#,##0</c:formatCode>
                <c:ptCount val="10"/>
                <c:pt idx="0">
                  <c:v>233044.967</c:v>
                </c:pt>
                <c:pt idx="1">
                  <c:v>260448.46900000001</c:v>
                </c:pt>
                <c:pt idx="2">
                  <c:v>266868</c:v>
                </c:pt>
                <c:pt idx="3">
                  <c:v>279696.79300000001</c:v>
                </c:pt>
                <c:pt idx="4">
                  <c:v>234075.02299999999</c:v>
                </c:pt>
                <c:pt idx="5">
                  <c:v>261421.80499999999</c:v>
                </c:pt>
                <c:pt idx="6">
                  <c:v>248899.516</c:v>
                </c:pt>
                <c:pt idx="7">
                  <c:v>258207.35000000003</c:v>
                </c:pt>
                <c:pt idx="8">
                  <c:v>279812.26699999999</c:v>
                </c:pt>
                <c:pt idx="9">
                  <c:v>242334.495</c:v>
                </c:pt>
              </c:numCache>
            </c:numRef>
          </c:val>
          <c:extLst>
            <c:ext xmlns:c16="http://schemas.microsoft.com/office/drawing/2014/chart" uri="{C3380CC4-5D6E-409C-BE32-E72D297353CC}">
              <c16:uniqueId val="{00000002-F45C-48C2-8A8F-A4D371E7EDF2}"/>
            </c:ext>
          </c:extLst>
        </c:ser>
        <c:ser>
          <c:idx val="7"/>
          <c:order val="4"/>
          <c:tx>
            <c:strRef>
              <c:f>'3E Curtailed Energy Maui'!$A$5</c:f>
              <c:strCache>
                <c:ptCount val="1"/>
                <c:pt idx="0">
                  <c:v>1. MWh curtailed from curtailable renewable resources</c:v>
                </c:pt>
              </c:strCache>
            </c:strRef>
          </c:tx>
          <c:spPr>
            <a:solidFill>
              <a:schemeClr val="accent2"/>
            </a:solidFill>
          </c:spPr>
          <c:invertIfNegative val="0"/>
          <c:cat>
            <c:numRef>
              <c:f>'3E Curtailed Energy Maui'!A_ann</c:f>
              <c:numCache>
                <c:formatCode>General</c:formatCode>
                <c:ptCount val="10"/>
                <c:pt idx="0">
                  <c:v>2013</c:v>
                </c:pt>
                <c:pt idx="1">
                  <c:v>2014</c:v>
                </c:pt>
                <c:pt idx="2">
                  <c:v>2015</c:v>
                </c:pt>
                <c:pt idx="3">
                  <c:v>2016</c:v>
                </c:pt>
                <c:pt idx="4">
                  <c:v>2017</c:v>
                </c:pt>
                <c:pt idx="5">
                  <c:v>2018</c:v>
                </c:pt>
                <c:pt idx="6">
                  <c:v>2019</c:v>
                </c:pt>
                <c:pt idx="7">
                  <c:v>2020</c:v>
                </c:pt>
                <c:pt idx="8">
                  <c:v>2021</c:v>
                </c:pt>
                <c:pt idx="9">
                  <c:v>2022</c:v>
                </c:pt>
              </c:numCache>
            </c:numRef>
          </c:cat>
          <c:val>
            <c:numRef>
              <c:f>'3E Curtailed Energy Maui'!A_1._MWh_curtailed_from_curtailable_renewable_resources</c:f>
              <c:numCache>
                <c:formatCode>#,##0</c:formatCode>
                <c:ptCount val="10"/>
                <c:pt idx="0">
                  <c:v>46718.329999999994</c:v>
                </c:pt>
                <c:pt idx="1">
                  <c:v>20600.30999999999</c:v>
                </c:pt>
                <c:pt idx="2">
                  <c:v>28509.87999999999</c:v>
                </c:pt>
                <c:pt idx="3">
                  <c:v>17371.418000000001</c:v>
                </c:pt>
                <c:pt idx="4">
                  <c:v>11988.112799999999</c:v>
                </c:pt>
                <c:pt idx="5">
                  <c:v>20165.043379104798</c:v>
                </c:pt>
                <c:pt idx="6">
                  <c:v>11913.965565056</c:v>
                </c:pt>
                <c:pt idx="7">
                  <c:v>52927.263114134068</c:v>
                </c:pt>
                <c:pt idx="8">
                  <c:v>46435.449262220005</c:v>
                </c:pt>
                <c:pt idx="9">
                  <c:v>29857.494453545623</c:v>
                </c:pt>
              </c:numCache>
            </c:numRef>
          </c:val>
          <c:extLst>
            <c:ext xmlns:c16="http://schemas.microsoft.com/office/drawing/2014/chart" uri="{C3380CC4-5D6E-409C-BE32-E72D297353CC}">
              <c16:uniqueId val="{00000003-F45C-48C2-8A8F-A4D371E7EDF2}"/>
            </c:ext>
          </c:extLst>
        </c:ser>
        <c:dLbls>
          <c:showLegendKey val="0"/>
          <c:showVal val="0"/>
          <c:showCatName val="0"/>
          <c:showSerName val="0"/>
          <c:showPercent val="0"/>
          <c:showBubbleSize val="0"/>
        </c:dLbls>
        <c:gapWidth val="150"/>
        <c:overlap val="100"/>
        <c:axId val="142314880"/>
        <c:axId val="142324864"/>
      </c:barChart>
      <c:lineChart>
        <c:grouping val="standard"/>
        <c:varyColors val="0"/>
        <c:ser>
          <c:idx val="3"/>
          <c:order val="3"/>
          <c:tx>
            <c:strRef>
              <c:f>'3E Curtailed Energy Maui'!$A$9</c:f>
              <c:strCache>
                <c:ptCount val="1"/>
                <c:pt idx="0">
                  <c:v>1/(1+2+3+4) = % Curtailed of all renewable energy resources</c:v>
                </c:pt>
              </c:strCache>
            </c:strRef>
          </c:tx>
          <c:spPr>
            <a:ln>
              <a:solidFill>
                <a:srgbClr val="E80202"/>
              </a:solidFill>
            </a:ln>
          </c:spPr>
          <c:marker>
            <c:symbol val="circle"/>
            <c:size val="7"/>
            <c:spPr>
              <a:solidFill>
                <a:srgbClr val="E80202"/>
              </a:solidFill>
              <a:ln>
                <a:noFill/>
              </a:ln>
            </c:spPr>
          </c:marker>
          <c:dLbls>
            <c:spPr>
              <a:noFill/>
              <a:ln>
                <a:noFill/>
              </a:ln>
              <a:effectLst/>
            </c:sp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multiLvlStrRef>
              <c:f>'3E Curtailed Energy Maui'!#REF!</c:f>
            </c:multiLvlStrRef>
          </c:cat>
          <c:val>
            <c:numRef>
              <c:f>'3E Curtailed Energy Maui'!A_1_Curtailed_of_all_renewable_energy_resources</c:f>
              <c:numCache>
                <c:formatCode>0.00%</c:formatCode>
                <c:ptCount val="10"/>
                <c:pt idx="0">
                  <c:v>0.1205393295412681</c:v>
                </c:pt>
                <c:pt idx="1">
                  <c:v>4.9510918354903573E-2</c:v>
                </c:pt>
                <c:pt idx="2">
                  <c:v>6.6465186505529961E-2</c:v>
                </c:pt>
                <c:pt idx="3">
                  <c:v>4.240866632771613E-2</c:v>
                </c:pt>
                <c:pt idx="4">
                  <c:v>3.0988118130975559E-2</c:v>
                </c:pt>
                <c:pt idx="5">
                  <c:v>4.6461319217006559E-2</c:v>
                </c:pt>
                <c:pt idx="6">
                  <c:v>2.8362110180022122E-2</c:v>
                </c:pt>
                <c:pt idx="7">
                  <c:v>9.8855830512235704E-2</c:v>
                </c:pt>
                <c:pt idx="8">
                  <c:v>8.21139140949807E-2</c:v>
                </c:pt>
                <c:pt idx="9">
                  <c:v>5.7148462758077084E-2</c:v>
                </c:pt>
              </c:numCache>
            </c:numRef>
          </c:val>
          <c:smooth val="0"/>
          <c:extLst>
            <c:ext xmlns:c16="http://schemas.microsoft.com/office/drawing/2014/chart" uri="{C3380CC4-5D6E-409C-BE32-E72D297353CC}">
              <c16:uniqueId val="{00000004-F45C-48C2-8A8F-A4D371E7EDF2}"/>
            </c:ext>
          </c:extLst>
        </c:ser>
        <c:dLbls>
          <c:showLegendKey val="0"/>
          <c:showVal val="0"/>
          <c:showCatName val="0"/>
          <c:showSerName val="0"/>
          <c:showPercent val="0"/>
          <c:showBubbleSize val="0"/>
        </c:dLbls>
        <c:marker val="1"/>
        <c:smooth val="0"/>
        <c:axId val="142337152"/>
        <c:axId val="142326784"/>
      </c:lineChart>
      <c:catAx>
        <c:axId val="142314880"/>
        <c:scaling>
          <c:orientation val="minMax"/>
        </c:scaling>
        <c:delete val="0"/>
        <c:axPos val="b"/>
        <c:numFmt formatCode="General" sourceLinked="1"/>
        <c:majorTickMark val="none"/>
        <c:minorTickMark val="none"/>
        <c:tickLblPos val="nextTo"/>
        <c:crossAx val="142324864"/>
        <c:crosses val="autoZero"/>
        <c:auto val="1"/>
        <c:lblAlgn val="ctr"/>
        <c:lblOffset val="100"/>
        <c:noMultiLvlLbl val="0"/>
      </c:catAx>
      <c:valAx>
        <c:axId val="142324864"/>
        <c:scaling>
          <c:orientation val="minMax"/>
        </c:scaling>
        <c:delete val="0"/>
        <c:axPos val="l"/>
        <c:majorGridlines/>
        <c:title>
          <c:tx>
            <c:rich>
              <a:bodyPr/>
              <a:lstStyle/>
              <a:p>
                <a:pPr>
                  <a:defRPr/>
                </a:pPr>
                <a:r>
                  <a:rPr lang="en-US"/>
                  <a:t>MWh Taken/Curtailed</a:t>
                </a:r>
              </a:p>
            </c:rich>
          </c:tx>
          <c:overlay val="0"/>
        </c:title>
        <c:numFmt formatCode="#,##0" sourceLinked="1"/>
        <c:majorTickMark val="none"/>
        <c:minorTickMark val="none"/>
        <c:tickLblPos val="nextTo"/>
        <c:txPr>
          <a:bodyPr/>
          <a:lstStyle/>
          <a:p>
            <a:pPr>
              <a:defRPr sz="900"/>
            </a:pPr>
            <a:endParaRPr lang="en-US"/>
          </a:p>
        </c:txPr>
        <c:crossAx val="142314880"/>
        <c:crosses val="autoZero"/>
        <c:crossBetween val="between"/>
      </c:valAx>
      <c:valAx>
        <c:axId val="142326784"/>
        <c:scaling>
          <c:orientation val="minMax"/>
          <c:max val="1"/>
        </c:scaling>
        <c:delete val="0"/>
        <c:axPos val="r"/>
        <c:title>
          <c:tx>
            <c:rich>
              <a:bodyPr rot="-5400000" vert="horz"/>
              <a:lstStyle/>
              <a:p>
                <a:pPr>
                  <a:defRPr/>
                </a:pPr>
                <a:r>
                  <a:rPr lang="en-US"/>
                  <a:t>%</a:t>
                </a:r>
                <a:r>
                  <a:rPr lang="en-US" baseline="0"/>
                  <a:t> Curtailed</a:t>
                </a:r>
                <a:endParaRPr lang="en-US"/>
              </a:p>
            </c:rich>
          </c:tx>
          <c:overlay val="0"/>
        </c:title>
        <c:numFmt formatCode="0%" sourceLinked="0"/>
        <c:majorTickMark val="out"/>
        <c:minorTickMark val="none"/>
        <c:tickLblPos val="nextTo"/>
        <c:crossAx val="142337152"/>
        <c:crosses val="max"/>
        <c:crossBetween val="between"/>
      </c:valAx>
      <c:catAx>
        <c:axId val="142337152"/>
        <c:scaling>
          <c:orientation val="minMax"/>
        </c:scaling>
        <c:delete val="1"/>
        <c:axPos val="b"/>
        <c:majorTickMark val="out"/>
        <c:minorTickMark val="none"/>
        <c:tickLblPos val="nextTo"/>
        <c:crossAx val="142326784"/>
        <c:crosses val="autoZero"/>
        <c:auto val="1"/>
        <c:lblAlgn val="ctr"/>
        <c:lblOffset val="100"/>
        <c:noMultiLvlLbl val="0"/>
      </c:catAx>
    </c:plotArea>
    <c:legend>
      <c:legendPos val="b"/>
      <c:layout>
        <c:manualLayout>
          <c:xMode val="edge"/>
          <c:yMode val="edge"/>
          <c:x val="0"/>
          <c:y val="0.86074990396075024"/>
          <c:w val="1"/>
          <c:h val="0.1392500960392497"/>
        </c:manualLayout>
      </c:layout>
      <c:overlay val="0"/>
      <c:txPr>
        <a:bodyPr/>
        <a:lstStyle/>
        <a:p>
          <a:pPr>
            <a:defRPr sz="900"/>
          </a:pPr>
          <a:endParaRPr lang="en-US"/>
        </a:p>
      </c:txPr>
    </c:legend>
    <c:plotVisOnly val="1"/>
    <c:dispBlanksAs val="gap"/>
    <c:showDLblsOverMax val="0"/>
  </c:chart>
  <c:printSettings>
    <c:headerFooter/>
    <c:pageMargins b="0.75" l="0.7" r="0.7" t="0.75" header="0.3" footer="0.3"/>
    <c:pageSetup orientation="landscape"/>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vert="horz" anchor="b" anchorCtr="0"/>
          <a:lstStyle/>
          <a:p>
            <a:pPr>
              <a:defRPr sz="1200">
                <a:latin typeface="Times New Roman" panose="02020603050405020304" pitchFamily="18" charset="0"/>
                <a:cs typeface="Times New Roman" panose="02020603050405020304" pitchFamily="18" charset="0"/>
              </a:defRPr>
            </a:pPr>
            <a:r>
              <a:rPr lang="en-US" sz="1200">
                <a:latin typeface="Times New Roman" panose="02020603050405020304" pitchFamily="18" charset="0"/>
                <a:cs typeface="Times New Roman" panose="02020603050405020304" pitchFamily="18" charset="0"/>
              </a:rPr>
              <a:t>Estimated Curtailed Energy as a Percent of Available IPP Curtailable Energy</a:t>
            </a:r>
          </a:p>
          <a:p>
            <a:pPr>
              <a:defRPr sz="1200">
                <a:latin typeface="Times New Roman" panose="02020603050405020304" pitchFamily="18" charset="0"/>
                <a:cs typeface="Times New Roman" panose="02020603050405020304" pitchFamily="18" charset="0"/>
              </a:defRPr>
            </a:pPr>
            <a:r>
              <a:rPr lang="en-US" sz="1200" b="1" i="0" baseline="0">
                <a:effectLst/>
                <a:latin typeface="Times New Roman" panose="02020603050405020304" pitchFamily="18" charset="0"/>
                <a:cs typeface="Times New Roman" panose="02020603050405020304" pitchFamily="18" charset="0"/>
              </a:rPr>
              <a:t>Maui County - Maui Division</a:t>
            </a:r>
          </a:p>
          <a:p>
            <a:pPr>
              <a:defRPr sz="1200">
                <a:latin typeface="Times New Roman" panose="02020603050405020304" pitchFamily="18" charset="0"/>
                <a:cs typeface="Times New Roman" panose="02020603050405020304" pitchFamily="18" charset="0"/>
              </a:defRPr>
            </a:pPr>
            <a:r>
              <a:rPr lang="en-US" sz="1200" b="1" i="0" baseline="0">
                <a:effectLst/>
                <a:latin typeface="Times New Roman" panose="02020603050405020304" pitchFamily="18" charset="0"/>
                <a:cs typeface="Times New Roman" panose="02020603050405020304" pitchFamily="18" charset="0"/>
              </a:rPr>
              <a:t>Annual</a:t>
            </a:r>
            <a:endParaRPr lang="en-US" sz="1200">
              <a:effectLst/>
              <a:latin typeface="Times New Roman" panose="02020603050405020304" pitchFamily="18" charset="0"/>
              <a:cs typeface="Times New Roman" panose="02020603050405020304" pitchFamily="18" charset="0"/>
            </a:endParaRPr>
          </a:p>
        </c:rich>
      </c:tx>
      <c:layout>
        <c:manualLayout>
          <c:xMode val="edge"/>
          <c:yMode val="edge"/>
          <c:x val="0.13451053618297715"/>
          <c:y val="3.4722828335258055E-2"/>
        </c:manualLayout>
      </c:layout>
      <c:overlay val="1"/>
    </c:title>
    <c:autoTitleDeleted val="0"/>
    <c:plotArea>
      <c:layout>
        <c:manualLayout>
          <c:layoutTarget val="inner"/>
          <c:xMode val="edge"/>
          <c:yMode val="edge"/>
          <c:x val="0.1304922156522077"/>
          <c:y val="0.17192310692056934"/>
          <c:w val="0.77237802741495243"/>
          <c:h val="0.66390400757248846"/>
        </c:manualLayout>
      </c:layout>
      <c:barChart>
        <c:barDir val="col"/>
        <c:grouping val="stacked"/>
        <c:varyColors val="0"/>
        <c:ser>
          <c:idx val="1"/>
          <c:order val="0"/>
          <c:tx>
            <c:strRef>
              <c:f>'3E Curtailed Energy Maui'!$A$4</c:f>
              <c:strCache>
                <c:ptCount val="1"/>
                <c:pt idx="0">
                  <c:v>2. MWh taken from curtailable renewable resources</c:v>
                </c:pt>
              </c:strCache>
            </c:strRef>
          </c:tx>
          <c:spPr>
            <a:solidFill>
              <a:srgbClr val="458600"/>
            </a:solidFill>
          </c:spPr>
          <c:invertIfNegative val="0"/>
          <c:cat>
            <c:numRef>
              <c:f>'3E Curtailed Energy Maui'!A_ann</c:f>
              <c:numCache>
                <c:formatCode>General</c:formatCode>
                <c:ptCount val="10"/>
                <c:pt idx="0">
                  <c:v>2013</c:v>
                </c:pt>
                <c:pt idx="1">
                  <c:v>2014</c:v>
                </c:pt>
                <c:pt idx="2">
                  <c:v>2015</c:v>
                </c:pt>
                <c:pt idx="3">
                  <c:v>2016</c:v>
                </c:pt>
                <c:pt idx="4">
                  <c:v>2017</c:v>
                </c:pt>
                <c:pt idx="5">
                  <c:v>2018</c:v>
                </c:pt>
                <c:pt idx="6">
                  <c:v>2019</c:v>
                </c:pt>
                <c:pt idx="7">
                  <c:v>2020</c:v>
                </c:pt>
                <c:pt idx="8">
                  <c:v>2021</c:v>
                </c:pt>
                <c:pt idx="9">
                  <c:v>2022</c:v>
                </c:pt>
              </c:numCache>
            </c:numRef>
          </c:cat>
          <c:val>
            <c:numRef>
              <c:f>'3E Curtailed Energy Maui'!A_2._MWh_taken_from_curtailable_renewable_resources</c:f>
              <c:numCache>
                <c:formatCode>#,##0</c:formatCode>
                <c:ptCount val="10"/>
                <c:pt idx="0">
                  <c:v>233044.967</c:v>
                </c:pt>
                <c:pt idx="1">
                  <c:v>260448.46900000001</c:v>
                </c:pt>
                <c:pt idx="2">
                  <c:v>266868</c:v>
                </c:pt>
                <c:pt idx="3">
                  <c:v>279696.79300000001</c:v>
                </c:pt>
                <c:pt idx="4">
                  <c:v>234075.02299999999</c:v>
                </c:pt>
                <c:pt idx="5">
                  <c:v>261421.80499999999</c:v>
                </c:pt>
                <c:pt idx="6">
                  <c:v>248899.516</c:v>
                </c:pt>
                <c:pt idx="7">
                  <c:v>258207.35000000003</c:v>
                </c:pt>
                <c:pt idx="8">
                  <c:v>279812.26699999999</c:v>
                </c:pt>
                <c:pt idx="9">
                  <c:v>242334.495</c:v>
                </c:pt>
              </c:numCache>
            </c:numRef>
          </c:val>
          <c:extLst>
            <c:ext xmlns:c16="http://schemas.microsoft.com/office/drawing/2014/chart" uri="{C3380CC4-5D6E-409C-BE32-E72D297353CC}">
              <c16:uniqueId val="{00000000-183D-47FB-8480-187B930AE1B2}"/>
            </c:ext>
          </c:extLst>
        </c:ser>
        <c:ser>
          <c:idx val="7"/>
          <c:order val="1"/>
          <c:tx>
            <c:strRef>
              <c:f>'3E Curtailed Energy Maui'!$A$5</c:f>
              <c:strCache>
                <c:ptCount val="1"/>
                <c:pt idx="0">
                  <c:v>1. MWh curtailed from curtailable renewable resources</c:v>
                </c:pt>
              </c:strCache>
            </c:strRef>
          </c:tx>
          <c:spPr>
            <a:solidFill>
              <a:schemeClr val="accent2"/>
            </a:solidFill>
          </c:spPr>
          <c:invertIfNegative val="0"/>
          <c:cat>
            <c:numRef>
              <c:f>'3E Curtailed Energy Maui'!A_ann</c:f>
              <c:numCache>
                <c:formatCode>General</c:formatCode>
                <c:ptCount val="10"/>
                <c:pt idx="0">
                  <c:v>2013</c:v>
                </c:pt>
                <c:pt idx="1">
                  <c:v>2014</c:v>
                </c:pt>
                <c:pt idx="2">
                  <c:v>2015</c:v>
                </c:pt>
                <c:pt idx="3">
                  <c:v>2016</c:v>
                </c:pt>
                <c:pt idx="4">
                  <c:v>2017</c:v>
                </c:pt>
                <c:pt idx="5">
                  <c:v>2018</c:v>
                </c:pt>
                <c:pt idx="6">
                  <c:v>2019</c:v>
                </c:pt>
                <c:pt idx="7">
                  <c:v>2020</c:v>
                </c:pt>
                <c:pt idx="8">
                  <c:v>2021</c:v>
                </c:pt>
                <c:pt idx="9">
                  <c:v>2022</c:v>
                </c:pt>
              </c:numCache>
            </c:numRef>
          </c:cat>
          <c:val>
            <c:numRef>
              <c:f>'3E Curtailed Energy Maui'!A_1._MWh_curtailed_from_curtailable_renewable_resources</c:f>
              <c:numCache>
                <c:formatCode>#,##0</c:formatCode>
                <c:ptCount val="10"/>
                <c:pt idx="0">
                  <c:v>46718.329999999994</c:v>
                </c:pt>
                <c:pt idx="1">
                  <c:v>20600.30999999999</c:v>
                </c:pt>
                <c:pt idx="2">
                  <c:v>28509.87999999999</c:v>
                </c:pt>
                <c:pt idx="3">
                  <c:v>17371.418000000001</c:v>
                </c:pt>
                <c:pt idx="4">
                  <c:v>11988.112799999999</c:v>
                </c:pt>
                <c:pt idx="5">
                  <c:v>20165.043379104798</c:v>
                </c:pt>
                <c:pt idx="6">
                  <c:v>11913.965565056</c:v>
                </c:pt>
                <c:pt idx="7">
                  <c:v>52927.263114134068</c:v>
                </c:pt>
                <c:pt idx="8">
                  <c:v>46435.449262220005</c:v>
                </c:pt>
                <c:pt idx="9">
                  <c:v>29857.494453545623</c:v>
                </c:pt>
              </c:numCache>
            </c:numRef>
          </c:val>
          <c:extLst>
            <c:ext xmlns:c16="http://schemas.microsoft.com/office/drawing/2014/chart" uri="{C3380CC4-5D6E-409C-BE32-E72D297353CC}">
              <c16:uniqueId val="{00000001-183D-47FB-8480-187B930AE1B2}"/>
            </c:ext>
          </c:extLst>
        </c:ser>
        <c:dLbls>
          <c:showLegendKey val="0"/>
          <c:showVal val="0"/>
          <c:showCatName val="0"/>
          <c:showSerName val="0"/>
          <c:showPercent val="0"/>
          <c:showBubbleSize val="0"/>
        </c:dLbls>
        <c:gapWidth val="150"/>
        <c:overlap val="100"/>
        <c:axId val="142370688"/>
        <c:axId val="142372224"/>
      </c:barChart>
      <c:lineChart>
        <c:grouping val="standard"/>
        <c:varyColors val="0"/>
        <c:ser>
          <c:idx val="8"/>
          <c:order val="2"/>
          <c:tx>
            <c:strRef>
              <c:f>'3E Curtailed Energy Maui'!$A$6</c:f>
              <c:strCache>
                <c:ptCount val="1"/>
                <c:pt idx="0">
                  <c:v>1/(1+2) = % Curtailed of curtailable renewable resources</c:v>
                </c:pt>
              </c:strCache>
            </c:strRef>
          </c:tx>
          <c:spPr>
            <a:ln>
              <a:solidFill>
                <a:srgbClr val="0000FF"/>
              </a:solidFill>
            </a:ln>
          </c:spPr>
          <c:marker>
            <c:symbol val="diamond"/>
            <c:size val="10"/>
            <c:spPr>
              <a:solidFill>
                <a:srgbClr val="0000FF"/>
              </a:solidFill>
            </c:spPr>
          </c:marker>
          <c:dLbls>
            <c:spPr>
              <a:noFill/>
              <a:ln>
                <a:noFill/>
              </a:ln>
              <a:effectLst/>
            </c:sp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'3E Curtailed Energy Maui'!A_ann</c:f>
              <c:numCache>
                <c:formatCode>General</c:formatCode>
                <c:ptCount val="10"/>
                <c:pt idx="0">
                  <c:v>2013</c:v>
                </c:pt>
                <c:pt idx="1">
                  <c:v>2014</c:v>
                </c:pt>
                <c:pt idx="2">
                  <c:v>2015</c:v>
                </c:pt>
                <c:pt idx="3">
                  <c:v>2016</c:v>
                </c:pt>
                <c:pt idx="4">
                  <c:v>2017</c:v>
                </c:pt>
                <c:pt idx="5">
                  <c:v>2018</c:v>
                </c:pt>
                <c:pt idx="6">
                  <c:v>2019</c:v>
                </c:pt>
                <c:pt idx="7">
                  <c:v>2020</c:v>
                </c:pt>
                <c:pt idx="8">
                  <c:v>2021</c:v>
                </c:pt>
                <c:pt idx="9">
                  <c:v>2022</c:v>
                </c:pt>
              </c:numCache>
            </c:numRef>
          </c:cat>
          <c:val>
            <c:numRef>
              <c:f>'3E Curtailed Energy Maui'!A_1_Curtailed_of_curtailable_renewable_resources</c:f>
              <c:numCache>
                <c:formatCode>0.00%</c:formatCode>
                <c:ptCount val="10"/>
                <c:pt idx="0">
                  <c:v>0.16699234853526906</c:v>
                </c:pt>
                <c:pt idx="1">
                  <c:v>7.3297987891276312E-2</c:v>
                </c:pt>
                <c:pt idx="2">
                  <c:v>9.6520023774292071E-2</c:v>
                </c:pt>
                <c:pt idx="3">
                  <c:v>5.847619286332862E-2</c:v>
                </c:pt>
                <c:pt idx="4">
                  <c:v>4.8719661972218102E-2</c:v>
                </c:pt>
                <c:pt idx="5">
                  <c:v>7.1612163334973236E-2</c:v>
                </c:pt>
                <c:pt idx="6">
                  <c:v>4.5680021958850472E-2</c:v>
                </c:pt>
                <c:pt idx="7">
                  <c:v>0.1701104952110187</c:v>
                </c:pt>
                <c:pt idx="8">
                  <c:v>0.14233187528245483</c:v>
                </c:pt>
                <c:pt idx="9">
                  <c:v>0.10969277425646407</c:v>
                </c:pt>
              </c:numCache>
            </c:numRef>
          </c:val>
          <c:smooth val="0"/>
          <c:extLst>
            <c:ext xmlns:c16="http://schemas.microsoft.com/office/drawing/2014/chart" uri="{C3380CC4-5D6E-409C-BE32-E72D297353CC}">
              <c16:uniqueId val="{00000002-183D-47FB-8480-187B930AE1B2}"/>
            </c:ext>
          </c:extLst>
        </c:ser>
        <c:dLbls>
          <c:showLegendKey val="0"/>
          <c:showVal val="0"/>
          <c:showCatName val="0"/>
          <c:showSerName val="0"/>
          <c:showPercent val="0"/>
          <c:showBubbleSize val="0"/>
        </c:dLbls>
        <c:marker val="1"/>
        <c:smooth val="0"/>
        <c:axId val="142380416"/>
        <c:axId val="142378496"/>
      </c:lineChart>
      <c:catAx>
        <c:axId val="142370688"/>
        <c:scaling>
          <c:orientation val="minMax"/>
        </c:scaling>
        <c:delete val="0"/>
        <c:axPos val="b"/>
        <c:numFmt formatCode="General" sourceLinked="1"/>
        <c:majorTickMark val="none"/>
        <c:minorTickMark val="none"/>
        <c:tickLblPos val="nextTo"/>
        <c:crossAx val="142372224"/>
        <c:crosses val="autoZero"/>
        <c:auto val="1"/>
        <c:lblAlgn val="ctr"/>
        <c:lblOffset val="100"/>
        <c:noMultiLvlLbl val="0"/>
      </c:catAx>
      <c:valAx>
        <c:axId val="142372224"/>
        <c:scaling>
          <c:orientation val="minMax"/>
          <c:max val="450000"/>
        </c:scaling>
        <c:delete val="0"/>
        <c:axPos val="l"/>
        <c:majorGridlines/>
        <c:title>
          <c:tx>
            <c:rich>
              <a:bodyPr/>
              <a:lstStyle/>
              <a:p>
                <a:pPr>
                  <a:defRPr/>
                </a:pPr>
                <a:r>
                  <a:rPr lang="en-US"/>
                  <a:t>MWh Taken/Curtailed</a:t>
                </a:r>
              </a:p>
            </c:rich>
          </c:tx>
          <c:layout>
            <c:manualLayout>
              <c:xMode val="edge"/>
              <c:yMode val="edge"/>
              <c:x val="3.2272942505380563E-2"/>
              <c:y val="0.36416795248349143"/>
            </c:manualLayout>
          </c:layout>
          <c:overlay val="0"/>
        </c:title>
        <c:numFmt formatCode="#,##0" sourceLinked="1"/>
        <c:majorTickMark val="none"/>
        <c:minorTickMark val="none"/>
        <c:tickLblPos val="nextTo"/>
        <c:txPr>
          <a:bodyPr/>
          <a:lstStyle/>
          <a:p>
            <a:pPr>
              <a:defRPr sz="900"/>
            </a:pPr>
            <a:endParaRPr lang="en-US"/>
          </a:p>
        </c:txPr>
        <c:crossAx val="142370688"/>
        <c:crosses val="autoZero"/>
        <c:crossBetween val="between"/>
      </c:valAx>
      <c:valAx>
        <c:axId val="142378496"/>
        <c:scaling>
          <c:orientation val="minMax"/>
          <c:max val="1"/>
        </c:scaling>
        <c:delete val="0"/>
        <c:axPos val="r"/>
        <c:title>
          <c:tx>
            <c:rich>
              <a:bodyPr rot="-5400000" vert="horz"/>
              <a:lstStyle/>
              <a:p>
                <a:pPr>
                  <a:defRPr/>
                </a:pPr>
                <a:r>
                  <a:rPr lang="en-US"/>
                  <a:t>%</a:t>
                </a:r>
                <a:r>
                  <a:rPr lang="en-US" baseline="0"/>
                  <a:t> Curtailed</a:t>
                </a:r>
                <a:endParaRPr lang="en-US"/>
              </a:p>
            </c:rich>
          </c:tx>
          <c:layout>
            <c:manualLayout>
              <c:xMode val="edge"/>
              <c:yMode val="edge"/>
              <c:x val="0.9531459260739843"/>
              <c:y val="0.42978848518664409"/>
            </c:manualLayout>
          </c:layout>
          <c:overlay val="0"/>
        </c:title>
        <c:numFmt formatCode="0%" sourceLinked="0"/>
        <c:majorTickMark val="out"/>
        <c:minorTickMark val="none"/>
        <c:tickLblPos val="nextTo"/>
        <c:crossAx val="142380416"/>
        <c:crosses val="max"/>
        <c:crossBetween val="between"/>
      </c:valAx>
      <c:catAx>
        <c:axId val="142380416"/>
        <c:scaling>
          <c:orientation val="minMax"/>
        </c:scaling>
        <c:delete val="1"/>
        <c:axPos val="b"/>
        <c:numFmt formatCode="General" sourceLinked="1"/>
        <c:majorTickMark val="out"/>
        <c:minorTickMark val="none"/>
        <c:tickLblPos val="nextTo"/>
        <c:crossAx val="142378496"/>
        <c:crosses val="autoZero"/>
        <c:auto val="1"/>
        <c:lblAlgn val="ctr"/>
        <c:lblOffset val="100"/>
        <c:noMultiLvlLbl val="0"/>
      </c:catAx>
      <c:spPr>
        <a:solidFill>
          <a:schemeClr val="bg1"/>
        </a:solidFill>
      </c:spPr>
    </c:plotArea>
    <c:legend>
      <c:legendPos val="b"/>
      <c:layout>
        <c:manualLayout>
          <c:xMode val="edge"/>
          <c:yMode val="edge"/>
          <c:x val="0"/>
          <c:y val="0.89607616175914728"/>
          <c:w val="1"/>
          <c:h val="8.4056763682036878E-2"/>
        </c:manualLayout>
      </c:layout>
      <c:overlay val="0"/>
      <c:txPr>
        <a:bodyPr/>
        <a:lstStyle/>
        <a:p>
          <a:pPr>
            <a:defRPr sz="900"/>
          </a:pPr>
          <a:endParaRPr lang="en-US"/>
        </a:p>
      </c:txPr>
    </c:legend>
    <c:plotVisOnly val="1"/>
    <c:dispBlanksAs val="gap"/>
    <c:showDLblsOverMax val="0"/>
  </c:chart>
  <c:printSettings>
    <c:headerFooter/>
    <c:pageMargins b="0.75" l="0.7" r="0.7" t="0.75" header="0.3" footer="0.3"/>
    <c:pageSetup orientation="landscape"/>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vert="horz" anchor="b" anchorCtr="0"/>
          <a:lstStyle/>
          <a:p>
            <a:pPr marL="0" marR="0" lvl="0" indent="0" algn="ctr" defTabSz="914400" rtl="0" eaLnBrk="1" fontAlgn="auto" latinLnBrk="0" hangingPunct="1">
              <a:lnSpc>
                <a:spcPct val="100000"/>
              </a:lnSpc>
              <a:spcBef>
                <a:spcPts val="0"/>
              </a:spcBef>
              <a:spcAft>
                <a:spcPts val="0"/>
              </a:spcAft>
              <a:buClrTx/>
              <a:buSzTx/>
              <a:buFontTx/>
              <a:buNone/>
              <a:tabLst/>
              <a:defRPr sz="1200" b="1"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sz="1200">
                <a:latin typeface="Times New Roman" panose="02020603050405020304" pitchFamily="18" charset="0"/>
                <a:cs typeface="Times New Roman" panose="02020603050405020304" pitchFamily="18" charset="0"/>
              </a:rPr>
              <a:t>Estimated Curtailed Energy as a Percent of Available IPP Curtailable Energy</a:t>
            </a:r>
          </a:p>
          <a:p>
            <a:pPr marL="0" marR="0" lvl="0" indent="0" algn="ctr" defTabSz="914400" rtl="0" eaLnBrk="1" fontAlgn="auto" latinLnBrk="0" hangingPunct="1">
              <a:lnSpc>
                <a:spcPct val="100000"/>
              </a:lnSpc>
              <a:spcBef>
                <a:spcPts val="0"/>
              </a:spcBef>
              <a:spcAft>
                <a:spcPts val="0"/>
              </a:spcAft>
              <a:buClrTx/>
              <a:buSzTx/>
              <a:buFontTx/>
              <a:buNone/>
              <a:tabLst/>
              <a:defRPr sz="1200" b="1"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sz="1200" b="1" i="0" baseline="0">
                <a:effectLst/>
                <a:latin typeface="Times New Roman" panose="02020603050405020304" pitchFamily="18" charset="0"/>
                <a:cs typeface="Times New Roman" panose="02020603050405020304" pitchFamily="18" charset="0"/>
              </a:rPr>
              <a:t>Maui County - </a:t>
            </a:r>
            <a:r>
              <a:rPr lang="en-US" sz="1200" b="1" i="0" baseline="0">
                <a:effectLst/>
              </a:rPr>
              <a:t>Lānaʻi</a:t>
            </a:r>
            <a:r>
              <a:rPr lang="en-US" sz="1200" b="1" i="0" baseline="0">
                <a:effectLst/>
                <a:latin typeface="Times New Roman" panose="02020603050405020304" pitchFamily="18" charset="0"/>
                <a:cs typeface="Times New Roman" panose="02020603050405020304" pitchFamily="18" charset="0"/>
              </a:rPr>
              <a:t> Division</a:t>
            </a:r>
          </a:p>
          <a:p>
            <a:pPr marL="0" marR="0" lvl="0" indent="0" algn="ctr" defTabSz="914400" rtl="0" eaLnBrk="1" fontAlgn="auto" latinLnBrk="0" hangingPunct="1">
              <a:lnSpc>
                <a:spcPct val="100000"/>
              </a:lnSpc>
              <a:spcBef>
                <a:spcPts val="0"/>
              </a:spcBef>
              <a:spcAft>
                <a:spcPts val="0"/>
              </a:spcAft>
              <a:buClrTx/>
              <a:buSzTx/>
              <a:buFontTx/>
              <a:buNone/>
              <a:tabLst/>
              <a:defRPr sz="1200" b="1"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sz="1200" b="1" i="0" baseline="0">
                <a:effectLst/>
                <a:latin typeface="Times New Roman" panose="02020603050405020304" pitchFamily="18" charset="0"/>
                <a:cs typeface="Times New Roman" panose="02020603050405020304" pitchFamily="18" charset="0"/>
              </a:rPr>
              <a:t>Quarterly (8 Rolling Quarters)</a:t>
            </a:r>
            <a:endParaRPr lang="en-US" sz="1200">
              <a:effectLst/>
              <a:latin typeface="Times New Roman" panose="02020603050405020304" pitchFamily="18" charset="0"/>
              <a:cs typeface="Times New Roman" panose="02020603050405020304" pitchFamily="18" charset="0"/>
            </a:endParaRPr>
          </a:p>
        </c:rich>
      </c:tx>
      <c:layout>
        <c:manualLayout>
          <c:xMode val="edge"/>
          <c:yMode val="edge"/>
          <c:x val="9.7757630296212969E-2"/>
          <c:y val="3.968012401811119E-2"/>
        </c:manualLayout>
      </c:layout>
      <c:overlay val="1"/>
    </c:title>
    <c:autoTitleDeleted val="0"/>
    <c:plotArea>
      <c:layout>
        <c:manualLayout>
          <c:layoutTarget val="inner"/>
          <c:xMode val="edge"/>
          <c:yMode val="edge"/>
          <c:x val="9.7945678029914815E-2"/>
          <c:y val="0.18674927639099873"/>
          <c:w val="0.80834815002963334"/>
          <c:h val="0.61832140401152469"/>
        </c:manualLayout>
      </c:layout>
      <c:barChart>
        <c:barDir val="col"/>
        <c:grouping val="stacked"/>
        <c:varyColors val="0"/>
        <c:ser>
          <c:idx val="1"/>
          <c:order val="0"/>
          <c:tx>
            <c:strRef>
              <c:f>'3F Curtailed Energy Lanai'!$A$15</c:f>
              <c:strCache>
                <c:ptCount val="1"/>
                <c:pt idx="0">
                  <c:v>2. MWh taken from curtailable renewable resources</c:v>
                </c:pt>
              </c:strCache>
            </c:strRef>
          </c:tx>
          <c:spPr>
            <a:solidFill>
              <a:srgbClr val="458600"/>
            </a:solidFill>
          </c:spPr>
          <c:invertIfNegative val="0"/>
          <c:cat>
            <c:strRef>
              <c:f>'3F Curtailed Energy Lanai'!B_qtr</c:f>
              <c:strCache>
                <c:ptCount val="8"/>
                <c:pt idx="0">
                  <c:v>Q3 2021</c:v>
                </c:pt>
                <c:pt idx="1">
                  <c:v>Q4 2021</c:v>
                </c:pt>
                <c:pt idx="2">
                  <c:v>Q1 2022</c:v>
                </c:pt>
                <c:pt idx="3">
                  <c:v>Q2 2022</c:v>
                </c:pt>
                <c:pt idx="4">
                  <c:v>Q3 2022</c:v>
                </c:pt>
                <c:pt idx="5">
                  <c:v>Q4 2022</c:v>
                </c:pt>
                <c:pt idx="6">
                  <c:v>Q1 2023</c:v>
                </c:pt>
                <c:pt idx="7">
                  <c:v>Q2 2023</c:v>
                </c:pt>
              </c:strCache>
            </c:strRef>
          </c:cat>
          <c:val>
            <c:numRef>
              <c:f>'3F Curtailed Energy Lanai'!B_2._MWh_taken_from_curtailable_renewable_resources</c:f>
              <c:numCache>
                <c:formatCode>#,##0</c:formatCode>
                <c:ptCount val="8"/>
                <c:pt idx="0">
                  <c:v>169.72</c:v>
                </c:pt>
                <c:pt idx="1">
                  <c:v>111.28</c:v>
                </c:pt>
                <c:pt idx="2">
                  <c:v>104.562</c:v>
                </c:pt>
                <c:pt idx="3">
                  <c:v>85.850999999999999</c:v>
                </c:pt>
                <c:pt idx="4">
                  <c:v>14.209</c:v>
                </c:pt>
                <c:pt idx="5">
                  <c:v>0</c:v>
                </c:pt>
                <c:pt idx="6">
                  <c:v>0</c:v>
                </c:pt>
                <c:pt idx="7">
                  <c:v>0</c:v>
                </c:pt>
              </c:numCache>
            </c:numRef>
          </c:val>
          <c:extLst>
            <c:ext xmlns:c16="http://schemas.microsoft.com/office/drawing/2014/chart" uri="{C3380CC4-5D6E-409C-BE32-E72D297353CC}">
              <c16:uniqueId val="{00000000-301F-4433-94C7-77C9F685DE03}"/>
            </c:ext>
          </c:extLst>
        </c:ser>
        <c:ser>
          <c:idx val="7"/>
          <c:order val="1"/>
          <c:tx>
            <c:strRef>
              <c:f>'3F Curtailed Energy Lanai'!$A$16</c:f>
              <c:strCache>
                <c:ptCount val="1"/>
                <c:pt idx="0">
                  <c:v>1. MWh curtailed from curtailable renewable resources</c:v>
                </c:pt>
              </c:strCache>
            </c:strRef>
          </c:tx>
          <c:spPr>
            <a:solidFill>
              <a:schemeClr val="accent2"/>
            </a:solidFill>
          </c:spPr>
          <c:invertIfNegative val="0"/>
          <c:cat>
            <c:strRef>
              <c:f>'3F Curtailed Energy Lanai'!B_qtr</c:f>
              <c:strCache>
                <c:ptCount val="8"/>
                <c:pt idx="0">
                  <c:v>Q3 2021</c:v>
                </c:pt>
                <c:pt idx="1">
                  <c:v>Q4 2021</c:v>
                </c:pt>
                <c:pt idx="2">
                  <c:v>Q1 2022</c:v>
                </c:pt>
                <c:pt idx="3">
                  <c:v>Q2 2022</c:v>
                </c:pt>
                <c:pt idx="4">
                  <c:v>Q3 2022</c:v>
                </c:pt>
                <c:pt idx="5">
                  <c:v>Q4 2022</c:v>
                </c:pt>
                <c:pt idx="6">
                  <c:v>Q1 2023</c:v>
                </c:pt>
                <c:pt idx="7">
                  <c:v>Q2 2023</c:v>
                </c:pt>
              </c:strCache>
            </c:strRef>
          </c:cat>
          <c:val>
            <c:numRef>
              <c:f>'3F Curtailed Energy Lanai'!B_1._MWh_curtailed_from_curtailable_renewable_resources</c:f>
              <c:numCache>
                <c:formatCode>#,##0</c:formatCode>
                <c:ptCount val="8"/>
                <c:pt idx="0">
                  <c:v>14.874000000000001</c:v>
                </c:pt>
                <c:pt idx="1">
                  <c:v>18.140881</c:v>
                </c:pt>
                <c:pt idx="2">
                  <c:v>9.9000000000000005E-2</c:v>
                </c:pt>
                <c:pt idx="3">
                  <c:v>0</c:v>
                </c:pt>
                <c:pt idx="4">
                  <c:v>0</c:v>
                </c:pt>
                <c:pt idx="5">
                  <c:v>0</c:v>
                </c:pt>
                <c:pt idx="6">
                  <c:v>0</c:v>
                </c:pt>
                <c:pt idx="7">
                  <c:v>0</c:v>
                </c:pt>
              </c:numCache>
            </c:numRef>
          </c:val>
          <c:extLst>
            <c:ext xmlns:c16="http://schemas.microsoft.com/office/drawing/2014/chart" uri="{C3380CC4-5D6E-409C-BE32-E72D297353CC}">
              <c16:uniqueId val="{00000001-301F-4433-94C7-77C9F685DE03}"/>
            </c:ext>
          </c:extLst>
        </c:ser>
        <c:dLbls>
          <c:showLegendKey val="0"/>
          <c:showVal val="0"/>
          <c:showCatName val="0"/>
          <c:showSerName val="0"/>
          <c:showPercent val="0"/>
          <c:showBubbleSize val="0"/>
        </c:dLbls>
        <c:gapWidth val="150"/>
        <c:overlap val="100"/>
        <c:axId val="142488704"/>
        <c:axId val="142490240"/>
      </c:barChart>
      <c:lineChart>
        <c:grouping val="standard"/>
        <c:varyColors val="0"/>
        <c:ser>
          <c:idx val="8"/>
          <c:order val="2"/>
          <c:tx>
            <c:strRef>
              <c:f>'3F Curtailed Energy Lanai'!$A$17</c:f>
              <c:strCache>
                <c:ptCount val="1"/>
                <c:pt idx="0">
                  <c:v>1/(1+2) = % Curtailed of curtailable renewable resources</c:v>
                </c:pt>
              </c:strCache>
            </c:strRef>
          </c:tx>
          <c:spPr>
            <a:ln>
              <a:solidFill>
                <a:srgbClr val="0000FF"/>
              </a:solidFill>
            </a:ln>
          </c:spPr>
          <c:marker>
            <c:symbol val="diamond"/>
            <c:size val="10"/>
            <c:spPr>
              <a:solidFill>
                <a:srgbClr val="0000FF"/>
              </a:solidFill>
            </c:spPr>
          </c:marker>
          <c:dLbls>
            <c:dLbl>
              <c:idx val="7"/>
              <c:layout>
                <c:manualLayout>
                  <c:x val="-3.5755694044015879E-2"/>
                  <c:y val="-2.0305875227135069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301F-4433-94C7-77C9F685DE03}"/>
                </c:ext>
              </c:extLst>
            </c:dLbl>
            <c:spPr>
              <a:noFill/>
              <a:ln>
                <a:noFill/>
              </a:ln>
              <a:effectLst/>
            </c:sp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'3F Curtailed Energy Lanai'!B_qtr</c:f>
              <c:strCache>
                <c:ptCount val="8"/>
                <c:pt idx="0">
                  <c:v>Q3 2021</c:v>
                </c:pt>
                <c:pt idx="1">
                  <c:v>Q4 2021</c:v>
                </c:pt>
                <c:pt idx="2">
                  <c:v>Q1 2022</c:v>
                </c:pt>
                <c:pt idx="3">
                  <c:v>Q2 2022</c:v>
                </c:pt>
                <c:pt idx="4">
                  <c:v>Q3 2022</c:v>
                </c:pt>
                <c:pt idx="5">
                  <c:v>Q4 2022</c:v>
                </c:pt>
                <c:pt idx="6">
                  <c:v>Q1 2023</c:v>
                </c:pt>
                <c:pt idx="7">
                  <c:v>Q2 2023</c:v>
                </c:pt>
              </c:strCache>
            </c:strRef>
          </c:cat>
          <c:val>
            <c:numRef>
              <c:f>'3F Curtailed Energy Lanai'!B_1_Curtailed_of_curtailable_renewable_resources</c:f>
              <c:numCache>
                <c:formatCode>0.00%</c:formatCode>
                <c:ptCount val="8"/>
                <c:pt idx="0">
                  <c:v>8.0576833483211804E-2</c:v>
                </c:pt>
                <c:pt idx="1">
                  <c:v>0.14016966087566657</c:v>
                </c:pt>
                <c:pt idx="2">
                  <c:v>9.4591108435807035E-4</c:v>
                </c:pt>
                <c:pt idx="3">
                  <c:v>0</c:v>
                </c:pt>
                <c:pt idx="4">
                  <c:v>0</c:v>
                </c:pt>
                <c:pt idx="5">
                  <c:v>0</c:v>
                </c:pt>
                <c:pt idx="6">
                  <c:v>0</c:v>
                </c:pt>
                <c:pt idx="7">
                  <c:v>0</c:v>
                </c:pt>
              </c:numCache>
            </c:numRef>
          </c:val>
          <c:smooth val="0"/>
          <c:extLst>
            <c:ext xmlns:c16="http://schemas.microsoft.com/office/drawing/2014/chart" uri="{C3380CC4-5D6E-409C-BE32-E72D297353CC}">
              <c16:uniqueId val="{00000003-301F-4433-94C7-77C9F685DE03}"/>
            </c:ext>
          </c:extLst>
        </c:ser>
        <c:dLbls>
          <c:showLegendKey val="0"/>
          <c:showVal val="0"/>
          <c:showCatName val="0"/>
          <c:showSerName val="0"/>
          <c:showPercent val="0"/>
          <c:showBubbleSize val="0"/>
        </c:dLbls>
        <c:marker val="1"/>
        <c:smooth val="0"/>
        <c:axId val="142510720"/>
        <c:axId val="142508800"/>
      </c:lineChart>
      <c:catAx>
        <c:axId val="142488704"/>
        <c:scaling>
          <c:orientation val="minMax"/>
        </c:scaling>
        <c:delete val="0"/>
        <c:axPos val="b"/>
        <c:numFmt formatCode="General" sourceLinked="1"/>
        <c:majorTickMark val="none"/>
        <c:minorTickMark val="none"/>
        <c:tickLblPos val="nextTo"/>
        <c:crossAx val="142490240"/>
        <c:crosses val="autoZero"/>
        <c:auto val="1"/>
        <c:lblAlgn val="ctr"/>
        <c:lblOffset val="100"/>
        <c:noMultiLvlLbl val="0"/>
      </c:catAx>
      <c:valAx>
        <c:axId val="142490240"/>
        <c:scaling>
          <c:orientation val="minMax"/>
          <c:max val="1000"/>
        </c:scaling>
        <c:delete val="0"/>
        <c:axPos val="l"/>
        <c:majorGridlines/>
        <c:title>
          <c:tx>
            <c:rich>
              <a:bodyPr/>
              <a:lstStyle/>
              <a:p>
                <a:pPr>
                  <a:defRPr/>
                </a:pPr>
                <a:r>
                  <a:rPr lang="en-US"/>
                  <a:t>MWh Taken/Curtailed</a:t>
                </a:r>
              </a:p>
            </c:rich>
          </c:tx>
          <c:overlay val="0"/>
        </c:title>
        <c:numFmt formatCode="#,##0" sourceLinked="1"/>
        <c:majorTickMark val="none"/>
        <c:minorTickMark val="none"/>
        <c:tickLblPos val="nextTo"/>
        <c:txPr>
          <a:bodyPr/>
          <a:lstStyle/>
          <a:p>
            <a:pPr>
              <a:defRPr sz="900"/>
            </a:pPr>
            <a:endParaRPr lang="en-US"/>
          </a:p>
        </c:txPr>
        <c:crossAx val="142488704"/>
        <c:crosses val="autoZero"/>
        <c:crossBetween val="between"/>
      </c:valAx>
      <c:valAx>
        <c:axId val="142508800"/>
        <c:scaling>
          <c:orientation val="minMax"/>
          <c:max val="1"/>
        </c:scaling>
        <c:delete val="0"/>
        <c:axPos val="r"/>
        <c:title>
          <c:tx>
            <c:rich>
              <a:bodyPr rot="-5400000" vert="horz"/>
              <a:lstStyle/>
              <a:p>
                <a:pPr>
                  <a:defRPr/>
                </a:pPr>
                <a:r>
                  <a:rPr lang="en-US"/>
                  <a:t>%</a:t>
                </a:r>
                <a:r>
                  <a:rPr lang="en-US" baseline="0"/>
                  <a:t> Curtailed</a:t>
                </a:r>
                <a:endParaRPr lang="en-US"/>
              </a:p>
            </c:rich>
          </c:tx>
          <c:overlay val="0"/>
        </c:title>
        <c:numFmt formatCode="0%" sourceLinked="0"/>
        <c:majorTickMark val="out"/>
        <c:minorTickMark val="none"/>
        <c:tickLblPos val="nextTo"/>
        <c:crossAx val="142510720"/>
        <c:crosses val="max"/>
        <c:crossBetween val="between"/>
      </c:valAx>
      <c:catAx>
        <c:axId val="142510720"/>
        <c:scaling>
          <c:orientation val="minMax"/>
        </c:scaling>
        <c:delete val="1"/>
        <c:axPos val="b"/>
        <c:numFmt formatCode="General" sourceLinked="1"/>
        <c:majorTickMark val="out"/>
        <c:minorTickMark val="none"/>
        <c:tickLblPos val="nextTo"/>
        <c:crossAx val="142508800"/>
        <c:crosses val="autoZero"/>
        <c:auto val="1"/>
        <c:lblAlgn val="ctr"/>
        <c:lblOffset val="100"/>
        <c:noMultiLvlLbl val="0"/>
      </c:catAx>
      <c:spPr>
        <a:solidFill>
          <a:schemeClr val="bg1"/>
        </a:solidFill>
      </c:spPr>
    </c:plotArea>
    <c:legend>
      <c:legendPos val="b"/>
      <c:layout>
        <c:manualLayout>
          <c:xMode val="edge"/>
          <c:yMode val="edge"/>
          <c:x val="0.12251296985920597"/>
          <c:y val="0.87538362624094002"/>
          <c:w val="0.75349800040376635"/>
          <c:h val="9.6534415927579414E-2"/>
        </c:manualLayout>
      </c:layout>
      <c:overlay val="0"/>
      <c:txPr>
        <a:bodyPr/>
        <a:lstStyle/>
        <a:p>
          <a:pPr>
            <a:defRPr sz="900"/>
          </a:pPr>
          <a:endParaRPr lang="en-US"/>
        </a:p>
      </c:txPr>
    </c:legend>
    <c:plotVisOnly val="1"/>
    <c:dispBlanksAs val="gap"/>
    <c:showDLblsOverMax val="0"/>
  </c:chart>
  <c:printSettings>
    <c:headerFooter/>
    <c:pageMargins b="0.75" l="0.7" r="0.7" t="0.75" header="0.3" footer="0.3"/>
    <c:pageSetup orientation="landscape"/>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_rels/drawing4.xml.rels><?xml version="1.0" encoding="UTF-8" standalone="yes"?>
<Relationships xmlns="http://schemas.openxmlformats.org/package/2006/relationships"><Relationship Id="rId3" Type="http://schemas.openxmlformats.org/officeDocument/2006/relationships/chart" Target="../charts/chart7.xml"/><Relationship Id="rId2" Type="http://schemas.openxmlformats.org/officeDocument/2006/relationships/chart" Target="../charts/chart6.xml"/><Relationship Id="rId1" Type="http://schemas.openxmlformats.org/officeDocument/2006/relationships/chart" Target="../charts/chart5.xml"/><Relationship Id="rId4" Type="http://schemas.openxmlformats.org/officeDocument/2006/relationships/chart" Target="../charts/chart8.xml"/></Relationships>
</file>

<file path=xl/drawings/_rels/drawing5.xml.rels><?xml version="1.0" encoding="UTF-8" standalone="yes"?>
<Relationships xmlns="http://schemas.openxmlformats.org/package/2006/relationships"><Relationship Id="rId3" Type="http://schemas.openxmlformats.org/officeDocument/2006/relationships/chart" Target="../charts/chart11.xml"/><Relationship Id="rId2" Type="http://schemas.openxmlformats.org/officeDocument/2006/relationships/chart" Target="../charts/chart10.xml"/><Relationship Id="rId1" Type="http://schemas.openxmlformats.org/officeDocument/2006/relationships/chart" Target="../charts/chart9.xml"/><Relationship Id="rId4" Type="http://schemas.openxmlformats.org/officeDocument/2006/relationships/chart" Target="../charts/chart12.xml"/></Relationships>
</file>

<file path=xl/drawings/_rels/drawing6.xml.rels><?xml version="1.0" encoding="UTF-8" standalone="yes"?>
<Relationships xmlns="http://schemas.openxmlformats.org/package/2006/relationships"><Relationship Id="rId3" Type="http://schemas.openxmlformats.org/officeDocument/2006/relationships/chart" Target="../charts/chart15.xml"/><Relationship Id="rId2" Type="http://schemas.openxmlformats.org/officeDocument/2006/relationships/chart" Target="../charts/chart14.xml"/><Relationship Id="rId1" Type="http://schemas.openxmlformats.org/officeDocument/2006/relationships/chart" Target="../charts/chart13.xml"/><Relationship Id="rId4" Type="http://schemas.openxmlformats.org/officeDocument/2006/relationships/chart" Target="../charts/chart16.xml"/></Relationships>
</file>

<file path=xl/drawings/drawing1.xml><?xml version="1.0" encoding="utf-8"?>
<xdr:wsDr xmlns:xdr="http://schemas.openxmlformats.org/drawingml/2006/spreadsheetDrawing" xmlns:a="http://schemas.openxmlformats.org/drawingml/2006/main">
  <xdr:twoCellAnchor editAs="absolute">
    <xdr:from>
      <xdr:col>0</xdr:col>
      <xdr:colOff>198502</xdr:colOff>
      <xdr:row>24</xdr:row>
      <xdr:rowOff>47865</xdr:rowOff>
    </xdr:from>
    <xdr:to>
      <xdr:col>0</xdr:col>
      <xdr:colOff>6866002</xdr:colOff>
      <xdr:row>53</xdr:row>
      <xdr:rowOff>122086</xdr:rowOff>
    </xdr:to>
    <xdr:graphicFrame macro="">
      <xdr:nvGraphicFramePr>
        <xdr:cNvPr id="2" name="3d_curtailed_energy_oahuch1">
          <a:extLst>
            <a:ext uri="{FF2B5EF4-FFF2-40B4-BE49-F238E27FC236}">
              <a16:creationId xmlns:a16="http://schemas.microsoft.com/office/drawing/2014/main" id="{00000000-0008-0000-03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absolute">
    <xdr:from>
      <xdr:col>0</xdr:col>
      <xdr:colOff>178365</xdr:colOff>
      <xdr:row>54</xdr:row>
      <xdr:rowOff>6907</xdr:rowOff>
    </xdr:from>
    <xdr:to>
      <xdr:col>0</xdr:col>
      <xdr:colOff>6845865</xdr:colOff>
      <xdr:row>83</xdr:row>
      <xdr:rowOff>161286</xdr:rowOff>
    </xdr:to>
    <xdr:graphicFrame macro="">
      <xdr:nvGraphicFramePr>
        <xdr:cNvPr id="4" name="3d_curtailed_energy_oahuch2">
          <a:extLst>
            <a:ext uri="{FF2B5EF4-FFF2-40B4-BE49-F238E27FC236}">
              <a16:creationId xmlns:a16="http://schemas.microsoft.com/office/drawing/2014/main" id="{00000000-0008-0000-03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absolute">
    <xdr:from>
      <xdr:col>0</xdr:col>
      <xdr:colOff>122464</xdr:colOff>
      <xdr:row>13</xdr:row>
      <xdr:rowOff>52426</xdr:rowOff>
    </xdr:from>
    <xdr:to>
      <xdr:col>0</xdr:col>
      <xdr:colOff>6789964</xdr:colOff>
      <xdr:row>14</xdr:row>
      <xdr:rowOff>233321</xdr:rowOff>
    </xdr:to>
    <xdr:graphicFrame macro="">
      <xdr:nvGraphicFramePr>
        <xdr:cNvPr id="5" name="3d_curtailed_energy_oahuch3">
          <a:extLst>
            <a:ext uri="{FF2B5EF4-FFF2-40B4-BE49-F238E27FC236}">
              <a16:creationId xmlns:a16="http://schemas.microsoft.com/office/drawing/2014/main" id="{00000000-0008-0000-03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absolute">
    <xdr:from>
      <xdr:col>0</xdr:col>
      <xdr:colOff>180061</xdr:colOff>
      <xdr:row>9</xdr:row>
      <xdr:rowOff>75613</xdr:rowOff>
    </xdr:from>
    <xdr:to>
      <xdr:col>0</xdr:col>
      <xdr:colOff>6847561</xdr:colOff>
      <xdr:row>12</xdr:row>
      <xdr:rowOff>4996303</xdr:rowOff>
    </xdr:to>
    <xdr:graphicFrame macro="">
      <xdr:nvGraphicFramePr>
        <xdr:cNvPr id="6" name="3d_curtailed_energy_oahuch4">
          <a:extLst>
            <a:ext uri="{FF2B5EF4-FFF2-40B4-BE49-F238E27FC236}">
              <a16:creationId xmlns:a16="http://schemas.microsoft.com/office/drawing/2014/main" id="{00000000-0008-0000-03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oneCellAnchor>
    <xdr:from>
      <xdr:col>29</xdr:col>
      <xdr:colOff>0</xdr:colOff>
      <xdr:row>0</xdr:row>
      <xdr:rowOff>188259</xdr:rowOff>
    </xdr:from>
    <xdr:ext cx="325217" cy="233083"/>
    <xdr:sp macro="" textlink="">
      <xdr:nvSpPr>
        <xdr:cNvPr id="3" name="TextBox 2">
          <a:extLst>
            <a:ext uri="{FF2B5EF4-FFF2-40B4-BE49-F238E27FC236}">
              <a16:creationId xmlns:a16="http://schemas.microsoft.com/office/drawing/2014/main" id="{00000000-0008-0000-0300-000003000000}"/>
            </a:ext>
          </a:extLst>
        </xdr:cNvPr>
        <xdr:cNvSpPr txBox="1"/>
      </xdr:nvSpPr>
      <xdr:spPr>
        <a:xfrm>
          <a:off x="20600894" y="188259"/>
          <a:ext cx="325217" cy="23308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lang="en-US" sz="1100"/>
            <a:t>**</a:t>
          </a:r>
        </a:p>
      </xdr:txBody>
    </xdr:sp>
    <xdr:clientData/>
  </xdr:oneCellAnchor>
  <xdr:oneCellAnchor>
    <xdr:from>
      <xdr:col>29</xdr:col>
      <xdr:colOff>0</xdr:colOff>
      <xdr:row>0</xdr:row>
      <xdr:rowOff>188260</xdr:rowOff>
    </xdr:from>
    <xdr:ext cx="325217" cy="233083"/>
    <xdr:sp macro="" textlink="">
      <xdr:nvSpPr>
        <xdr:cNvPr id="7" name="TextBox 6">
          <a:extLst>
            <a:ext uri="{FF2B5EF4-FFF2-40B4-BE49-F238E27FC236}">
              <a16:creationId xmlns:a16="http://schemas.microsoft.com/office/drawing/2014/main" id="{00000000-0008-0000-0300-000007000000}"/>
            </a:ext>
          </a:extLst>
        </xdr:cNvPr>
        <xdr:cNvSpPr txBox="1"/>
      </xdr:nvSpPr>
      <xdr:spPr>
        <a:xfrm>
          <a:off x="19603571" y="188260"/>
          <a:ext cx="325217" cy="23308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lang="en-US" sz="1100"/>
            <a:t>**</a:t>
          </a:r>
        </a:p>
      </xdr:txBody>
    </xdr:sp>
    <xdr:clientData/>
  </xdr:oneCellAnchor>
</xdr:wsDr>
</file>

<file path=xl/drawings/drawing2.xml><?xml version="1.0" encoding="utf-8"?>
<c:userShapes xmlns:c="http://schemas.openxmlformats.org/drawingml/2006/chart">
  <cdr:relSizeAnchor xmlns:cdr="http://schemas.openxmlformats.org/drawingml/2006/chartDrawing">
    <cdr:from>
      <cdr:x>0.07644</cdr:x>
      <cdr:y>0.87813</cdr:y>
    </cdr:from>
    <cdr:to>
      <cdr:x>0.90935</cdr:x>
      <cdr:y>0.87813</cdr:y>
    </cdr:to>
    <cdr:cxnSp macro="">
      <cdr:nvCxnSpPr>
        <cdr:cNvPr id="2" name="Straight Connector 1">
          <a:extLst xmlns:a="http://schemas.openxmlformats.org/drawingml/2006/main">
            <a:ext uri="{FF2B5EF4-FFF2-40B4-BE49-F238E27FC236}">
              <a16:creationId xmlns:a16="http://schemas.microsoft.com/office/drawing/2014/main" id="{E00E6ADB-B275-495D-901E-1482482AD5B5}"/>
            </a:ext>
          </a:extLst>
        </cdr:cNvPr>
        <cdr:cNvCxnSpPr/>
      </cdr:nvCxnSpPr>
      <cdr:spPr>
        <a:xfrm xmlns:a="http://schemas.openxmlformats.org/drawingml/2006/main">
          <a:off x="473917" y="4526508"/>
          <a:ext cx="5163661" cy="0"/>
        </a:xfrm>
        <a:prstGeom xmlns:a="http://schemas.openxmlformats.org/drawingml/2006/main" prst="line">
          <a:avLst/>
        </a:prstGeom>
        <a:ln xmlns:a="http://schemas.openxmlformats.org/drawingml/2006/main">
          <a:solidFill>
            <a:sysClr val="windowText" lastClr="000000"/>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0.01687</cdr:x>
      <cdr:y>0.88083</cdr:y>
    </cdr:from>
    <cdr:to>
      <cdr:x>0.97414</cdr:x>
      <cdr:y>0.99046</cdr:y>
    </cdr:to>
    <cdr:sp macro="" textlink="">
      <cdr:nvSpPr>
        <cdr:cNvPr id="4" name="TextBox 1"/>
        <cdr:cNvSpPr txBox="1"/>
      </cdr:nvSpPr>
      <cdr:spPr>
        <a:xfrm xmlns:a="http://schemas.openxmlformats.org/drawingml/2006/main">
          <a:off x="104588" y="4461436"/>
          <a:ext cx="5934636" cy="555326"/>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900"/>
            <a:t>* In June 2015, the curtailment metric tabulation was corrected for the years 2012 thru 2014; the Kapolei Sustainability Energy Park was i</a:t>
          </a:r>
        </a:p>
        <a:p xmlns:a="http://schemas.openxmlformats.org/drawingml/2006/main">
          <a:r>
            <a:rPr lang="en-US" sz="900"/>
            <a:t>nadvertently excluded and the “MWh taken” values applicable to the Kapolei Sustainability Energy Park were accounted for as the </a:t>
          </a:r>
        </a:p>
        <a:p xmlns:a="http://schemas.openxmlformats.org/drawingml/2006/main">
          <a:r>
            <a:rPr lang="en-US" sz="900"/>
            <a:t>“MWh taken” values for the Kalaeloa Renewable Energy Park.</a:t>
          </a:r>
        </a:p>
      </cdr:txBody>
    </cdr:sp>
  </cdr:relSizeAnchor>
</c:userShapes>
</file>

<file path=xl/drawings/drawing3.xml><?xml version="1.0" encoding="utf-8"?>
<c:userShapes xmlns:c="http://schemas.openxmlformats.org/drawingml/2006/chart">
  <cdr:relSizeAnchor xmlns:cdr="http://schemas.openxmlformats.org/drawingml/2006/chartDrawing">
    <cdr:from>
      <cdr:x>0.06684</cdr:x>
      <cdr:y>0.86371</cdr:y>
    </cdr:from>
    <cdr:to>
      <cdr:x>0.90017</cdr:x>
      <cdr:y>0.86371</cdr:y>
    </cdr:to>
    <cdr:cxnSp macro="">
      <cdr:nvCxnSpPr>
        <cdr:cNvPr id="3" name="Straight Connector 2">
          <a:extLst xmlns:a="http://schemas.openxmlformats.org/drawingml/2006/main">
            <a:ext uri="{FF2B5EF4-FFF2-40B4-BE49-F238E27FC236}">
              <a16:creationId xmlns:a16="http://schemas.microsoft.com/office/drawing/2014/main" id="{73EC9839-42D5-4E4E-A17E-5163C801ACC1}"/>
            </a:ext>
          </a:extLst>
        </cdr:cNvPr>
        <cdr:cNvCxnSpPr/>
      </cdr:nvCxnSpPr>
      <cdr:spPr>
        <a:xfrm xmlns:a="http://schemas.openxmlformats.org/drawingml/2006/main">
          <a:off x="414193" y="4094053"/>
          <a:ext cx="5163651" cy="0"/>
        </a:xfrm>
        <a:prstGeom xmlns:a="http://schemas.openxmlformats.org/drawingml/2006/main" prst="line">
          <a:avLst/>
        </a:prstGeom>
        <a:ln xmlns:a="http://schemas.openxmlformats.org/drawingml/2006/main">
          <a:solidFill>
            <a:sysClr val="windowText" lastClr="000000"/>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0.02344</cdr:x>
      <cdr:y>0.81032</cdr:y>
    </cdr:from>
    <cdr:to>
      <cdr:x>0.17101</cdr:x>
      <cdr:y>1</cdr:y>
    </cdr:to>
    <cdr:sp macro="" textlink="">
      <cdr:nvSpPr>
        <cdr:cNvPr id="2" name="TextBox 1"/>
        <cdr:cNvSpPr txBox="1"/>
      </cdr:nvSpPr>
      <cdr:spPr>
        <a:xfrm xmlns:a="http://schemas.openxmlformats.org/drawingml/2006/main">
          <a:off x="145229" y="4498039"/>
          <a:ext cx="914400"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0.03356</cdr:x>
      <cdr:y>0.88284</cdr:y>
    </cdr:from>
    <cdr:to>
      <cdr:x>0.99132</cdr:x>
      <cdr:y>1</cdr:y>
    </cdr:to>
    <cdr:sp macro="" textlink="">
      <cdr:nvSpPr>
        <cdr:cNvPr id="4" name="TextBox 3"/>
        <cdr:cNvSpPr txBox="1"/>
      </cdr:nvSpPr>
      <cdr:spPr>
        <a:xfrm xmlns:a="http://schemas.openxmlformats.org/drawingml/2006/main">
          <a:off x="207982" y="4184760"/>
          <a:ext cx="5934636" cy="555326"/>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en-US" sz="900"/>
            <a:t>* In June 2015, the curtailment metric tabulation was corrected for the years 2012 thru 2014; the Kapolei Sustainability Energy Park </a:t>
          </a:r>
        </a:p>
        <a:p xmlns:a="http://schemas.openxmlformats.org/drawingml/2006/main">
          <a:r>
            <a:rPr lang="en-US" sz="900"/>
            <a:t>was inadvertently excluded and the “MWh taken” values applicable to the Kapolei Sustainability Energy Park were accounted for </a:t>
          </a:r>
        </a:p>
        <a:p xmlns:a="http://schemas.openxmlformats.org/drawingml/2006/main">
          <a:r>
            <a:rPr lang="en-US" sz="900"/>
            <a:t>as the “MWh taken” values for the Kalaeloa Renewable Energy Park.</a:t>
          </a:r>
        </a:p>
      </cdr:txBody>
    </cdr:sp>
  </cdr:relSizeAnchor>
  <cdr:relSizeAnchor xmlns:cdr="http://schemas.openxmlformats.org/drawingml/2006/chartDrawing">
    <cdr:from>
      <cdr:x>0.0871</cdr:x>
      <cdr:y>0.02222</cdr:y>
    </cdr:from>
    <cdr:to>
      <cdr:x>0.9537</cdr:x>
      <cdr:y>0.19243</cdr:y>
    </cdr:to>
    <cdr:sp macro="" textlink="">
      <cdr:nvSpPr>
        <cdr:cNvPr id="7" name="TextBox 6"/>
        <cdr:cNvSpPr txBox="1"/>
      </cdr:nvSpPr>
      <cdr:spPr>
        <a:xfrm xmlns:a="http://schemas.openxmlformats.org/drawingml/2006/main">
          <a:off x="539676" y="105332"/>
          <a:ext cx="5369859" cy="8068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rtl="0"/>
          <a:endParaRPr lang="en-US" sz="1200">
            <a:latin typeface="Times New Roman" panose="02020603050405020304" pitchFamily="18" charset="0"/>
            <a:cs typeface="Times New Roman" panose="02020603050405020304" pitchFamily="18" charset="0"/>
          </a:endParaRPr>
        </a:p>
      </cdr:txBody>
    </cdr:sp>
  </cdr:relSizeAnchor>
</c:userShapes>
</file>

<file path=xl/drawings/drawing4.xml><?xml version="1.0" encoding="utf-8"?>
<xdr:wsDr xmlns:xdr="http://schemas.openxmlformats.org/drawingml/2006/spreadsheetDrawing" xmlns:a="http://schemas.openxmlformats.org/drawingml/2006/main">
  <xdr:twoCellAnchor editAs="absolute">
    <xdr:from>
      <xdr:col>0</xdr:col>
      <xdr:colOff>266613</xdr:colOff>
      <xdr:row>20</xdr:row>
      <xdr:rowOff>80203</xdr:rowOff>
    </xdr:from>
    <xdr:to>
      <xdr:col>0</xdr:col>
      <xdr:colOff>6934113</xdr:colOff>
      <xdr:row>48</xdr:row>
      <xdr:rowOff>50620</xdr:rowOff>
    </xdr:to>
    <xdr:graphicFrame macro="">
      <xdr:nvGraphicFramePr>
        <xdr:cNvPr id="2" name="3e_curtailed_energy_mauich1">
          <a:extLst>
            <a:ext uri="{FF2B5EF4-FFF2-40B4-BE49-F238E27FC236}">
              <a16:creationId xmlns:a16="http://schemas.microsoft.com/office/drawing/2014/main" id="{00000000-0008-0000-04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absolute">
    <xdr:from>
      <xdr:col>0</xdr:col>
      <xdr:colOff>251564</xdr:colOff>
      <xdr:row>49</xdr:row>
      <xdr:rowOff>17770</xdr:rowOff>
    </xdr:from>
    <xdr:to>
      <xdr:col>0</xdr:col>
      <xdr:colOff>6919064</xdr:colOff>
      <xdr:row>76</xdr:row>
      <xdr:rowOff>51275</xdr:rowOff>
    </xdr:to>
    <xdr:graphicFrame macro="">
      <xdr:nvGraphicFramePr>
        <xdr:cNvPr id="4" name="3e_curtailed_energy_mauich2">
          <a:extLst>
            <a:ext uri="{FF2B5EF4-FFF2-40B4-BE49-F238E27FC236}">
              <a16:creationId xmlns:a16="http://schemas.microsoft.com/office/drawing/2014/main" id="{00000000-0008-0000-04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absolute">
    <xdr:from>
      <xdr:col>0</xdr:col>
      <xdr:colOff>128866</xdr:colOff>
      <xdr:row>10</xdr:row>
      <xdr:rowOff>106455</xdr:rowOff>
    </xdr:from>
    <xdr:to>
      <xdr:col>0</xdr:col>
      <xdr:colOff>6796366</xdr:colOff>
      <xdr:row>10</xdr:row>
      <xdr:rowOff>4861335</xdr:rowOff>
    </xdr:to>
    <xdr:graphicFrame macro="">
      <xdr:nvGraphicFramePr>
        <xdr:cNvPr id="5" name="3e_curtailed_energy_mauich3">
          <a:extLst>
            <a:ext uri="{FF2B5EF4-FFF2-40B4-BE49-F238E27FC236}">
              <a16:creationId xmlns:a16="http://schemas.microsoft.com/office/drawing/2014/main" id="{00000000-0008-0000-04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absolute">
    <xdr:from>
      <xdr:col>0</xdr:col>
      <xdr:colOff>193499</xdr:colOff>
      <xdr:row>9</xdr:row>
      <xdr:rowOff>80501</xdr:rowOff>
    </xdr:from>
    <xdr:to>
      <xdr:col>0</xdr:col>
      <xdr:colOff>6860999</xdr:colOff>
      <xdr:row>9</xdr:row>
      <xdr:rowOff>4835298</xdr:rowOff>
    </xdr:to>
    <xdr:graphicFrame macro="">
      <xdr:nvGraphicFramePr>
        <xdr:cNvPr id="6" name="3e_curtailed_energy_mauich4">
          <a:extLst>
            <a:ext uri="{FF2B5EF4-FFF2-40B4-BE49-F238E27FC236}">
              <a16:creationId xmlns:a16="http://schemas.microsoft.com/office/drawing/2014/main" id="{00000000-0008-0000-04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editAs="absolute">
    <xdr:from>
      <xdr:col>0</xdr:col>
      <xdr:colOff>740310</xdr:colOff>
      <xdr:row>20</xdr:row>
      <xdr:rowOff>92769</xdr:rowOff>
    </xdr:from>
    <xdr:to>
      <xdr:col>1</xdr:col>
      <xdr:colOff>130710</xdr:colOff>
      <xdr:row>45</xdr:row>
      <xdr:rowOff>90864</xdr:rowOff>
    </xdr:to>
    <xdr:graphicFrame macro="">
      <xdr:nvGraphicFramePr>
        <xdr:cNvPr id="2" name="3f_curtailed_energy_lanaich1">
          <a:extLst>
            <a:ext uri="{FF2B5EF4-FFF2-40B4-BE49-F238E27FC236}">
              <a16:creationId xmlns:a16="http://schemas.microsoft.com/office/drawing/2014/main" id="{00000000-0008-0000-05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absolute">
    <xdr:from>
      <xdr:col>0</xdr:col>
      <xdr:colOff>709180</xdr:colOff>
      <xdr:row>46</xdr:row>
      <xdr:rowOff>66160</xdr:rowOff>
    </xdr:from>
    <xdr:to>
      <xdr:col>1</xdr:col>
      <xdr:colOff>99580</xdr:colOff>
      <xdr:row>71</xdr:row>
      <xdr:rowOff>66160</xdr:rowOff>
    </xdr:to>
    <xdr:graphicFrame macro="">
      <xdr:nvGraphicFramePr>
        <xdr:cNvPr id="4" name="3f_curtailed_energy_lanaich2">
          <a:extLst>
            <a:ext uri="{FF2B5EF4-FFF2-40B4-BE49-F238E27FC236}">
              <a16:creationId xmlns:a16="http://schemas.microsoft.com/office/drawing/2014/main" id="{00000000-0008-0000-05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absolute">
    <xdr:from>
      <xdr:col>0</xdr:col>
      <xdr:colOff>292153</xdr:colOff>
      <xdr:row>10</xdr:row>
      <xdr:rowOff>147277</xdr:rowOff>
    </xdr:from>
    <xdr:to>
      <xdr:col>0</xdr:col>
      <xdr:colOff>6959653</xdr:colOff>
      <xdr:row>10</xdr:row>
      <xdr:rowOff>4902157</xdr:rowOff>
    </xdr:to>
    <xdr:graphicFrame macro="">
      <xdr:nvGraphicFramePr>
        <xdr:cNvPr id="5" name="3f_curtailed_energy_lanaich3">
          <a:extLst>
            <a:ext uri="{FF2B5EF4-FFF2-40B4-BE49-F238E27FC236}">
              <a16:creationId xmlns:a16="http://schemas.microsoft.com/office/drawing/2014/main" id="{00000000-0008-0000-05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absolute">
    <xdr:from>
      <xdr:col>0</xdr:col>
      <xdr:colOff>294553</xdr:colOff>
      <xdr:row>9</xdr:row>
      <xdr:rowOff>190500</xdr:rowOff>
    </xdr:from>
    <xdr:to>
      <xdr:col>0</xdr:col>
      <xdr:colOff>6962053</xdr:colOff>
      <xdr:row>9</xdr:row>
      <xdr:rowOff>4945380</xdr:rowOff>
    </xdr:to>
    <xdr:graphicFrame macro="">
      <xdr:nvGraphicFramePr>
        <xdr:cNvPr id="6" name="3f_curtailed_energy_lanaich4">
          <a:extLst>
            <a:ext uri="{FF2B5EF4-FFF2-40B4-BE49-F238E27FC236}">
              <a16:creationId xmlns:a16="http://schemas.microsoft.com/office/drawing/2014/main" id="{00000000-0008-0000-05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oneCellAnchor>
    <xdr:from>
      <xdr:col>14</xdr:col>
      <xdr:colOff>0</xdr:colOff>
      <xdr:row>0</xdr:row>
      <xdr:rowOff>188259</xdr:rowOff>
    </xdr:from>
    <xdr:ext cx="325217" cy="233083"/>
    <xdr:sp macro="" textlink="">
      <xdr:nvSpPr>
        <xdr:cNvPr id="7" name="TextBox 6">
          <a:extLst>
            <a:ext uri="{FF2B5EF4-FFF2-40B4-BE49-F238E27FC236}">
              <a16:creationId xmlns:a16="http://schemas.microsoft.com/office/drawing/2014/main" id="{00000000-0008-0000-0500-000007000000}"/>
            </a:ext>
          </a:extLst>
        </xdr:cNvPr>
        <xdr:cNvSpPr txBox="1"/>
      </xdr:nvSpPr>
      <xdr:spPr>
        <a:xfrm>
          <a:off x="17198788" y="3102909"/>
          <a:ext cx="325217" cy="23308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endParaRPr lang="en-US" sz="1100"/>
        </a:p>
      </xdr:txBody>
    </xdr:sp>
    <xdr:clientData/>
  </xdr:oneCellAnchor>
  <xdr:oneCellAnchor>
    <xdr:from>
      <xdr:col>19</xdr:col>
      <xdr:colOff>206188</xdr:colOff>
      <xdr:row>11</xdr:row>
      <xdr:rowOff>188259</xdr:rowOff>
    </xdr:from>
    <xdr:ext cx="325217" cy="233083"/>
    <xdr:sp macro="" textlink="">
      <xdr:nvSpPr>
        <xdr:cNvPr id="9" name="TextBox 8">
          <a:extLst>
            <a:ext uri="{FF2B5EF4-FFF2-40B4-BE49-F238E27FC236}">
              <a16:creationId xmlns:a16="http://schemas.microsoft.com/office/drawing/2014/main" id="{00000000-0008-0000-0500-000009000000}"/>
            </a:ext>
          </a:extLst>
        </xdr:cNvPr>
        <xdr:cNvSpPr txBox="1"/>
      </xdr:nvSpPr>
      <xdr:spPr>
        <a:xfrm>
          <a:off x="19422876" y="188259"/>
          <a:ext cx="325217" cy="23308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lang="en-US" sz="1100"/>
            <a:t>**</a:t>
          </a:r>
        </a:p>
      </xdr:txBody>
    </xdr:sp>
    <xdr:clientData/>
  </xdr:oneCellAnchor>
  <xdr:oneCellAnchor>
    <xdr:from>
      <xdr:col>18</xdr:col>
      <xdr:colOff>228600</xdr:colOff>
      <xdr:row>11</xdr:row>
      <xdr:rowOff>188260</xdr:rowOff>
    </xdr:from>
    <xdr:ext cx="325217" cy="233083"/>
    <xdr:sp macro="" textlink="">
      <xdr:nvSpPr>
        <xdr:cNvPr id="10" name="TextBox 9">
          <a:extLst>
            <a:ext uri="{FF2B5EF4-FFF2-40B4-BE49-F238E27FC236}">
              <a16:creationId xmlns:a16="http://schemas.microsoft.com/office/drawing/2014/main" id="{00000000-0008-0000-0500-00000A000000}"/>
            </a:ext>
          </a:extLst>
        </xdr:cNvPr>
        <xdr:cNvSpPr txBox="1"/>
      </xdr:nvSpPr>
      <xdr:spPr>
        <a:xfrm>
          <a:off x="18980944" y="188260"/>
          <a:ext cx="325217" cy="23308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lang="en-US" sz="1100"/>
            <a:t>**</a:t>
          </a:r>
        </a:p>
      </xdr:txBody>
    </xdr:sp>
    <xdr:clientData/>
  </xdr:oneCellAnchor>
  <xdr:oneCellAnchor>
    <xdr:from>
      <xdr:col>15</xdr:col>
      <xdr:colOff>0</xdr:colOff>
      <xdr:row>0</xdr:row>
      <xdr:rowOff>188259</xdr:rowOff>
    </xdr:from>
    <xdr:ext cx="325217" cy="233083"/>
    <xdr:sp macro="" textlink="">
      <xdr:nvSpPr>
        <xdr:cNvPr id="11" name="TextBox 10">
          <a:extLst>
            <a:ext uri="{FF2B5EF4-FFF2-40B4-BE49-F238E27FC236}">
              <a16:creationId xmlns:a16="http://schemas.microsoft.com/office/drawing/2014/main" id="{00000000-0008-0000-0500-00000B000000}"/>
            </a:ext>
          </a:extLst>
        </xdr:cNvPr>
        <xdr:cNvSpPr txBox="1"/>
      </xdr:nvSpPr>
      <xdr:spPr>
        <a:xfrm>
          <a:off x="13363575" y="188259"/>
          <a:ext cx="325217" cy="23308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endParaRPr lang="en-US" sz="1100"/>
        </a:p>
      </xdr:txBody>
    </xdr:sp>
    <xdr:clientData/>
  </xdr:oneCellAnchor>
  <xdr:oneCellAnchor>
    <xdr:from>
      <xdr:col>16</xdr:col>
      <xdr:colOff>0</xdr:colOff>
      <xdr:row>0</xdr:row>
      <xdr:rowOff>188259</xdr:rowOff>
    </xdr:from>
    <xdr:ext cx="325217" cy="233083"/>
    <xdr:sp macro="" textlink="">
      <xdr:nvSpPr>
        <xdr:cNvPr id="12" name="TextBox 11">
          <a:extLst>
            <a:ext uri="{FF2B5EF4-FFF2-40B4-BE49-F238E27FC236}">
              <a16:creationId xmlns:a16="http://schemas.microsoft.com/office/drawing/2014/main" id="{00000000-0008-0000-0500-00000C000000}"/>
            </a:ext>
          </a:extLst>
        </xdr:cNvPr>
        <xdr:cNvSpPr txBox="1"/>
      </xdr:nvSpPr>
      <xdr:spPr>
        <a:xfrm>
          <a:off x="14677571" y="188259"/>
          <a:ext cx="325217" cy="23308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endParaRPr lang="en-US" sz="1100"/>
        </a:p>
      </xdr:txBody>
    </xdr:sp>
    <xdr:clientData/>
  </xdr:oneCellAnchor>
</xdr:wsDr>
</file>

<file path=xl/drawings/drawing6.xml><?xml version="1.0" encoding="utf-8"?>
<xdr:wsDr xmlns:xdr="http://schemas.openxmlformats.org/drawingml/2006/spreadsheetDrawing" xmlns:a="http://schemas.openxmlformats.org/drawingml/2006/main">
  <xdr:twoCellAnchor editAs="absolute">
    <xdr:from>
      <xdr:col>0</xdr:col>
      <xdr:colOff>408567</xdr:colOff>
      <xdr:row>20</xdr:row>
      <xdr:rowOff>97251</xdr:rowOff>
    </xdr:from>
    <xdr:to>
      <xdr:col>1</xdr:col>
      <xdr:colOff>103767</xdr:colOff>
      <xdr:row>45</xdr:row>
      <xdr:rowOff>129860</xdr:rowOff>
    </xdr:to>
    <xdr:graphicFrame macro="">
      <xdr:nvGraphicFramePr>
        <xdr:cNvPr id="2" name="3g_curtailed_energy_hawaiich1">
          <a:extLst>
            <a:ext uri="{FF2B5EF4-FFF2-40B4-BE49-F238E27FC236}">
              <a16:creationId xmlns:a16="http://schemas.microsoft.com/office/drawing/2014/main" id="{00000000-0008-0000-06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absolute">
    <xdr:from>
      <xdr:col>0</xdr:col>
      <xdr:colOff>390524</xdr:colOff>
      <xdr:row>46</xdr:row>
      <xdr:rowOff>46247</xdr:rowOff>
    </xdr:from>
    <xdr:to>
      <xdr:col>1</xdr:col>
      <xdr:colOff>85724</xdr:colOff>
      <xdr:row>69</xdr:row>
      <xdr:rowOff>53867</xdr:rowOff>
    </xdr:to>
    <xdr:graphicFrame macro="">
      <xdr:nvGraphicFramePr>
        <xdr:cNvPr id="4" name="3g_curtailed_energy_hawaiich2">
          <a:extLst>
            <a:ext uri="{FF2B5EF4-FFF2-40B4-BE49-F238E27FC236}">
              <a16:creationId xmlns:a16="http://schemas.microsoft.com/office/drawing/2014/main" id="{00000000-0008-0000-06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absolute">
    <xdr:from>
      <xdr:col>0</xdr:col>
      <xdr:colOff>74438</xdr:colOff>
      <xdr:row>10</xdr:row>
      <xdr:rowOff>106455</xdr:rowOff>
    </xdr:from>
    <xdr:to>
      <xdr:col>0</xdr:col>
      <xdr:colOff>6741938</xdr:colOff>
      <xdr:row>10</xdr:row>
      <xdr:rowOff>4861335</xdr:rowOff>
    </xdr:to>
    <xdr:graphicFrame macro="">
      <xdr:nvGraphicFramePr>
        <xdr:cNvPr id="5" name="3g_curtailed_energy_hawaiich3">
          <a:extLst>
            <a:ext uri="{FF2B5EF4-FFF2-40B4-BE49-F238E27FC236}">
              <a16:creationId xmlns:a16="http://schemas.microsoft.com/office/drawing/2014/main" id="{00000000-0008-0000-06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absolute">
    <xdr:from>
      <xdr:col>0</xdr:col>
      <xdr:colOff>95250</xdr:colOff>
      <xdr:row>9</xdr:row>
      <xdr:rowOff>135272</xdr:rowOff>
    </xdr:from>
    <xdr:to>
      <xdr:col>0</xdr:col>
      <xdr:colOff>6762750</xdr:colOff>
      <xdr:row>9</xdr:row>
      <xdr:rowOff>4890152</xdr:rowOff>
    </xdr:to>
    <xdr:graphicFrame macro="">
      <xdr:nvGraphicFramePr>
        <xdr:cNvPr id="6" name="3g_curtailed_energy_hawaiich4">
          <a:extLst>
            <a:ext uri="{FF2B5EF4-FFF2-40B4-BE49-F238E27FC236}">
              <a16:creationId xmlns:a16="http://schemas.microsoft.com/office/drawing/2014/main" id="{00000000-0008-0000-06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oneCellAnchor>
    <xdr:from>
      <xdr:col>19</xdr:col>
      <xdr:colOff>206188</xdr:colOff>
      <xdr:row>11</xdr:row>
      <xdr:rowOff>188259</xdr:rowOff>
    </xdr:from>
    <xdr:ext cx="325217" cy="233083"/>
    <xdr:sp macro="" textlink="">
      <xdr:nvSpPr>
        <xdr:cNvPr id="7" name="TextBox 6">
          <a:extLst>
            <a:ext uri="{FF2B5EF4-FFF2-40B4-BE49-F238E27FC236}">
              <a16:creationId xmlns:a16="http://schemas.microsoft.com/office/drawing/2014/main" id="{00000000-0008-0000-0600-000007000000}"/>
            </a:ext>
          </a:extLst>
        </xdr:cNvPr>
        <xdr:cNvSpPr txBox="1"/>
      </xdr:nvSpPr>
      <xdr:spPr>
        <a:xfrm>
          <a:off x="17332138" y="2912409"/>
          <a:ext cx="325217" cy="23308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lang="en-US" sz="1100"/>
            <a:t>**</a:t>
          </a:r>
        </a:p>
      </xdr:txBody>
    </xdr:sp>
    <xdr:clientData/>
  </xdr:oneCellAnchor>
  <xdr:oneCellAnchor>
    <xdr:from>
      <xdr:col>18</xdr:col>
      <xdr:colOff>228600</xdr:colOff>
      <xdr:row>11</xdr:row>
      <xdr:rowOff>188260</xdr:rowOff>
    </xdr:from>
    <xdr:ext cx="325217" cy="233083"/>
    <xdr:sp macro="" textlink="">
      <xdr:nvSpPr>
        <xdr:cNvPr id="8" name="TextBox 7">
          <a:extLst>
            <a:ext uri="{FF2B5EF4-FFF2-40B4-BE49-F238E27FC236}">
              <a16:creationId xmlns:a16="http://schemas.microsoft.com/office/drawing/2014/main" id="{00000000-0008-0000-0600-000008000000}"/>
            </a:ext>
          </a:extLst>
        </xdr:cNvPr>
        <xdr:cNvSpPr txBox="1"/>
      </xdr:nvSpPr>
      <xdr:spPr>
        <a:xfrm>
          <a:off x="16602075" y="2912410"/>
          <a:ext cx="325217" cy="23308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lang="en-US" sz="1100"/>
            <a:t>**</a:t>
          </a:r>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tabColor rgb="FFFFC000"/>
    <pageSetUpPr fitToPage="1"/>
  </sheetPr>
  <dimension ref="A1:AW56"/>
  <sheetViews>
    <sheetView topLeftCell="A13" zoomScaleNormal="100" workbookViewId="0">
      <pane xSplit="1" topLeftCell="B1" activePane="topRight" state="frozen"/>
      <selection pane="topRight"/>
    </sheetView>
  </sheetViews>
  <sheetFormatPr defaultRowHeight="14.4" x14ac:dyDescent="0.3"/>
  <cols>
    <col min="1" max="1" width="106.109375" customWidth="1"/>
    <col min="2" max="11" width="11.109375" customWidth="1"/>
    <col min="12" max="13" width="11.109375" style="12" customWidth="1"/>
    <col min="14" max="22" width="11.109375" customWidth="1"/>
    <col min="23" max="34" width="11.109375" style="1" customWidth="1"/>
    <col min="35" max="41" width="11.109375" customWidth="1"/>
    <col min="42" max="46" width="11.44140625" bestFit="1" customWidth="1"/>
    <col min="47" max="50" width="9.109375" customWidth="1"/>
  </cols>
  <sheetData>
    <row r="1" spans="1:49" ht="17.399999999999999" x14ac:dyDescent="0.3">
      <c r="A1" s="74" t="s">
        <v>32</v>
      </c>
      <c r="B1" s="2">
        <v>2005</v>
      </c>
      <c r="C1" s="2">
        <v>2006</v>
      </c>
      <c r="D1" s="2">
        <v>2007</v>
      </c>
      <c r="E1" s="2">
        <v>2008</v>
      </c>
      <c r="F1" s="2">
        <v>2009</v>
      </c>
      <c r="G1" s="2">
        <v>2010</v>
      </c>
      <c r="H1" s="2">
        <v>2011</v>
      </c>
      <c r="I1" s="2" t="s">
        <v>7</v>
      </c>
      <c r="J1" s="2" t="s">
        <v>8</v>
      </c>
      <c r="K1" s="2" t="s">
        <v>9</v>
      </c>
      <c r="L1" s="25">
        <v>2015</v>
      </c>
      <c r="M1" s="23">
        <v>2016</v>
      </c>
      <c r="N1" s="46">
        <v>2017</v>
      </c>
      <c r="O1" s="48">
        <v>2018</v>
      </c>
      <c r="P1" s="38">
        <v>2019</v>
      </c>
      <c r="Q1" s="58">
        <v>2020</v>
      </c>
      <c r="R1" s="38">
        <v>2021</v>
      </c>
      <c r="S1" s="38">
        <v>2022</v>
      </c>
      <c r="T1" s="38"/>
      <c r="U1" s="38"/>
      <c r="V1" s="31"/>
      <c r="W1" s="31"/>
      <c r="X1" s="31"/>
      <c r="Y1" s="31"/>
      <c r="Z1" s="31"/>
      <c r="AA1" s="31"/>
      <c r="AB1" s="31"/>
      <c r="AC1" s="31"/>
      <c r="AD1"/>
      <c r="AE1"/>
      <c r="AF1"/>
      <c r="AG1"/>
      <c r="AH1"/>
    </row>
    <row r="2" spans="1:49" ht="15.6" x14ac:dyDescent="0.3">
      <c r="A2" s="68"/>
      <c r="B2" s="3" t="s">
        <v>0</v>
      </c>
      <c r="C2" s="3" t="s">
        <v>0</v>
      </c>
      <c r="D2" s="3" t="s">
        <v>0</v>
      </c>
      <c r="E2" s="3" t="s">
        <v>0</v>
      </c>
      <c r="F2" s="3" t="s">
        <v>0</v>
      </c>
      <c r="G2" s="3" t="s">
        <v>0</v>
      </c>
      <c r="H2" s="3" t="s">
        <v>0</v>
      </c>
      <c r="I2" s="3" t="s">
        <v>0</v>
      </c>
      <c r="J2" s="3" t="s">
        <v>0</v>
      </c>
      <c r="K2" s="3" t="s">
        <v>0</v>
      </c>
      <c r="L2" s="3" t="s">
        <v>0</v>
      </c>
      <c r="M2" s="3" t="s">
        <v>0</v>
      </c>
      <c r="N2" s="39" t="s">
        <v>0</v>
      </c>
      <c r="O2" s="39" t="s">
        <v>0</v>
      </c>
      <c r="P2" s="39" t="s">
        <v>0</v>
      </c>
      <c r="Q2" s="39" t="s">
        <v>0</v>
      </c>
      <c r="R2" s="3" t="s">
        <v>0</v>
      </c>
      <c r="S2" s="3" t="s">
        <v>0</v>
      </c>
      <c r="T2" s="3"/>
      <c r="U2" s="3"/>
      <c r="V2" s="3"/>
      <c r="W2" s="3"/>
      <c r="X2" s="3"/>
      <c r="Y2" s="3"/>
      <c r="Z2" s="3"/>
      <c r="AA2" s="3"/>
      <c r="AB2" s="3"/>
      <c r="AC2" s="3"/>
      <c r="AD2"/>
      <c r="AE2"/>
      <c r="AF2"/>
      <c r="AG2"/>
      <c r="AH2"/>
    </row>
    <row r="3" spans="1:49" x14ac:dyDescent="0.3">
      <c r="A3" s="69" t="s">
        <v>48</v>
      </c>
      <c r="B3" s="4"/>
      <c r="C3" s="4"/>
      <c r="D3" s="4"/>
      <c r="E3" s="4"/>
      <c r="F3" s="4"/>
      <c r="G3" s="4"/>
      <c r="H3" s="4"/>
      <c r="I3" s="4"/>
      <c r="J3" s="4"/>
      <c r="K3" s="4"/>
      <c r="L3" s="4"/>
      <c r="M3" s="4"/>
      <c r="N3" s="40"/>
      <c r="O3" s="40"/>
      <c r="P3" s="4"/>
      <c r="Q3" s="40"/>
      <c r="R3" s="4"/>
      <c r="S3" s="4"/>
      <c r="T3" s="4"/>
      <c r="U3" s="4"/>
      <c r="V3" s="4"/>
      <c r="W3" s="4"/>
      <c r="X3" s="4"/>
      <c r="Y3" s="4"/>
      <c r="Z3" s="4"/>
      <c r="AA3" s="4"/>
      <c r="AB3" s="4"/>
      <c r="AC3" s="4"/>
      <c r="AD3"/>
      <c r="AE3"/>
      <c r="AF3"/>
      <c r="AG3"/>
      <c r="AH3"/>
    </row>
    <row r="4" spans="1:49" s="7" customFormat="1" x14ac:dyDescent="0.3">
      <c r="A4" s="70" t="s">
        <v>6</v>
      </c>
      <c r="B4" s="8">
        <v>0</v>
      </c>
      <c r="C4" s="8">
        <v>0</v>
      </c>
      <c r="D4" s="8">
        <v>0</v>
      </c>
      <c r="E4" s="8">
        <v>0</v>
      </c>
      <c r="F4" s="8">
        <v>0</v>
      </c>
      <c r="G4" s="8">
        <v>23</v>
      </c>
      <c r="H4" s="8">
        <v>64023.750999999997</v>
      </c>
      <c r="I4" s="21">
        <v>75598</v>
      </c>
      <c r="J4" s="21">
        <v>133814</v>
      </c>
      <c r="K4" s="21">
        <v>204362</v>
      </c>
      <c r="L4" s="37">
        <v>236737.64199999999</v>
      </c>
      <c r="M4" s="37">
        <v>261479.73699999999</v>
      </c>
      <c r="N4" s="37">
        <f t="shared" ref="N4:N5" si="0">SUM(V19:Y19)</f>
        <v>293227</v>
      </c>
      <c r="O4" s="59">
        <f>SUM(Z19:AC19)</f>
        <v>304630</v>
      </c>
      <c r="P4" s="59">
        <f>SUM(AD19:AG19)</f>
        <v>307205.68200000003</v>
      </c>
      <c r="Q4" s="37">
        <f>SUM(AH19:AK19)</f>
        <v>519956.73</v>
      </c>
      <c r="R4" s="37">
        <f>SUM(AL19:AO19)</f>
        <v>538115.24300000002</v>
      </c>
      <c r="S4" s="37">
        <f>SUM(AP19:AS19)</f>
        <v>555015.04034719942</v>
      </c>
      <c r="T4" s="13"/>
      <c r="U4" s="13"/>
      <c r="V4" s="13"/>
      <c r="W4" s="13"/>
      <c r="X4" s="13"/>
      <c r="Y4" s="13"/>
      <c r="Z4" s="13"/>
      <c r="AA4" s="13"/>
      <c r="AB4" s="13"/>
      <c r="AC4" s="13"/>
    </row>
    <row r="5" spans="1:49" s="7" customFormat="1" x14ac:dyDescent="0.3">
      <c r="A5" s="70" t="s">
        <v>5</v>
      </c>
      <c r="B5" s="8">
        <v>0</v>
      </c>
      <c r="C5" s="8">
        <v>0</v>
      </c>
      <c r="D5" s="8">
        <v>0</v>
      </c>
      <c r="E5" s="8">
        <v>0</v>
      </c>
      <c r="F5" s="8">
        <v>0</v>
      </c>
      <c r="G5" s="8">
        <v>0</v>
      </c>
      <c r="H5" s="8">
        <v>795.09999999999854</v>
      </c>
      <c r="I5" s="21">
        <v>12736</v>
      </c>
      <c r="J5" s="21">
        <v>4860</v>
      </c>
      <c r="K5" s="21">
        <v>3040</v>
      </c>
      <c r="L5" s="37">
        <v>3184.2000000000044</v>
      </c>
      <c r="M5" s="37">
        <v>3373.4259999999995</v>
      </c>
      <c r="N5" s="37">
        <f t="shared" si="0"/>
        <v>7156.2309799999994</v>
      </c>
      <c r="O5" s="59">
        <f>SUM(Z20:AC20)</f>
        <v>5401.0523000000003</v>
      </c>
      <c r="P5" s="59">
        <f>SUM(AD20:AG20)</f>
        <v>7583.3631999999998</v>
      </c>
      <c r="Q5" s="37">
        <f>SUM(AH20:AK20)</f>
        <v>16160.3835</v>
      </c>
      <c r="R5" s="37">
        <f>SUM(AL20:AO20)</f>
        <v>40892.741000000002</v>
      </c>
      <c r="S5" s="37">
        <f>SUM(AP20:AS20)</f>
        <v>39118.567999999999</v>
      </c>
      <c r="T5" s="24"/>
      <c r="U5" s="24"/>
      <c r="V5" s="24"/>
      <c r="W5" s="24"/>
      <c r="X5" s="24"/>
      <c r="Y5" s="24"/>
      <c r="Z5" s="24"/>
      <c r="AA5" s="24"/>
      <c r="AB5" s="24"/>
      <c r="AC5" s="24"/>
    </row>
    <row r="6" spans="1:49" x14ac:dyDescent="0.3">
      <c r="A6" s="71" t="s">
        <v>4</v>
      </c>
      <c r="B6" s="5">
        <f t="shared" ref="B6:N6" si="1">IFERROR(B5/(B5+B4),0)</f>
        <v>0</v>
      </c>
      <c r="C6" s="5">
        <f t="shared" si="1"/>
        <v>0</v>
      </c>
      <c r="D6" s="5">
        <f t="shared" si="1"/>
        <v>0</v>
      </c>
      <c r="E6" s="5">
        <f t="shared" si="1"/>
        <v>0</v>
      </c>
      <c r="F6" s="5">
        <f t="shared" si="1"/>
        <v>0</v>
      </c>
      <c r="G6" s="5">
        <f t="shared" si="1"/>
        <v>0</v>
      </c>
      <c r="H6" s="5">
        <f t="shared" si="1"/>
        <v>1.2266493276778366E-2</v>
      </c>
      <c r="I6" s="18">
        <f t="shared" si="1"/>
        <v>0.14418004392419681</v>
      </c>
      <c r="J6" s="18">
        <f t="shared" si="1"/>
        <v>3.5046223517025542E-2</v>
      </c>
      <c r="K6" s="18">
        <f t="shared" si="1"/>
        <v>1.4657524999758923E-2</v>
      </c>
      <c r="L6" s="41">
        <f t="shared" si="1"/>
        <v>1.3271822079458711E-2</v>
      </c>
      <c r="M6" s="41">
        <f t="shared" si="1"/>
        <v>1.2736967011415301E-2</v>
      </c>
      <c r="N6" s="41">
        <f t="shared" si="1"/>
        <v>2.3823670038613017E-2</v>
      </c>
      <c r="O6" s="41">
        <f t="shared" ref="O6:P6" si="2">IFERROR(O5/(O5+O4),0)</f>
        <v>1.7421004315315163E-2</v>
      </c>
      <c r="P6" s="41">
        <f t="shared" si="2"/>
        <v>2.4090302110678401E-2</v>
      </c>
      <c r="Q6" s="41">
        <f t="shared" ref="Q6:R6" si="3">IFERROR(Q5/(Q5+Q4),0)</f>
        <v>3.0143383027820471E-2</v>
      </c>
      <c r="R6" s="41">
        <f t="shared" si="3"/>
        <v>7.0625521806276154E-2</v>
      </c>
      <c r="S6" s="41">
        <f>IFERROR(S5/(S5+S4),0)</f>
        <v>6.5841365393926543E-2</v>
      </c>
      <c r="T6" s="6"/>
      <c r="U6" s="6"/>
      <c r="V6" s="6"/>
      <c r="W6" s="6"/>
      <c r="X6" s="6"/>
      <c r="Y6" s="6"/>
      <c r="Z6" s="6"/>
      <c r="AA6" s="6"/>
      <c r="AB6" s="6"/>
      <c r="AC6" s="6"/>
      <c r="AD6"/>
      <c r="AE6"/>
      <c r="AF6"/>
      <c r="AG6"/>
      <c r="AH6"/>
    </row>
    <row r="7" spans="1:49" s="7" customFormat="1" ht="14.85" customHeight="1" x14ac:dyDescent="0.3">
      <c r="A7" s="70" t="s">
        <v>3</v>
      </c>
      <c r="B7" s="8">
        <v>332815.03700000001</v>
      </c>
      <c r="C7" s="8">
        <v>395073.41600000003</v>
      </c>
      <c r="D7" s="8">
        <v>326053.95500000002</v>
      </c>
      <c r="E7" s="8">
        <v>359011.89199999999</v>
      </c>
      <c r="F7" s="8">
        <v>363629.44999999995</v>
      </c>
      <c r="G7" s="8">
        <v>316188.61599999998</v>
      </c>
      <c r="H7" s="8">
        <v>345892.41200000001</v>
      </c>
      <c r="I7" s="21">
        <v>323658</v>
      </c>
      <c r="J7" s="21">
        <v>403077</v>
      </c>
      <c r="K7" s="21">
        <v>426185</v>
      </c>
      <c r="L7" s="37">
        <v>439368.67577819998</v>
      </c>
      <c r="M7" s="37">
        <v>451379.95973830001</v>
      </c>
      <c r="N7" s="37">
        <f t="shared" ref="N7:N8" si="4">SUM(V22:Y22)</f>
        <v>442477</v>
      </c>
      <c r="O7" s="59">
        <f>SUM(Z22:AC22)</f>
        <v>424079.27500000002</v>
      </c>
      <c r="P7" s="59">
        <f>SUM(AD22:AG22)</f>
        <v>467001.90350000025</v>
      </c>
      <c r="Q7" s="37">
        <f>SUM(AH22:AK22)</f>
        <v>397518.84068999998</v>
      </c>
      <c r="R7" s="37">
        <f>SUM(AL22:AO22)</f>
        <v>389784.47106775665</v>
      </c>
      <c r="S7" s="37">
        <f>SUM(AP22:AS22)</f>
        <v>387367.01732095034</v>
      </c>
      <c r="T7" s="13"/>
      <c r="U7" s="13"/>
      <c r="V7" s="13"/>
      <c r="W7" s="13"/>
      <c r="X7" s="13"/>
      <c r="Y7" s="13"/>
      <c r="Z7" s="13"/>
      <c r="AA7" s="13"/>
      <c r="AB7" s="13"/>
      <c r="AC7" s="13"/>
    </row>
    <row r="8" spans="1:49" s="7" customFormat="1" x14ac:dyDescent="0.3">
      <c r="A8" s="70" t="s">
        <v>2</v>
      </c>
      <c r="B8" s="8">
        <v>400</v>
      </c>
      <c r="C8" s="8">
        <v>500</v>
      </c>
      <c r="D8" s="8">
        <v>1700</v>
      </c>
      <c r="E8" s="8">
        <v>4002.8182914117597</v>
      </c>
      <c r="F8" s="8">
        <v>15668.452030742201</v>
      </c>
      <c r="G8" s="8">
        <v>28596.8128570673</v>
      </c>
      <c r="H8" s="8">
        <v>54341.053999999996</v>
      </c>
      <c r="I8" s="21">
        <v>131597</v>
      </c>
      <c r="J8" s="21">
        <v>264117</v>
      </c>
      <c r="K8" s="21">
        <v>398522</v>
      </c>
      <c r="L8" s="37">
        <v>448260.50753221347</v>
      </c>
      <c r="M8" s="37">
        <v>530177.4167950945</v>
      </c>
      <c r="N8" s="37">
        <f t="shared" si="4"/>
        <v>633701</v>
      </c>
      <c r="O8" s="59">
        <f>SUM(Z23:AC23)</f>
        <v>688594.78461011464</v>
      </c>
      <c r="P8" s="59">
        <f>SUM(AD23:AG23)</f>
        <v>880922.1112982661</v>
      </c>
      <c r="Q8" s="37">
        <f>SUM(AH23:AK23)</f>
        <v>956588.9845455644</v>
      </c>
      <c r="R8" s="37">
        <f>SUM(AL23:AO23)</f>
        <v>1020841.2562310933</v>
      </c>
      <c r="S8" s="37">
        <f>SUM(AP23:AS23)</f>
        <v>1100523.4793278652</v>
      </c>
      <c r="T8" s="13"/>
      <c r="U8" s="13"/>
      <c r="V8" s="13"/>
      <c r="W8" s="13"/>
      <c r="X8" s="13"/>
      <c r="Y8" s="13"/>
      <c r="Z8" s="13"/>
      <c r="AA8" s="13"/>
      <c r="AB8" s="13"/>
      <c r="AC8" s="13"/>
    </row>
    <row r="9" spans="1:49" ht="14.85" customHeight="1" x14ac:dyDescent="0.3">
      <c r="A9" s="71" t="s">
        <v>1</v>
      </c>
      <c r="B9" s="5">
        <f t="shared" ref="B9:M9" si="5">IFERROR(B5/(B4+B5+B8+B7),0)</f>
        <v>0</v>
      </c>
      <c r="C9" s="5">
        <f t="shared" si="5"/>
        <v>0</v>
      </c>
      <c r="D9" s="5">
        <f t="shared" si="5"/>
        <v>0</v>
      </c>
      <c r="E9" s="5">
        <f t="shared" si="5"/>
        <v>0</v>
      </c>
      <c r="F9" s="5">
        <f t="shared" si="5"/>
        <v>0</v>
      </c>
      <c r="G9" s="5">
        <f t="shared" si="5"/>
        <v>0</v>
      </c>
      <c r="H9" s="5">
        <f t="shared" si="5"/>
        <v>1.709700115309819E-3</v>
      </c>
      <c r="I9" s="18">
        <f t="shared" si="5"/>
        <v>2.3429466012005393E-2</v>
      </c>
      <c r="J9" s="18">
        <f t="shared" si="5"/>
        <v>6.0307643435401331E-3</v>
      </c>
      <c r="K9" s="18">
        <f t="shared" si="5"/>
        <v>2.9454253378276905E-3</v>
      </c>
      <c r="L9" s="41">
        <f t="shared" si="5"/>
        <v>2.8239963678126211E-3</v>
      </c>
      <c r="M9" s="41">
        <f t="shared" si="5"/>
        <v>2.7065127363756678E-3</v>
      </c>
      <c r="N9" s="41">
        <f t="shared" ref="N9:O9" si="6">IFERROR(N5/(N4+N5+N8+N7),0)</f>
        <v>5.1986288869296012E-3</v>
      </c>
      <c r="O9" s="41">
        <f t="shared" si="6"/>
        <v>3.7963259250179981E-3</v>
      </c>
      <c r="P9" s="41">
        <f t="shared" ref="P9:Q9" si="7">IFERROR(P5/(P4+P5+P8+P7),0)</f>
        <v>4.5608369732826337E-3</v>
      </c>
      <c r="Q9" s="41">
        <f t="shared" si="7"/>
        <v>8.5494499457880561E-3</v>
      </c>
      <c r="R9" s="41">
        <f t="shared" ref="R9:S9" si="8">IFERROR(R5/(R4+R5+R8+R7),0)</f>
        <v>2.05528991430814E-2</v>
      </c>
      <c r="S9" s="41">
        <f t="shared" si="8"/>
        <v>1.8788720027847552E-2</v>
      </c>
      <c r="T9" s="6"/>
      <c r="U9" s="6"/>
      <c r="V9" s="6"/>
      <c r="W9" s="6"/>
      <c r="X9" s="6"/>
      <c r="Y9" s="6"/>
      <c r="Z9" s="6"/>
      <c r="AA9" s="6"/>
      <c r="AB9" s="6"/>
      <c r="AC9" s="6"/>
      <c r="AD9"/>
      <c r="AE9"/>
      <c r="AF9"/>
      <c r="AG9"/>
      <c r="AH9"/>
    </row>
    <row r="10" spans="1:49" x14ac:dyDescent="0.3">
      <c r="B10" s="79" t="s">
        <v>10</v>
      </c>
      <c r="C10" s="79"/>
      <c r="D10" s="79"/>
      <c r="E10" s="79"/>
      <c r="F10" s="79"/>
      <c r="G10" s="79"/>
      <c r="H10" s="79"/>
      <c r="I10" s="79"/>
      <c r="J10" s="79"/>
      <c r="K10" s="79"/>
      <c r="L10" s="79"/>
      <c r="M10" s="79"/>
      <c r="N10" s="79"/>
      <c r="O10" s="79"/>
      <c r="P10" s="79"/>
      <c r="Q10" s="79"/>
      <c r="R10" s="79"/>
      <c r="S10" s="79"/>
      <c r="T10" s="79"/>
      <c r="U10" s="79"/>
      <c r="V10" s="79"/>
      <c r="W10" s="79"/>
      <c r="X10" s="79"/>
      <c r="Y10" s="79"/>
      <c r="Z10" s="79"/>
      <c r="AA10" s="79"/>
      <c r="AB10" s="79"/>
      <c r="AC10" s="79"/>
      <c r="AD10" s="79"/>
      <c r="AE10"/>
      <c r="AF10"/>
      <c r="AG10"/>
      <c r="AH10"/>
    </row>
    <row r="11" spans="1:49" x14ac:dyDescent="0.3">
      <c r="B11" s="22" t="s">
        <v>11</v>
      </c>
      <c r="C11" s="15"/>
      <c r="D11" s="15"/>
      <c r="E11" s="15"/>
      <c r="F11" s="15"/>
      <c r="G11" s="15"/>
      <c r="H11" s="15"/>
      <c r="I11" s="15"/>
      <c r="J11" s="15"/>
      <c r="K11" s="15"/>
      <c r="L11" s="15"/>
      <c r="M11" s="15"/>
      <c r="N11" s="15"/>
      <c r="O11" s="15"/>
      <c r="P11" s="15"/>
      <c r="Q11" s="15"/>
      <c r="R11" s="15"/>
      <c r="S11" s="15"/>
      <c r="T11" s="15"/>
      <c r="U11" s="15"/>
      <c r="V11" s="15"/>
      <c r="W11" s="15"/>
      <c r="X11" s="15"/>
      <c r="Y11" s="15"/>
      <c r="AE11" s="15"/>
      <c r="AF11" s="15"/>
      <c r="AG11" s="15"/>
    </row>
    <row r="12" spans="1:49" x14ac:dyDescent="0.3">
      <c r="B12" t="s">
        <v>54</v>
      </c>
    </row>
    <row r="13" spans="1:49" ht="409.5" customHeight="1" x14ac:dyDescent="0.3"/>
    <row r="14" spans="1:49" ht="408.75" customHeight="1" x14ac:dyDescent="0.3"/>
    <row r="15" spans="1:49" ht="35.25" customHeight="1" x14ac:dyDescent="0.3"/>
    <row r="16" spans="1:49" ht="17.399999999999999" x14ac:dyDescent="0.3">
      <c r="A16" s="17"/>
      <c r="B16" s="80">
        <v>2012</v>
      </c>
      <c r="C16" s="81"/>
      <c r="D16" s="81"/>
      <c r="E16" s="82"/>
      <c r="F16" s="80">
        <v>2013</v>
      </c>
      <c r="G16" s="83"/>
      <c r="H16" s="83"/>
      <c r="I16" s="84"/>
      <c r="J16" s="76">
        <v>2014</v>
      </c>
      <c r="K16" s="77"/>
      <c r="L16" s="77"/>
      <c r="M16" s="78"/>
      <c r="N16" s="76">
        <v>2015</v>
      </c>
      <c r="O16" s="77"/>
      <c r="P16" s="77"/>
      <c r="Q16" s="78"/>
      <c r="R16" s="76">
        <v>2016</v>
      </c>
      <c r="S16" s="77"/>
      <c r="T16" s="77"/>
      <c r="U16" s="78"/>
      <c r="V16" s="76">
        <v>2017</v>
      </c>
      <c r="W16" s="77"/>
      <c r="X16" s="77"/>
      <c r="Y16" s="78"/>
      <c r="Z16" s="76">
        <v>2018</v>
      </c>
      <c r="AA16" s="77"/>
      <c r="AB16" s="77"/>
      <c r="AC16" s="78"/>
      <c r="AD16" s="76">
        <v>2019</v>
      </c>
      <c r="AE16" s="77"/>
      <c r="AF16" s="77"/>
      <c r="AG16" s="78"/>
      <c r="AH16" s="76">
        <v>2020</v>
      </c>
      <c r="AI16" s="77"/>
      <c r="AJ16" s="77"/>
      <c r="AK16" s="78"/>
      <c r="AL16" s="76">
        <v>2021</v>
      </c>
      <c r="AM16" s="77"/>
      <c r="AN16" s="77"/>
      <c r="AO16" s="78"/>
      <c r="AP16" s="76">
        <v>2022</v>
      </c>
      <c r="AQ16" s="77"/>
      <c r="AR16" s="77"/>
      <c r="AS16" s="78"/>
      <c r="AT16" s="76">
        <v>2023</v>
      </c>
      <c r="AU16" s="77"/>
      <c r="AV16" s="77"/>
      <c r="AW16" s="78"/>
    </row>
    <row r="17" spans="1:47" ht="17.399999999999999" x14ac:dyDescent="0.3">
      <c r="A17" s="68" t="s">
        <v>33</v>
      </c>
      <c r="B17" s="29" t="s">
        <v>12</v>
      </c>
      <c r="C17" s="29" t="s">
        <v>13</v>
      </c>
      <c r="D17" s="29" t="s">
        <v>14</v>
      </c>
      <c r="E17" s="29" t="s">
        <v>15</v>
      </c>
      <c r="F17" s="29" t="s">
        <v>16</v>
      </c>
      <c r="G17" s="29" t="s">
        <v>17</v>
      </c>
      <c r="H17" s="29" t="s">
        <v>18</v>
      </c>
      <c r="I17" s="29" t="s">
        <v>19</v>
      </c>
      <c r="J17" s="28" t="s">
        <v>20</v>
      </c>
      <c r="K17" s="28" t="s">
        <v>21</v>
      </c>
      <c r="L17" s="28" t="s">
        <v>22</v>
      </c>
      <c r="M17" s="28" t="s">
        <v>23</v>
      </c>
      <c r="N17" s="30" t="s">
        <v>24</v>
      </c>
      <c r="O17" s="30" t="s">
        <v>25</v>
      </c>
      <c r="P17" s="30" t="s">
        <v>26</v>
      </c>
      <c r="Q17" s="30" t="s">
        <v>27</v>
      </c>
      <c r="R17" s="28" t="s">
        <v>28</v>
      </c>
      <c r="S17" s="28" t="s">
        <v>29</v>
      </c>
      <c r="T17" s="28" t="s">
        <v>30</v>
      </c>
      <c r="U17" s="28" t="s">
        <v>31</v>
      </c>
      <c r="V17" s="42" t="s">
        <v>34</v>
      </c>
      <c r="W17" s="43" t="s">
        <v>35</v>
      </c>
      <c r="X17" s="44" t="s">
        <v>36</v>
      </c>
      <c r="Y17" s="45" t="s">
        <v>37</v>
      </c>
      <c r="Z17" s="47" t="s">
        <v>38</v>
      </c>
      <c r="AA17" s="28" t="s">
        <v>39</v>
      </c>
      <c r="AB17" s="28" t="s">
        <v>40</v>
      </c>
      <c r="AC17" s="28" t="s">
        <v>41</v>
      </c>
      <c r="AD17" s="50" t="s">
        <v>42</v>
      </c>
      <c r="AE17" s="51" t="s">
        <v>43</v>
      </c>
      <c r="AF17" s="56" t="s">
        <v>44</v>
      </c>
      <c r="AG17" s="56" t="s">
        <v>45</v>
      </c>
      <c r="AH17" s="56" t="s">
        <v>50</v>
      </c>
      <c r="AI17" s="56" t="s">
        <v>51</v>
      </c>
      <c r="AJ17" s="56" t="s">
        <v>52</v>
      </c>
      <c r="AK17" s="57" t="s">
        <v>53</v>
      </c>
      <c r="AL17" s="60" t="s">
        <v>56</v>
      </c>
      <c r="AM17" s="61" t="s">
        <v>57</v>
      </c>
      <c r="AN17" s="62" t="s">
        <v>58</v>
      </c>
      <c r="AO17" s="65" t="s">
        <v>59</v>
      </c>
      <c r="AP17" s="66" t="s">
        <v>60</v>
      </c>
      <c r="AQ17" s="67" t="s">
        <v>61</v>
      </c>
      <c r="AR17" s="66" t="s">
        <v>62</v>
      </c>
      <c r="AS17" s="66" t="s">
        <v>63</v>
      </c>
      <c r="AT17" s="49" t="s">
        <v>64</v>
      </c>
      <c r="AU17" s="49" t="s">
        <v>65</v>
      </c>
    </row>
    <row r="18" spans="1:47" x14ac:dyDescent="0.3">
      <c r="A18" s="69" t="s">
        <v>48</v>
      </c>
      <c r="B18" s="9"/>
      <c r="C18" s="9"/>
      <c r="D18" s="9"/>
      <c r="E18" s="9"/>
      <c r="F18" s="9"/>
      <c r="G18" s="9"/>
      <c r="H18" s="9"/>
      <c r="I18" s="9"/>
      <c r="J18" s="9"/>
      <c r="K18" s="9"/>
      <c r="L18" s="9"/>
      <c r="M18" s="9"/>
      <c r="N18" s="9"/>
      <c r="O18" s="9"/>
      <c r="P18" s="9"/>
      <c r="Q18" s="9"/>
      <c r="R18" s="9"/>
      <c r="S18" s="9"/>
      <c r="T18" s="9"/>
      <c r="U18" s="9"/>
      <c r="V18" s="9"/>
      <c r="AL18" s="1"/>
      <c r="AM18" s="12"/>
      <c r="AN18" s="12"/>
      <c r="AO18" s="12"/>
      <c r="AP18" s="1"/>
      <c r="AQ18" s="12"/>
      <c r="AR18" s="12"/>
      <c r="AS18" s="12"/>
    </row>
    <row r="19" spans="1:47" x14ac:dyDescent="0.3">
      <c r="A19" s="70" t="s">
        <v>6</v>
      </c>
      <c r="B19" s="21">
        <v>21738</v>
      </c>
      <c r="C19" s="21">
        <v>23374</v>
      </c>
      <c r="D19" s="21">
        <v>8157</v>
      </c>
      <c r="E19" s="21">
        <v>22328</v>
      </c>
      <c r="F19" s="21">
        <v>35937</v>
      </c>
      <c r="G19" s="21">
        <v>32921</v>
      </c>
      <c r="H19" s="21">
        <v>36816</v>
      </c>
      <c r="I19" s="21">
        <v>28139</v>
      </c>
      <c r="J19" s="21">
        <v>33410</v>
      </c>
      <c r="K19" s="21">
        <v>63391</v>
      </c>
      <c r="L19" s="21">
        <v>53186</v>
      </c>
      <c r="M19" s="21">
        <v>54375</v>
      </c>
      <c r="N19" s="21">
        <v>38802</v>
      </c>
      <c r="O19" s="21">
        <v>75357.45199999999</v>
      </c>
      <c r="P19" s="21">
        <v>56899.762999999999</v>
      </c>
      <c r="Q19" s="21">
        <v>65678.427000000011</v>
      </c>
      <c r="R19" s="21">
        <v>35813.263999999996</v>
      </c>
      <c r="S19" s="21">
        <v>72258</v>
      </c>
      <c r="T19" s="21">
        <v>75380</v>
      </c>
      <c r="U19" s="21">
        <v>78028</v>
      </c>
      <c r="V19" s="37">
        <v>60274</v>
      </c>
      <c r="W19" s="37">
        <v>74050</v>
      </c>
      <c r="X19" s="37">
        <v>83647</v>
      </c>
      <c r="Y19" s="37">
        <v>75256</v>
      </c>
      <c r="Z19" s="37">
        <v>70539</v>
      </c>
      <c r="AA19" s="37">
        <v>86445</v>
      </c>
      <c r="AB19" s="37">
        <v>84380</v>
      </c>
      <c r="AC19" s="37">
        <v>63266</v>
      </c>
      <c r="AD19" s="37">
        <v>61594.18</v>
      </c>
      <c r="AE19" s="37">
        <v>61991.27399999999</v>
      </c>
      <c r="AF19" s="37">
        <v>90546.130999999994</v>
      </c>
      <c r="AG19" s="37">
        <v>93074.097000000023</v>
      </c>
      <c r="AH19" s="37">
        <v>118244.93900000001</v>
      </c>
      <c r="AI19" s="37">
        <v>141074.421</v>
      </c>
      <c r="AJ19" s="37">
        <v>151716.94400000002</v>
      </c>
      <c r="AK19" s="37">
        <v>108920.42600000001</v>
      </c>
      <c r="AL19" s="37">
        <v>113937.96999999999</v>
      </c>
      <c r="AM19" s="37">
        <v>132952.33499999999</v>
      </c>
      <c r="AN19" s="37">
        <v>142356.15899999999</v>
      </c>
      <c r="AO19" s="37">
        <v>148868.77899999998</v>
      </c>
      <c r="AP19" s="37">
        <v>101147.47834719934</v>
      </c>
      <c r="AQ19" s="37">
        <v>147323.85500000001</v>
      </c>
      <c r="AR19" s="37">
        <v>147901.42200000002</v>
      </c>
      <c r="AS19" s="37">
        <v>158642.285</v>
      </c>
      <c r="AT19" s="37">
        <v>146999.65699999998</v>
      </c>
      <c r="AU19" s="37">
        <v>195866.68700000001</v>
      </c>
    </row>
    <row r="20" spans="1:47" x14ac:dyDescent="0.3">
      <c r="A20" s="70" t="s">
        <v>5</v>
      </c>
      <c r="B20" s="20">
        <v>1470</v>
      </c>
      <c r="C20" s="20">
        <v>7767</v>
      </c>
      <c r="D20" s="20">
        <v>2815</v>
      </c>
      <c r="E20" s="20">
        <v>684</v>
      </c>
      <c r="F20" s="20">
        <v>1619</v>
      </c>
      <c r="G20" s="20">
        <v>715</v>
      </c>
      <c r="H20" s="21">
        <v>2338</v>
      </c>
      <c r="I20" s="21">
        <v>188</v>
      </c>
      <c r="J20" s="19">
        <v>1223</v>
      </c>
      <c r="K20" s="21">
        <v>448</v>
      </c>
      <c r="L20" s="21">
        <v>1168</v>
      </c>
      <c r="M20" s="21">
        <v>201</v>
      </c>
      <c r="N20" s="21">
        <v>778</v>
      </c>
      <c r="O20" s="21">
        <v>753.44000000000233</v>
      </c>
      <c r="P20" s="21">
        <v>248.33000000000175</v>
      </c>
      <c r="Q20" s="21">
        <v>1404.43</v>
      </c>
      <c r="R20" s="21">
        <v>477.86</v>
      </c>
      <c r="S20" s="21">
        <v>591.4</v>
      </c>
      <c r="T20" s="21">
        <v>1079.2599999999998</v>
      </c>
      <c r="U20" s="21">
        <v>1224.9059999999999</v>
      </c>
      <c r="V20" s="37">
        <v>2266.2750000000001</v>
      </c>
      <c r="W20" s="37">
        <v>1922.3070799999998</v>
      </c>
      <c r="X20" s="37">
        <v>2319.5766999999996</v>
      </c>
      <c r="Y20" s="37">
        <v>648.07219999999995</v>
      </c>
      <c r="Z20" s="37">
        <v>1450.8038000000001</v>
      </c>
      <c r="AA20" s="37">
        <v>1367.5509999999999</v>
      </c>
      <c r="AB20" s="37">
        <v>1833.7739999999999</v>
      </c>
      <c r="AC20" s="37">
        <v>748.92349999999988</v>
      </c>
      <c r="AD20" s="37">
        <v>2058.8599999999997</v>
      </c>
      <c r="AE20" s="37">
        <v>1055.3263999999999</v>
      </c>
      <c r="AF20" s="37">
        <v>1623.2367999999999</v>
      </c>
      <c r="AG20" s="37">
        <v>2845.94</v>
      </c>
      <c r="AH20" s="37">
        <v>3443.3775000000005</v>
      </c>
      <c r="AI20" s="37">
        <v>4400.2190000000001</v>
      </c>
      <c r="AJ20" s="37">
        <v>5632.2839999999997</v>
      </c>
      <c r="AK20" s="37">
        <v>2684.5030000000002</v>
      </c>
      <c r="AL20" s="37">
        <v>10803.017999999998</v>
      </c>
      <c r="AM20" s="37">
        <v>16532.460999999999</v>
      </c>
      <c r="AN20" s="37">
        <v>9863.2309999999998</v>
      </c>
      <c r="AO20" s="37">
        <v>3694.0309999999999</v>
      </c>
      <c r="AP20" s="37">
        <v>7090.8429999999989</v>
      </c>
      <c r="AQ20" s="37">
        <v>20405.144</v>
      </c>
      <c r="AR20" s="37">
        <v>6694.0110000000004</v>
      </c>
      <c r="AS20" s="37">
        <v>4928.57</v>
      </c>
      <c r="AT20" s="37">
        <v>8388.4389999999985</v>
      </c>
      <c r="AU20" s="37">
        <v>7994.7439999999988</v>
      </c>
    </row>
    <row r="21" spans="1:47" x14ac:dyDescent="0.3">
      <c r="A21" s="71" t="s">
        <v>4</v>
      </c>
      <c r="B21" s="18">
        <v>6.3299999999999995E-2</v>
      </c>
      <c r="C21" s="18">
        <v>0.24940000000000001</v>
      </c>
      <c r="D21" s="18">
        <v>0.25650000000000001</v>
      </c>
      <c r="E21" s="18">
        <v>2.9700000000000001E-2</v>
      </c>
      <c r="F21" s="18">
        <v>4.3099999999999999E-2</v>
      </c>
      <c r="G21" s="18">
        <v>2.1299999999999999E-2</v>
      </c>
      <c r="H21" s="18">
        <v>5.9700000000000003E-2</v>
      </c>
      <c r="I21" s="18">
        <v>6.6E-3</v>
      </c>
      <c r="J21" s="18">
        <v>3.5299999999999998E-2</v>
      </c>
      <c r="K21" s="18">
        <v>7.0000000000000001E-3</v>
      </c>
      <c r="L21" s="18">
        <v>2.1499999999999998E-2</v>
      </c>
      <c r="M21" s="18">
        <v>3.7000000000000002E-3</v>
      </c>
      <c r="N21" s="18">
        <v>1.9599999999999999E-2</v>
      </c>
      <c r="O21" s="18">
        <v>9.8992401770827028E-3</v>
      </c>
      <c r="P21" s="18">
        <v>4.345376843983258E-3</v>
      </c>
      <c r="Q21" s="18">
        <v>2.0935751141308724E-2</v>
      </c>
      <c r="R21" s="18">
        <v>1.3167406994613891E-2</v>
      </c>
      <c r="S21" s="18">
        <v>8.1181176509346666E-3</v>
      </c>
      <c r="T21" s="18">
        <v>1.4115491047127577E-2</v>
      </c>
      <c r="U21" s="18">
        <v>1.5455660389285914E-2</v>
      </c>
      <c r="V21" s="41">
        <v>3.6237048845723818E-2</v>
      </c>
      <c r="W21" s="41">
        <v>2.5302734034070878E-2</v>
      </c>
      <c r="X21" s="41">
        <v>2.6982308579003814E-2</v>
      </c>
      <c r="Y21" s="41">
        <v>8.5380425742164583E-3</v>
      </c>
      <c r="Z21" s="41">
        <v>2.0152906709269291E-2</v>
      </c>
      <c r="AA21" s="41">
        <v>1.5573525474735381E-2</v>
      </c>
      <c r="AB21" s="41">
        <v>2.1270081506929505E-2</v>
      </c>
      <c r="AC21" s="41">
        <v>1.1699201671310281E-2</v>
      </c>
      <c r="AD21" s="41">
        <v>3.2345038037460576E-2</v>
      </c>
      <c r="AE21" s="41">
        <v>1.6738831170982536E-2</v>
      </c>
      <c r="AF21" s="41">
        <v>1.7611456373686878E-2</v>
      </c>
      <c r="AG21" s="41">
        <v>2.9669921832911717E-2</v>
      </c>
      <c r="AH21" s="41">
        <v>2.8296697653796533E-2</v>
      </c>
      <c r="AI21" s="41">
        <v>3.0247326956780923E-2</v>
      </c>
      <c r="AJ21" s="41">
        <v>3.5794799069494003E-2</v>
      </c>
      <c r="AK21" s="41">
        <v>2.4053624011534474E-2</v>
      </c>
      <c r="AL21" s="41">
        <v>8.6603594962707822E-2</v>
      </c>
      <c r="AM21" s="41">
        <v>0.11059627094115981</v>
      </c>
      <c r="AN21" s="41">
        <v>6.4796153762014155E-2</v>
      </c>
      <c r="AO21" s="41">
        <v>2.4213181443105306E-2</v>
      </c>
      <c r="AP21" s="41">
        <v>5.9247296350303923E-2</v>
      </c>
      <c r="AQ21" s="41">
        <v>0.12746663294733152</v>
      </c>
      <c r="AR21" s="41">
        <v>4.3814198388518522E-2</v>
      </c>
      <c r="AS21" s="41">
        <v>3.0131101289407575E-2</v>
      </c>
      <c r="AT21" s="41">
        <v>5.3983794228355801E-2</v>
      </c>
      <c r="AU21" s="41">
        <v>3.921655980134859E-2</v>
      </c>
    </row>
    <row r="22" spans="1:47" x14ac:dyDescent="0.3">
      <c r="A22" s="70" t="s">
        <v>3</v>
      </c>
      <c r="B22" s="20">
        <v>76991</v>
      </c>
      <c r="C22" s="20">
        <v>76477</v>
      </c>
      <c r="D22" s="20">
        <v>89230</v>
      </c>
      <c r="E22" s="20">
        <v>80960</v>
      </c>
      <c r="F22" s="20">
        <v>99380</v>
      </c>
      <c r="G22" s="20">
        <v>81246</v>
      </c>
      <c r="H22" s="20">
        <v>112338</v>
      </c>
      <c r="I22" s="20">
        <v>110113</v>
      </c>
      <c r="J22" s="19">
        <v>96382</v>
      </c>
      <c r="K22" s="19">
        <v>101815</v>
      </c>
      <c r="L22" s="19">
        <v>114118</v>
      </c>
      <c r="M22" s="19">
        <v>113871</v>
      </c>
      <c r="N22" s="19">
        <v>103876</v>
      </c>
      <c r="O22" s="19">
        <v>102899.01599999999</v>
      </c>
      <c r="P22" s="19">
        <v>130601.609</v>
      </c>
      <c r="Q22" s="19">
        <v>101992.05077819999</v>
      </c>
      <c r="R22" s="19">
        <v>101212.0440547</v>
      </c>
      <c r="S22" s="19">
        <v>110213</v>
      </c>
      <c r="T22" s="19">
        <v>124182</v>
      </c>
      <c r="U22" s="19">
        <v>117001</v>
      </c>
      <c r="V22" s="19">
        <v>108738</v>
      </c>
      <c r="W22" s="19">
        <v>107111</v>
      </c>
      <c r="X22" s="19">
        <v>124587</v>
      </c>
      <c r="Y22" s="19">
        <v>102041</v>
      </c>
      <c r="Z22" s="19">
        <v>91191.224115483899</v>
      </c>
      <c r="AA22" s="19">
        <v>108453.82013900267</v>
      </c>
      <c r="AB22" s="19">
        <v>106654.05233199328</v>
      </c>
      <c r="AC22" s="19">
        <v>117780.17841352015</v>
      </c>
      <c r="AD22" s="19">
        <v>115193.86554368859</v>
      </c>
      <c r="AE22" s="19">
        <v>120058.33783493731</v>
      </c>
      <c r="AF22" s="19">
        <v>123480.39891648611</v>
      </c>
      <c r="AG22" s="19">
        <v>108269.30120488821</v>
      </c>
      <c r="AH22" s="19">
        <v>98228.019630851981</v>
      </c>
      <c r="AI22" s="19">
        <v>96277.248745069388</v>
      </c>
      <c r="AJ22" s="19">
        <v>103420.36208986463</v>
      </c>
      <c r="AK22" s="19">
        <v>99593.210224213995</v>
      </c>
      <c r="AL22" s="19">
        <v>94177.144220143251</v>
      </c>
      <c r="AM22" s="19">
        <v>79705.498244008908</v>
      </c>
      <c r="AN22" s="19">
        <v>109997.07957763906</v>
      </c>
      <c r="AO22" s="19">
        <v>105904.74902596544</v>
      </c>
      <c r="AP22" s="19">
        <v>100363.60359613554</v>
      </c>
      <c r="AQ22" s="19">
        <v>101609.51728707684</v>
      </c>
      <c r="AR22" s="19">
        <v>96394.826437737982</v>
      </c>
      <c r="AS22" s="19">
        <v>88999.070000000022</v>
      </c>
      <c r="AT22" s="19">
        <v>89112.581999999995</v>
      </c>
      <c r="AU22" s="19">
        <v>74199.211894736844</v>
      </c>
    </row>
    <row r="23" spans="1:47" x14ac:dyDescent="0.3">
      <c r="A23" s="70" t="s">
        <v>2</v>
      </c>
      <c r="B23" s="20">
        <v>17097</v>
      </c>
      <c r="C23" s="20">
        <v>22232</v>
      </c>
      <c r="D23" s="20">
        <v>27231</v>
      </c>
      <c r="E23" s="20">
        <v>65037</v>
      </c>
      <c r="F23" s="20">
        <v>51817</v>
      </c>
      <c r="G23" s="20">
        <v>62540</v>
      </c>
      <c r="H23" s="20">
        <v>70412</v>
      </c>
      <c r="I23" s="20">
        <v>79347</v>
      </c>
      <c r="J23" s="19">
        <v>98931</v>
      </c>
      <c r="K23" s="19">
        <v>99963</v>
      </c>
      <c r="L23" s="19">
        <v>100275</v>
      </c>
      <c r="M23" s="19">
        <v>99354</v>
      </c>
      <c r="N23" s="19">
        <v>102634</v>
      </c>
      <c r="O23" s="19">
        <v>109131.34099999999</v>
      </c>
      <c r="P23" s="19">
        <v>115066.883</v>
      </c>
      <c r="Q23" s="19">
        <v>121428.28353221348</v>
      </c>
      <c r="R23" s="19">
        <v>123528.61918183148</v>
      </c>
      <c r="S23" s="19">
        <v>130010</v>
      </c>
      <c r="T23" s="19">
        <v>135792</v>
      </c>
      <c r="U23" s="19">
        <v>142806</v>
      </c>
      <c r="V23" s="19">
        <v>151377</v>
      </c>
      <c r="W23" s="19">
        <v>157565</v>
      </c>
      <c r="X23" s="19">
        <v>161638</v>
      </c>
      <c r="Y23" s="19">
        <v>163121</v>
      </c>
      <c r="Z23" s="19">
        <v>167281.90861887866</v>
      </c>
      <c r="AA23" s="19">
        <v>171250.06224987865</v>
      </c>
      <c r="AB23" s="19">
        <v>174146.60985337864</v>
      </c>
      <c r="AC23" s="19">
        <v>175916.20388797866</v>
      </c>
      <c r="AD23" s="19">
        <v>199924.76584603667</v>
      </c>
      <c r="AE23" s="19">
        <v>248095.88914049341</v>
      </c>
      <c r="AF23" s="19">
        <v>242074.5701930853</v>
      </c>
      <c r="AG23" s="19">
        <v>190826.88611865073</v>
      </c>
      <c r="AH23" s="19">
        <v>196814.99960039614</v>
      </c>
      <c r="AI23" s="19">
        <v>273304.72533973941</v>
      </c>
      <c r="AJ23" s="19">
        <v>273694.10377045505</v>
      </c>
      <c r="AK23" s="19">
        <v>212775.15583497376</v>
      </c>
      <c r="AL23" s="19">
        <v>221963.31757946924</v>
      </c>
      <c r="AM23" s="19">
        <v>287539.90110696573</v>
      </c>
      <c r="AN23" s="19">
        <v>287277.57612804807</v>
      </c>
      <c r="AO23" s="19">
        <v>224060.46141661034</v>
      </c>
      <c r="AP23" s="19">
        <v>248585.09647356972</v>
      </c>
      <c r="AQ23" s="19">
        <v>308158.04637884552</v>
      </c>
      <c r="AR23" s="19">
        <v>320195.28330623911</v>
      </c>
      <c r="AS23" s="19">
        <v>223585.05316921097</v>
      </c>
      <c r="AT23" s="19">
        <v>245946.04657255739</v>
      </c>
      <c r="AU23" s="19">
        <v>307205.26969047182</v>
      </c>
    </row>
    <row r="24" spans="1:47" x14ac:dyDescent="0.3">
      <c r="A24" s="71" t="s">
        <v>1</v>
      </c>
      <c r="B24" s="18">
        <v>1.2500000000000001E-2</v>
      </c>
      <c r="C24" s="18">
        <v>5.9799999999999999E-2</v>
      </c>
      <c r="D24" s="18">
        <v>2.2100000000000002E-2</v>
      </c>
      <c r="E24" s="18">
        <v>4.0000000000000001E-3</v>
      </c>
      <c r="F24" s="18">
        <v>8.6E-3</v>
      </c>
      <c r="G24" s="18">
        <v>4.0000000000000001E-3</v>
      </c>
      <c r="H24" s="18">
        <v>1.0500000000000001E-2</v>
      </c>
      <c r="I24" s="18">
        <v>8.9999999999999998E-4</v>
      </c>
      <c r="J24" s="18">
        <v>5.3E-3</v>
      </c>
      <c r="K24" s="18">
        <v>1.6999999999999999E-3</v>
      </c>
      <c r="L24" s="18">
        <v>4.3E-3</v>
      </c>
      <c r="M24" s="18">
        <v>8.0000000000000004E-4</v>
      </c>
      <c r="N24" s="18">
        <v>3.2000000000000002E-3</v>
      </c>
      <c r="O24" s="18">
        <v>2.6148286738355967E-3</v>
      </c>
      <c r="P24" s="18">
        <v>8.2006736850295608E-4</v>
      </c>
      <c r="Q24" s="18">
        <v>4.8344735686545841E-3</v>
      </c>
      <c r="R24" s="18">
        <v>1.8270852063700189E-3</v>
      </c>
      <c r="S24" s="18">
        <v>1.8925950697802425E-3</v>
      </c>
      <c r="T24" s="18">
        <v>3.2182708421548563E-3</v>
      </c>
      <c r="U24" s="18">
        <v>3.625752216318617E-3</v>
      </c>
      <c r="V24" s="41">
        <v>7.0735106386299162E-3</v>
      </c>
      <c r="W24" s="41">
        <v>5.6751093213984159E-3</v>
      </c>
      <c r="X24" s="41">
        <v>6.2712957455552179E-3</v>
      </c>
      <c r="Y24" s="41">
        <v>1.9037542080618532E-3</v>
      </c>
      <c r="Z24" s="41">
        <v>4.4095753793108551E-3</v>
      </c>
      <c r="AA24" s="41">
        <v>3.7349588262502037E-3</v>
      </c>
      <c r="AB24" s="41">
        <v>5.0215528637963447E-3</v>
      </c>
      <c r="AC24" s="41">
        <v>2.0980460046555872E-3</v>
      </c>
      <c r="AD24" s="41">
        <v>5.4653304526721342E-3</v>
      </c>
      <c r="AE24" s="41">
        <v>2.4534172683588723E-3</v>
      </c>
      <c r="AF24" s="41">
        <v>3.5589407690751929E-3</v>
      </c>
      <c r="AG24" s="41">
        <v>7.2568986324627049E-3</v>
      </c>
      <c r="AH24" s="41">
        <v>8.3316666537700534E-3</v>
      </c>
      <c r="AI24" s="41">
        <v>8.616790159397144E-3</v>
      </c>
      <c r="AJ24" s="41">
        <v>1.0650433947347519E-2</v>
      </c>
      <c r="AK24" s="41">
        <v>6.3721206227172747E-3</v>
      </c>
      <c r="AL24" s="41">
        <v>2.5118716032320066E-2</v>
      </c>
      <c r="AM24" s="41">
        <v>3.3051851027377184E-2</v>
      </c>
      <c r="AN24" s="41">
        <v>1.8277738652451438E-2</v>
      </c>
      <c r="AO24" s="41">
        <v>7.7146382283770753E-3</v>
      </c>
      <c r="AP24" s="41">
        <v>1.5754061776174555E-2</v>
      </c>
      <c r="AQ24" s="41">
        <v>3.6627999133184624E-2</v>
      </c>
      <c r="AR24" s="41">
        <v>1.1858479044528948E-2</v>
      </c>
      <c r="AS24" s="41">
        <v>1.0459027581132967E-2</v>
      </c>
      <c r="AT24" s="41">
        <v>1.7401296173214321E-2</v>
      </c>
      <c r="AU24" s="41">
        <v>1.3849200228713531E-2</v>
      </c>
    </row>
    <row r="25" spans="1:47" x14ac:dyDescent="0.3">
      <c r="A25" s="12"/>
    </row>
    <row r="27" spans="1:47" x14ac:dyDescent="0.3">
      <c r="O27" s="1"/>
      <c r="P27" s="1"/>
      <c r="Q27" s="1"/>
      <c r="R27" s="1"/>
      <c r="S27" s="1"/>
      <c r="T27" s="1"/>
      <c r="U27" s="1"/>
      <c r="V27" s="1"/>
    </row>
    <row r="28" spans="1:47" x14ac:dyDescent="0.3">
      <c r="O28" s="1"/>
      <c r="P28" s="1"/>
      <c r="Q28" s="1"/>
      <c r="R28" s="1"/>
      <c r="S28" s="1"/>
      <c r="T28" s="1"/>
      <c r="U28" s="1"/>
      <c r="V28" s="1"/>
    </row>
    <row r="29" spans="1:47" x14ac:dyDescent="0.3">
      <c r="O29" s="1"/>
      <c r="P29" s="1"/>
      <c r="Q29" s="1"/>
      <c r="R29" s="1"/>
      <c r="S29" s="1"/>
      <c r="T29" s="1"/>
      <c r="U29" s="1"/>
      <c r="V29" s="1"/>
    </row>
    <row r="30" spans="1:47" x14ac:dyDescent="0.3">
      <c r="O30" s="1"/>
      <c r="P30" s="1"/>
      <c r="Q30" s="1"/>
      <c r="R30" s="1"/>
      <c r="S30" s="1"/>
      <c r="T30" s="1"/>
      <c r="U30" s="1"/>
      <c r="V30" s="1"/>
    </row>
    <row r="31" spans="1:47" x14ac:dyDescent="0.3">
      <c r="O31" s="1"/>
      <c r="P31" s="1"/>
      <c r="Q31" s="1"/>
      <c r="R31" s="1"/>
      <c r="S31" s="1"/>
      <c r="T31" s="1"/>
      <c r="U31" s="1"/>
      <c r="V31" s="1"/>
    </row>
    <row r="32" spans="1:47" x14ac:dyDescent="0.3">
      <c r="O32" s="1"/>
      <c r="P32" s="1"/>
      <c r="Q32" s="1"/>
      <c r="R32" s="1"/>
      <c r="S32" s="1"/>
      <c r="T32" s="1"/>
      <c r="U32" s="1"/>
      <c r="V32" s="1"/>
    </row>
    <row r="33" spans="1:22" x14ac:dyDescent="0.3">
      <c r="A33" s="16"/>
      <c r="O33" s="1"/>
      <c r="P33" s="1"/>
      <c r="Q33" s="1"/>
      <c r="R33" s="1"/>
      <c r="S33" s="1"/>
      <c r="T33" s="1"/>
      <c r="U33" s="1"/>
      <c r="V33" s="1"/>
    </row>
    <row r="34" spans="1:22" x14ac:dyDescent="0.3">
      <c r="A34" s="16"/>
      <c r="O34" s="1"/>
      <c r="P34" s="1"/>
      <c r="Q34" s="1"/>
      <c r="R34" s="1"/>
      <c r="S34" s="1"/>
      <c r="T34" s="1"/>
      <c r="U34" s="1"/>
      <c r="V34" s="1"/>
    </row>
    <row r="35" spans="1:22" x14ac:dyDescent="0.3">
      <c r="O35" s="1"/>
      <c r="P35" s="1"/>
      <c r="Q35" s="1"/>
      <c r="R35" s="1"/>
      <c r="S35" s="1"/>
      <c r="T35" s="1"/>
      <c r="U35" s="1"/>
      <c r="V35" s="1"/>
    </row>
    <row r="36" spans="1:22" x14ac:dyDescent="0.3">
      <c r="O36" s="1"/>
      <c r="P36" s="1"/>
      <c r="Q36" s="1"/>
      <c r="R36" s="1"/>
      <c r="S36" s="1"/>
      <c r="T36" s="1"/>
      <c r="U36" s="1"/>
      <c r="V36" s="1"/>
    </row>
    <row r="37" spans="1:22" x14ac:dyDescent="0.3">
      <c r="O37" s="1"/>
      <c r="P37" s="1"/>
      <c r="Q37" s="1"/>
      <c r="R37" s="1"/>
      <c r="S37" s="1"/>
      <c r="T37" s="1"/>
      <c r="U37" s="1"/>
      <c r="V37" s="1"/>
    </row>
    <row r="38" spans="1:22" x14ac:dyDescent="0.3">
      <c r="O38" s="1"/>
      <c r="P38" s="1"/>
      <c r="Q38" s="1"/>
      <c r="R38" s="1"/>
      <c r="S38" s="1"/>
      <c r="T38" s="1"/>
      <c r="U38" s="1"/>
      <c r="V38" s="1"/>
    </row>
    <row r="39" spans="1:22" x14ac:dyDescent="0.3">
      <c r="O39" s="1"/>
      <c r="P39" s="1"/>
      <c r="Q39" s="1"/>
      <c r="R39" s="1"/>
      <c r="S39" s="1"/>
      <c r="T39" s="1"/>
      <c r="U39" s="1"/>
      <c r="V39" s="1"/>
    </row>
    <row r="40" spans="1:22" x14ac:dyDescent="0.3">
      <c r="O40" s="1"/>
      <c r="P40" s="1"/>
      <c r="Q40" s="1"/>
      <c r="R40" s="1"/>
      <c r="S40" s="1"/>
      <c r="T40" s="1"/>
      <c r="U40" s="1"/>
      <c r="V40" s="1"/>
    </row>
    <row r="41" spans="1:22" x14ac:dyDescent="0.3">
      <c r="O41" s="1"/>
      <c r="P41" s="1"/>
      <c r="Q41" s="1"/>
      <c r="R41" s="1"/>
      <c r="S41" s="1"/>
      <c r="T41" s="1"/>
      <c r="U41" s="1"/>
      <c r="V41" s="1"/>
    </row>
    <row r="42" spans="1:22" x14ac:dyDescent="0.3">
      <c r="O42" s="1"/>
      <c r="P42" s="1"/>
      <c r="Q42" s="1"/>
      <c r="R42" s="1"/>
      <c r="S42" s="1"/>
      <c r="T42" s="1"/>
      <c r="U42" s="1"/>
      <c r="V42" s="1"/>
    </row>
    <row r="43" spans="1:22" x14ac:dyDescent="0.3">
      <c r="O43" s="1"/>
      <c r="P43" s="1"/>
      <c r="Q43" s="1"/>
      <c r="R43" s="1"/>
      <c r="S43" s="1"/>
      <c r="T43" s="1"/>
      <c r="U43" s="1"/>
      <c r="V43" s="1"/>
    </row>
    <row r="44" spans="1:22" x14ac:dyDescent="0.3">
      <c r="O44" s="1"/>
      <c r="P44" s="1"/>
      <c r="Q44" s="1"/>
      <c r="R44" s="1"/>
      <c r="S44" s="1"/>
      <c r="T44" s="1"/>
      <c r="U44" s="1"/>
      <c r="V44" s="1"/>
    </row>
    <row r="45" spans="1:22" x14ac:dyDescent="0.3">
      <c r="O45" s="1"/>
      <c r="P45" s="1"/>
      <c r="Q45" s="1"/>
      <c r="R45" s="1"/>
      <c r="S45" s="1"/>
      <c r="T45" s="1"/>
      <c r="U45" s="1"/>
      <c r="V45" s="1"/>
    </row>
    <row r="46" spans="1:22" x14ac:dyDescent="0.3">
      <c r="O46" s="1"/>
      <c r="P46" s="1"/>
      <c r="Q46" s="1"/>
      <c r="R46" s="1"/>
      <c r="S46" s="1"/>
      <c r="T46" s="1"/>
      <c r="U46" s="1"/>
      <c r="V46" s="1"/>
    </row>
    <row r="47" spans="1:22" x14ac:dyDescent="0.3">
      <c r="O47" s="1"/>
      <c r="P47" s="1"/>
      <c r="Q47" s="1"/>
      <c r="R47" s="1"/>
      <c r="S47" s="1"/>
      <c r="T47" s="1"/>
      <c r="U47" s="1"/>
      <c r="V47" s="1"/>
    </row>
    <row r="48" spans="1:22" x14ac:dyDescent="0.3">
      <c r="O48" s="1"/>
      <c r="P48" s="1"/>
      <c r="Q48" s="1"/>
      <c r="R48" s="1"/>
      <c r="S48" s="1"/>
      <c r="T48" s="1"/>
      <c r="U48" s="1"/>
      <c r="V48" s="1"/>
    </row>
    <row r="49" spans="15:34" x14ac:dyDescent="0.3">
      <c r="O49" s="1"/>
      <c r="P49" s="1"/>
      <c r="Q49" s="1"/>
      <c r="R49" s="1"/>
      <c r="S49" s="1"/>
      <c r="T49" s="1"/>
      <c r="U49" s="1"/>
      <c r="V49" s="1"/>
    </row>
    <row r="50" spans="15:34" x14ac:dyDescent="0.3">
      <c r="O50" s="1"/>
      <c r="P50" s="1"/>
      <c r="Q50" s="1"/>
      <c r="R50" s="1"/>
      <c r="S50" s="1"/>
      <c r="T50" s="1"/>
      <c r="U50" s="1"/>
      <c r="V50" s="1"/>
    </row>
    <row r="51" spans="15:34" x14ac:dyDescent="0.3">
      <c r="O51" s="1"/>
      <c r="P51" s="1"/>
      <c r="Q51" s="1"/>
      <c r="R51" s="1"/>
      <c r="S51" s="1"/>
      <c r="T51" s="1"/>
      <c r="U51" s="1"/>
      <c r="V51" s="1"/>
    </row>
    <row r="52" spans="15:34" x14ac:dyDescent="0.3">
      <c r="O52" s="1"/>
      <c r="P52" s="1"/>
      <c r="Q52" s="1"/>
      <c r="R52" s="1"/>
      <c r="S52" s="1"/>
      <c r="T52" s="1"/>
      <c r="U52" s="1"/>
      <c r="V52" s="1"/>
    </row>
    <row r="53" spans="15:34" x14ac:dyDescent="0.3">
      <c r="O53" s="1"/>
      <c r="P53" s="1"/>
      <c r="Q53" s="1"/>
      <c r="R53" s="1"/>
      <c r="S53" s="1"/>
      <c r="T53" s="1"/>
      <c r="U53" s="1"/>
      <c r="V53" s="1"/>
    </row>
    <row r="56" spans="15:34" x14ac:dyDescent="0.3">
      <c r="W56"/>
      <c r="X56"/>
      <c r="Y56"/>
      <c r="Z56"/>
      <c r="AA56" s="12"/>
      <c r="AB56" s="12"/>
      <c r="AC56" s="12"/>
      <c r="AD56"/>
      <c r="AE56" s="12"/>
      <c r="AF56" s="12"/>
      <c r="AG56" s="12"/>
      <c r="AH56" s="12"/>
    </row>
  </sheetData>
  <mergeCells count="13">
    <mergeCell ref="AT16:AW16"/>
    <mergeCell ref="AP16:AS16"/>
    <mergeCell ref="AL16:AO16"/>
    <mergeCell ref="AH16:AK16"/>
    <mergeCell ref="B10:AD10"/>
    <mergeCell ref="V16:Y16"/>
    <mergeCell ref="Z16:AC16"/>
    <mergeCell ref="B16:E16"/>
    <mergeCell ref="F16:I16"/>
    <mergeCell ref="N16:Q16"/>
    <mergeCell ref="R16:U16"/>
    <mergeCell ref="J16:M16"/>
    <mergeCell ref="AD16:AG16"/>
  </mergeCells>
  <phoneticPr fontId="26" type="noConversion"/>
  <pageMargins left="0.7" right="0.7" top="0.75" bottom="0.75" header="0.3" footer="0.3"/>
  <pageSetup scale="19" orientation="landscape" r:id="rId1"/>
  <ignoredErrors>
    <ignoredError sqref="N6" formula="1"/>
  </ignoredError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1">
    <tabColor rgb="FFFFC000"/>
    <pageSetUpPr fitToPage="1"/>
  </sheetPr>
  <dimension ref="A1:BA77"/>
  <sheetViews>
    <sheetView topLeftCell="A51" zoomScaleNormal="100" workbookViewId="0">
      <pane xSplit="1" topLeftCell="AO1" activePane="topRight" state="frozen"/>
      <selection pane="topRight"/>
    </sheetView>
  </sheetViews>
  <sheetFormatPr defaultRowHeight="14.4" x14ac:dyDescent="0.3"/>
  <cols>
    <col min="1" max="1" width="106.44140625" customWidth="1"/>
    <col min="2" max="11" width="11.109375" customWidth="1"/>
    <col min="12" max="14" width="11.109375" style="12" customWidth="1"/>
    <col min="15" max="23" width="11.109375" customWidth="1"/>
    <col min="24" max="35" width="11.109375" style="1" customWidth="1"/>
    <col min="36" max="40" width="11.109375" customWidth="1"/>
    <col min="41" max="46" width="11.44140625" bestFit="1" customWidth="1"/>
    <col min="47" max="51" width="8.88671875" customWidth="1"/>
  </cols>
  <sheetData>
    <row r="1" spans="1:53" ht="17.399999999999999" x14ac:dyDescent="0.3">
      <c r="A1" s="74" t="s">
        <v>32</v>
      </c>
      <c r="B1" s="2">
        <v>2005</v>
      </c>
      <c r="C1" s="2">
        <v>2006</v>
      </c>
      <c r="D1" s="2">
        <v>2007</v>
      </c>
      <c r="E1" s="2">
        <v>2008</v>
      </c>
      <c r="F1" s="2">
        <v>2009</v>
      </c>
      <c r="G1" s="2">
        <v>2010</v>
      </c>
      <c r="H1" s="2">
        <v>2011</v>
      </c>
      <c r="I1" s="2">
        <v>2012</v>
      </c>
      <c r="J1" s="2">
        <v>2013</v>
      </c>
      <c r="K1" s="2">
        <v>2014</v>
      </c>
      <c r="L1" s="27">
        <v>2015</v>
      </c>
      <c r="M1" s="27">
        <v>2016</v>
      </c>
      <c r="N1" s="46">
        <v>2017</v>
      </c>
      <c r="O1" s="48">
        <v>2018</v>
      </c>
      <c r="P1" s="52">
        <v>2019</v>
      </c>
      <c r="Q1" s="52">
        <v>2020</v>
      </c>
      <c r="R1" s="52">
        <v>2021</v>
      </c>
      <c r="S1" s="52">
        <v>2022</v>
      </c>
      <c r="T1" s="12"/>
      <c r="U1" s="12"/>
      <c r="V1" s="12"/>
      <c r="W1" s="12"/>
      <c r="X1" s="12"/>
      <c r="Y1" s="12"/>
      <c r="Z1" s="12"/>
      <c r="AA1" s="12"/>
      <c r="AB1" s="12"/>
      <c r="AC1" s="12"/>
      <c r="AD1" s="12"/>
      <c r="AE1" s="12"/>
      <c r="AF1" s="12"/>
      <c r="AG1" s="12"/>
      <c r="AH1" s="12"/>
      <c r="AI1" s="12"/>
      <c r="AJ1" s="12"/>
      <c r="AK1" s="12"/>
      <c r="AL1" s="12"/>
      <c r="AM1" s="12"/>
      <c r="AN1" s="12"/>
      <c r="AO1" s="12"/>
      <c r="AP1" s="12"/>
      <c r="AQ1" s="12"/>
      <c r="AR1" s="12"/>
      <c r="AS1" s="12"/>
      <c r="AT1" s="12"/>
      <c r="AU1" s="12"/>
      <c r="AV1" s="12"/>
      <c r="AW1" s="12"/>
      <c r="AX1" s="12"/>
      <c r="AY1" s="12"/>
      <c r="AZ1" s="12"/>
      <c r="BA1" s="12"/>
    </row>
    <row r="2" spans="1:53" ht="15.6" x14ac:dyDescent="0.3">
      <c r="A2" s="3"/>
      <c r="B2" s="3" t="s">
        <v>0</v>
      </c>
      <c r="C2" s="3" t="s">
        <v>0</v>
      </c>
      <c r="D2" s="3" t="s">
        <v>0</v>
      </c>
      <c r="E2" s="3" t="s">
        <v>0</v>
      </c>
      <c r="F2" s="3" t="s">
        <v>0</v>
      </c>
      <c r="G2" s="3" t="s">
        <v>0</v>
      </c>
      <c r="H2" s="3" t="s">
        <v>0</v>
      </c>
      <c r="I2" s="3" t="s">
        <v>0</v>
      </c>
      <c r="J2" s="3" t="s">
        <v>0</v>
      </c>
      <c r="K2" s="3" t="s">
        <v>0</v>
      </c>
      <c r="L2" s="3" t="s">
        <v>0</v>
      </c>
      <c r="M2" s="3" t="s">
        <v>0</v>
      </c>
      <c r="N2" s="3" t="s">
        <v>0</v>
      </c>
      <c r="O2" s="39" t="s">
        <v>0</v>
      </c>
      <c r="P2" s="39" t="s">
        <v>0</v>
      </c>
      <c r="Q2" s="39" t="s">
        <v>0</v>
      </c>
      <c r="R2" s="63" t="s">
        <v>0</v>
      </c>
      <c r="S2" s="63" t="s">
        <v>0</v>
      </c>
      <c r="T2" s="12"/>
      <c r="U2" s="12"/>
      <c r="V2" s="12"/>
      <c r="W2" s="12"/>
      <c r="X2" s="12"/>
      <c r="Y2" s="12"/>
      <c r="Z2" s="12"/>
      <c r="AA2" s="12"/>
      <c r="AB2" s="12"/>
      <c r="AC2" s="12"/>
      <c r="AD2" s="12"/>
      <c r="AE2" s="12"/>
      <c r="AF2" s="12"/>
      <c r="AG2" s="12"/>
      <c r="AH2" s="12"/>
      <c r="AI2" s="12"/>
      <c r="AJ2" s="12"/>
      <c r="AK2" s="12"/>
      <c r="AL2" s="12"/>
      <c r="AM2" s="12"/>
      <c r="AN2" s="12"/>
      <c r="AO2" s="12"/>
      <c r="AP2" s="12"/>
      <c r="AQ2" s="12"/>
      <c r="AR2" s="12"/>
      <c r="AS2" s="12"/>
      <c r="AT2" s="12"/>
      <c r="AU2" s="12"/>
      <c r="AV2" s="12"/>
      <c r="AW2" s="12"/>
      <c r="AX2" s="12"/>
      <c r="AY2" s="12"/>
      <c r="AZ2" s="12"/>
      <c r="BA2" s="12"/>
    </row>
    <row r="3" spans="1:53" x14ac:dyDescent="0.3">
      <c r="A3" s="72" t="s">
        <v>46</v>
      </c>
      <c r="B3" s="4"/>
      <c r="C3" s="4"/>
      <c r="D3" s="4"/>
      <c r="E3" s="4"/>
      <c r="F3" s="4"/>
      <c r="G3" s="4"/>
      <c r="H3" s="4"/>
      <c r="I3" s="4"/>
      <c r="J3" s="4"/>
      <c r="K3" s="4"/>
      <c r="L3" s="4"/>
      <c r="M3" s="4"/>
      <c r="N3" s="4"/>
      <c r="O3" s="40"/>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2"/>
      <c r="AR3" s="12"/>
      <c r="AS3" s="12"/>
      <c r="AT3" s="12"/>
      <c r="AU3" s="12"/>
      <c r="AV3" s="12"/>
      <c r="AW3" s="12"/>
      <c r="AX3" s="12"/>
      <c r="AY3" s="12"/>
      <c r="AZ3" s="12"/>
      <c r="BA3" s="12"/>
    </row>
    <row r="4" spans="1:53" s="7" customFormat="1" x14ac:dyDescent="0.3">
      <c r="A4" s="70" t="s">
        <v>6</v>
      </c>
      <c r="B4" s="8">
        <v>0</v>
      </c>
      <c r="C4" s="8">
        <v>56675</v>
      </c>
      <c r="D4" s="8">
        <v>125781</v>
      </c>
      <c r="E4" s="8">
        <v>108987</v>
      </c>
      <c r="F4" s="8">
        <v>109681</v>
      </c>
      <c r="G4" s="8">
        <v>120433</v>
      </c>
      <c r="H4" s="8">
        <v>123242</v>
      </c>
      <c r="I4" s="8">
        <v>159203.93899999998</v>
      </c>
      <c r="J4" s="8">
        <v>233044.967</v>
      </c>
      <c r="K4" s="8">
        <v>260448.46900000001</v>
      </c>
      <c r="L4" s="21">
        <v>266868</v>
      </c>
      <c r="M4" s="21">
        <v>279696.79300000001</v>
      </c>
      <c r="N4" s="21">
        <f>SUM(V15:Y15)</f>
        <v>234075.02299999999</v>
      </c>
      <c r="O4" s="37">
        <f>SUM(Z15:AC15)</f>
        <v>261421.80499999999</v>
      </c>
      <c r="P4" s="37">
        <f>SUM(AD15:AG15)</f>
        <v>248899.516</v>
      </c>
      <c r="Q4" s="37">
        <f>SUM(AH15:AK15)</f>
        <v>258207.35000000003</v>
      </c>
      <c r="R4" s="37">
        <f>SUM(AL15:AO15)</f>
        <v>279812.26699999999</v>
      </c>
      <c r="S4" s="37">
        <f>SUM(AP15:AS15)</f>
        <v>242334.495</v>
      </c>
    </row>
    <row r="5" spans="1:53" s="7" customFormat="1" x14ac:dyDescent="0.3">
      <c r="A5" s="70" t="s">
        <v>5</v>
      </c>
      <c r="B5" s="8">
        <v>0</v>
      </c>
      <c r="C5" s="8">
        <v>600.38700000000244</v>
      </c>
      <c r="D5" s="8">
        <v>6.6600000000034925</v>
      </c>
      <c r="E5" s="8">
        <v>73.347999999998137</v>
      </c>
      <c r="F5" s="8">
        <v>3156.8000000000029</v>
      </c>
      <c r="G5" s="8">
        <v>2904.1600000000035</v>
      </c>
      <c r="H5" s="8">
        <v>9942.9599999999919</v>
      </c>
      <c r="I5" s="8">
        <v>37641.910000000011</v>
      </c>
      <c r="J5" s="8">
        <v>46718.329999999994</v>
      </c>
      <c r="K5" s="8">
        <v>20600.30999999999</v>
      </c>
      <c r="L5" s="21">
        <v>28509.87999999999</v>
      </c>
      <c r="M5" s="21">
        <v>17371.418000000001</v>
      </c>
      <c r="N5" s="37">
        <f t="shared" ref="N5:N8" si="0">SUM(V16:Y16)</f>
        <v>11988.112799999999</v>
      </c>
      <c r="O5" s="37">
        <f>SUM(Z16:AC16)</f>
        <v>20165.043379104798</v>
      </c>
      <c r="P5" s="37">
        <f>SUM(AD16:AG16)</f>
        <v>11913.965565056</v>
      </c>
      <c r="Q5" s="37">
        <f>SUM(AH16:AK16)</f>
        <v>52927.263114134068</v>
      </c>
      <c r="R5" s="37">
        <f>SUM(AL16:AO16)</f>
        <v>46435.449262220005</v>
      </c>
      <c r="S5" s="37">
        <f>SUM(AP16:AS16)</f>
        <v>29857.494453545623</v>
      </c>
    </row>
    <row r="6" spans="1:53" x14ac:dyDescent="0.3">
      <c r="A6" s="71" t="s">
        <v>4</v>
      </c>
      <c r="B6" s="5">
        <f t="shared" ref="B6:K6" si="1">IFERROR(B5/(B5+B4),0)</f>
        <v>0</v>
      </c>
      <c r="C6" s="5">
        <f t="shared" si="1"/>
        <v>1.0482460816895091E-2</v>
      </c>
      <c r="D6" s="5">
        <f t="shared" si="1"/>
        <v>5.2946370097062721E-5</v>
      </c>
      <c r="E6" s="5">
        <f t="shared" si="1"/>
        <v>6.7254507568596919E-4</v>
      </c>
      <c r="F6" s="5">
        <f t="shared" si="1"/>
        <v>2.7976440519045947E-2</v>
      </c>
      <c r="G6" s="5">
        <f t="shared" si="1"/>
        <v>2.3546512664958424E-2</v>
      </c>
      <c r="H6" s="5">
        <f t="shared" si="1"/>
        <v>7.4655276391568479E-2</v>
      </c>
      <c r="I6" s="5">
        <f t="shared" si="1"/>
        <v>0.1912253176342063</v>
      </c>
      <c r="J6" s="5">
        <f t="shared" si="1"/>
        <v>0.16699234853526906</v>
      </c>
      <c r="K6" s="5">
        <f t="shared" si="1"/>
        <v>7.3297987891276312E-2</v>
      </c>
      <c r="L6" s="18">
        <v>9.6520023774292071E-2</v>
      </c>
      <c r="M6" s="18">
        <v>5.847619286332862E-2</v>
      </c>
      <c r="N6" s="41">
        <f t="shared" ref="N6:S6" si="2">N5/(N4+N5)</f>
        <v>4.8719661972218102E-2</v>
      </c>
      <c r="O6" s="41">
        <f t="shared" si="2"/>
        <v>7.1612163334973236E-2</v>
      </c>
      <c r="P6" s="41">
        <f t="shared" si="2"/>
        <v>4.5680021958850472E-2</v>
      </c>
      <c r="Q6" s="41">
        <f t="shared" si="2"/>
        <v>0.1701104952110187</v>
      </c>
      <c r="R6" s="41">
        <f t="shared" si="2"/>
        <v>0.14233187528245483</v>
      </c>
      <c r="S6" s="41">
        <f t="shared" si="2"/>
        <v>0.10969277425646407</v>
      </c>
      <c r="T6" s="12"/>
      <c r="U6" s="12"/>
      <c r="V6" s="12"/>
      <c r="W6" s="12"/>
      <c r="X6" s="12"/>
      <c r="Y6" s="12"/>
      <c r="Z6" s="12"/>
      <c r="AA6" s="12"/>
      <c r="AB6" s="12"/>
      <c r="AC6" s="12"/>
      <c r="AD6" s="12"/>
      <c r="AE6" s="12"/>
      <c r="AF6" s="12"/>
      <c r="AG6" s="12"/>
      <c r="AH6" s="12"/>
      <c r="AI6" s="12"/>
      <c r="AJ6" s="12"/>
      <c r="AK6" s="12"/>
      <c r="AL6" s="12"/>
      <c r="AM6" s="12"/>
      <c r="AN6" s="12"/>
      <c r="AO6" s="12"/>
      <c r="AP6" s="12"/>
      <c r="AQ6" s="12"/>
      <c r="AR6" s="12"/>
      <c r="AS6" s="12"/>
      <c r="AT6" s="12"/>
      <c r="AU6" s="12"/>
      <c r="AV6" s="12"/>
      <c r="AW6" s="12"/>
      <c r="AX6" s="12"/>
      <c r="AY6" s="12"/>
      <c r="AZ6" s="12"/>
      <c r="BA6" s="12"/>
    </row>
    <row r="7" spans="1:53" s="7" customFormat="1" x14ac:dyDescent="0.3">
      <c r="A7" s="70" t="s">
        <v>3</v>
      </c>
      <c r="B7" s="8">
        <v>75225.269</v>
      </c>
      <c r="C7" s="8">
        <v>76713.996245797258</v>
      </c>
      <c r="D7" s="8">
        <v>67165.839177299422</v>
      </c>
      <c r="E7" s="8">
        <v>59497.431935757195</v>
      </c>
      <c r="F7" s="8">
        <v>48426.013585329281</v>
      </c>
      <c r="G7" s="8">
        <v>50740.547429934195</v>
      </c>
      <c r="H7" s="8">
        <v>49563.94232788813</v>
      </c>
      <c r="I7" s="8">
        <v>60806.693567062815</v>
      </c>
      <c r="J7" s="8">
        <v>60907.614000000001</v>
      </c>
      <c r="K7" s="8">
        <v>69633.986000000004</v>
      </c>
      <c r="L7" s="21">
        <v>52437.572</v>
      </c>
      <c r="M7" s="21">
        <v>5849.2370000000001</v>
      </c>
      <c r="N7" s="37">
        <f t="shared" si="0"/>
        <v>649.79300000000001</v>
      </c>
      <c r="O7" s="59">
        <f>SUM(Z18:AC18)</f>
        <v>349.67200000000003</v>
      </c>
      <c r="P7" s="37">
        <f>SUM(AD18:AG18)</f>
        <v>0</v>
      </c>
      <c r="Q7" s="37">
        <f>SUM(AH18:AK18)</f>
        <v>0</v>
      </c>
      <c r="R7" s="37">
        <f>SUM(AL18:AO18)</f>
        <v>0</v>
      </c>
      <c r="S7" s="37">
        <f>SUM(AP18:AS18)</f>
        <v>0</v>
      </c>
    </row>
    <row r="8" spans="1:53" s="7" customFormat="1" x14ac:dyDescent="0.3">
      <c r="A8" s="70" t="s">
        <v>2</v>
      </c>
      <c r="B8" s="8">
        <v>277.78865569356913</v>
      </c>
      <c r="C8" s="8">
        <v>606.5811617261046</v>
      </c>
      <c r="D8" s="8">
        <v>1118.7202208367962</v>
      </c>
      <c r="E8" s="8">
        <v>1652.5919344750653</v>
      </c>
      <c r="F8" s="8">
        <v>4427.9737829568958</v>
      </c>
      <c r="G8" s="8">
        <v>7289.2545340262295</v>
      </c>
      <c r="H8" s="8">
        <v>12287.837545005841</v>
      </c>
      <c r="I8" s="8">
        <v>27730.45644769687</v>
      </c>
      <c r="J8" s="8">
        <v>46906.572447055398</v>
      </c>
      <c r="K8" s="8">
        <v>65393.338705713904</v>
      </c>
      <c r="L8" s="21">
        <v>81129.105277785435</v>
      </c>
      <c r="M8" s="21">
        <v>106702.082728957</v>
      </c>
      <c r="N8" s="37">
        <f t="shared" si="0"/>
        <v>140148.666</v>
      </c>
      <c r="O8" s="59">
        <f>SUM(Z19:AC19)</f>
        <v>152081.36199999999</v>
      </c>
      <c r="P8" s="37">
        <f>SUM(AD19:AG19)</f>
        <v>159252.77899999998</v>
      </c>
      <c r="Q8" s="37">
        <f>SUM(AH19:AK19)</f>
        <v>224263.88427225008</v>
      </c>
      <c r="R8" s="37">
        <f>SUM(AL19:AO19)</f>
        <v>239252.65933196229</v>
      </c>
      <c r="S8" s="37">
        <f>SUM(AP19:AS19)</f>
        <v>250262.91156346753</v>
      </c>
    </row>
    <row r="9" spans="1:53" x14ac:dyDescent="0.3">
      <c r="A9" s="71" t="s">
        <v>1</v>
      </c>
      <c r="B9" s="5">
        <f t="shared" ref="B9:K9" si="3">IFERROR(B5/(B4+B5+B8+B7),0)</f>
        <v>0</v>
      </c>
      <c r="C9" s="5">
        <f t="shared" si="3"/>
        <v>4.4606612289071219E-3</v>
      </c>
      <c r="D9" s="5">
        <f t="shared" si="3"/>
        <v>3.4317121845969123E-5</v>
      </c>
      <c r="E9" s="5">
        <f t="shared" si="3"/>
        <v>4.3092556108107431E-4</v>
      </c>
      <c r="F9" s="5">
        <f t="shared" si="3"/>
        <v>1.9052241816809701E-2</v>
      </c>
      <c r="G9" s="5">
        <f t="shared" si="3"/>
        <v>1.6012618663023597E-2</v>
      </c>
      <c r="H9" s="5">
        <f t="shared" si="3"/>
        <v>5.0979933352453745E-2</v>
      </c>
      <c r="I9" s="5">
        <f t="shared" si="3"/>
        <v>0.13189962306778202</v>
      </c>
      <c r="J9" s="5">
        <f t="shared" si="3"/>
        <v>0.1205393295412681</v>
      </c>
      <c r="K9" s="5">
        <f t="shared" si="3"/>
        <v>4.9510918354903573E-2</v>
      </c>
      <c r="L9" s="18">
        <v>6.6465186505529961E-2</v>
      </c>
      <c r="M9" s="18">
        <v>4.240866632771613E-2</v>
      </c>
      <c r="N9" s="41">
        <f t="shared" ref="N9:S9" si="4">N5/(N5+N4+N7+N8)</f>
        <v>3.0988118130975559E-2</v>
      </c>
      <c r="O9" s="41">
        <f t="shared" si="4"/>
        <v>4.6461319217006559E-2</v>
      </c>
      <c r="P9" s="41">
        <f t="shared" si="4"/>
        <v>2.8362110180022122E-2</v>
      </c>
      <c r="Q9" s="41">
        <f t="shared" si="4"/>
        <v>9.8855830512235704E-2</v>
      </c>
      <c r="R9" s="41">
        <f t="shared" si="4"/>
        <v>8.21139140949807E-2</v>
      </c>
      <c r="S9" s="41">
        <f t="shared" si="4"/>
        <v>5.7148462758077084E-2</v>
      </c>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c r="AW9" s="12"/>
      <c r="AX9" s="12"/>
      <c r="AY9" s="12"/>
      <c r="AZ9" s="12"/>
      <c r="BA9" s="12"/>
    </row>
    <row r="10" spans="1:53" ht="397.5" customHeight="1" x14ac:dyDescent="0.3">
      <c r="O10" s="22" t="s">
        <v>55</v>
      </c>
    </row>
    <row r="11" spans="1:53" s="12" customFormat="1" ht="397.5" customHeight="1" x14ac:dyDescent="0.3">
      <c r="X11" s="1"/>
      <c r="Y11" s="1"/>
      <c r="Z11" s="1"/>
      <c r="AA11" s="1"/>
      <c r="AB11" s="1"/>
      <c r="AC11" s="1"/>
      <c r="AD11" s="1"/>
      <c r="AE11" s="1"/>
      <c r="AF11" s="1"/>
      <c r="AG11" s="1"/>
      <c r="AH11" s="1"/>
      <c r="AI11" s="1"/>
    </row>
    <row r="12" spans="1:53" s="12" customFormat="1" ht="17.399999999999999" x14ac:dyDescent="0.3">
      <c r="A12" s="17"/>
      <c r="B12" s="80">
        <v>2012</v>
      </c>
      <c r="C12" s="81"/>
      <c r="D12" s="81"/>
      <c r="E12" s="82"/>
      <c r="F12" s="80">
        <v>2013</v>
      </c>
      <c r="G12" s="83"/>
      <c r="H12" s="83"/>
      <c r="I12" s="84"/>
      <c r="J12" s="76">
        <v>2014</v>
      </c>
      <c r="K12" s="77"/>
      <c r="L12" s="77"/>
      <c r="M12" s="78"/>
      <c r="N12" s="76">
        <v>2015</v>
      </c>
      <c r="O12" s="77"/>
      <c r="P12" s="77"/>
      <c r="Q12" s="78"/>
      <c r="R12" s="76">
        <v>2016</v>
      </c>
      <c r="S12" s="77"/>
      <c r="T12" s="77"/>
      <c r="U12" s="78"/>
      <c r="V12" s="76">
        <v>2017</v>
      </c>
      <c r="W12" s="77"/>
      <c r="X12" s="77"/>
      <c r="Y12" s="78"/>
      <c r="Z12" s="76">
        <v>2018</v>
      </c>
      <c r="AA12" s="77"/>
      <c r="AB12" s="77"/>
      <c r="AC12" s="78"/>
      <c r="AD12" s="76">
        <v>2019</v>
      </c>
      <c r="AE12" s="77"/>
      <c r="AF12" s="77"/>
      <c r="AG12" s="78"/>
      <c r="AH12" s="76">
        <v>2020</v>
      </c>
      <c r="AI12" s="77"/>
      <c r="AJ12" s="77"/>
      <c r="AK12" s="78"/>
      <c r="AL12" s="76">
        <v>2021</v>
      </c>
      <c r="AM12" s="77"/>
      <c r="AN12" s="77"/>
      <c r="AO12" s="78"/>
      <c r="AP12" s="76">
        <v>2022</v>
      </c>
      <c r="AQ12" s="77"/>
      <c r="AR12" s="77"/>
      <c r="AS12" s="78"/>
      <c r="AT12" s="76">
        <v>2023</v>
      </c>
      <c r="AU12" s="77"/>
      <c r="AV12" s="77"/>
      <c r="AW12" s="78"/>
    </row>
    <row r="13" spans="1:53" s="12" customFormat="1" ht="17.399999999999999" x14ac:dyDescent="0.3">
      <c r="A13" s="68" t="s">
        <v>33</v>
      </c>
      <c r="B13" s="34" t="s">
        <v>12</v>
      </c>
      <c r="C13" s="34" t="s">
        <v>13</v>
      </c>
      <c r="D13" s="34" t="s">
        <v>14</v>
      </c>
      <c r="E13" s="34" t="s">
        <v>15</v>
      </c>
      <c r="F13" s="34" t="s">
        <v>16</v>
      </c>
      <c r="G13" s="34" t="s">
        <v>17</v>
      </c>
      <c r="H13" s="34" t="s">
        <v>18</v>
      </c>
      <c r="I13" s="34" t="s">
        <v>19</v>
      </c>
      <c r="J13" s="32" t="s">
        <v>20</v>
      </c>
      <c r="K13" s="32" t="s">
        <v>21</v>
      </c>
      <c r="L13" s="32" t="s">
        <v>22</v>
      </c>
      <c r="M13" s="32" t="s">
        <v>23</v>
      </c>
      <c r="N13" s="35" t="s">
        <v>24</v>
      </c>
      <c r="O13" s="35" t="s">
        <v>25</v>
      </c>
      <c r="P13" s="35" t="s">
        <v>26</v>
      </c>
      <c r="Q13" s="35" t="s">
        <v>27</v>
      </c>
      <c r="R13" s="32" t="s">
        <v>28</v>
      </c>
      <c r="S13" s="32" t="s">
        <v>29</v>
      </c>
      <c r="T13" s="32" t="s">
        <v>30</v>
      </c>
      <c r="U13" s="32" t="s">
        <v>31</v>
      </c>
      <c r="V13" s="42" t="s">
        <v>34</v>
      </c>
      <c r="W13" s="43" t="s">
        <v>35</v>
      </c>
      <c r="X13" s="44" t="s">
        <v>36</v>
      </c>
      <c r="Y13" s="45" t="s">
        <v>37</v>
      </c>
      <c r="Z13" s="47" t="s">
        <v>38</v>
      </c>
      <c r="AA13" s="32" t="s">
        <v>39</v>
      </c>
      <c r="AB13" s="32" t="s">
        <v>40</v>
      </c>
      <c r="AC13" s="32" t="s">
        <v>41</v>
      </c>
      <c r="AD13" s="50" t="s">
        <v>42</v>
      </c>
      <c r="AE13" s="51" t="s">
        <v>43</v>
      </c>
      <c r="AF13" s="49" t="s">
        <v>44</v>
      </c>
      <c r="AG13" s="49" t="s">
        <v>45</v>
      </c>
      <c r="AH13" s="54" t="s">
        <v>50</v>
      </c>
      <c r="AI13" s="54" t="s">
        <v>51</v>
      </c>
      <c r="AJ13" s="56" t="s">
        <v>52</v>
      </c>
      <c r="AK13" s="49" t="s">
        <v>53</v>
      </c>
      <c r="AL13" s="60" t="s">
        <v>56</v>
      </c>
      <c r="AM13" s="61" t="s">
        <v>57</v>
      </c>
      <c r="AN13" s="60" t="s">
        <v>58</v>
      </c>
      <c r="AO13" s="49" t="s">
        <v>59</v>
      </c>
      <c r="AP13" s="66" t="s">
        <v>60</v>
      </c>
      <c r="AQ13" s="67" t="s">
        <v>61</v>
      </c>
      <c r="AR13" s="66" t="s">
        <v>62</v>
      </c>
      <c r="AS13" s="49" t="s">
        <v>63</v>
      </c>
      <c r="AT13" s="49" t="s">
        <v>64</v>
      </c>
      <c r="AU13" s="49" t="s">
        <v>65</v>
      </c>
    </row>
    <row r="14" spans="1:53" s="12" customFormat="1" x14ac:dyDescent="0.3">
      <c r="A14" s="72" t="s">
        <v>46</v>
      </c>
      <c r="B14" s="9"/>
      <c r="C14" s="9"/>
      <c r="D14" s="9"/>
      <c r="E14" s="9"/>
      <c r="F14" s="9"/>
      <c r="G14" s="9"/>
      <c r="H14" s="9"/>
      <c r="I14" s="9"/>
      <c r="J14" s="9"/>
      <c r="K14" s="9"/>
      <c r="L14" s="9"/>
      <c r="M14" s="9"/>
      <c r="N14" s="9"/>
      <c r="O14" s="9"/>
      <c r="P14" s="9"/>
      <c r="Q14" s="9"/>
      <c r="R14" s="9"/>
      <c r="S14" s="9"/>
      <c r="T14" s="9"/>
      <c r="U14" s="9"/>
      <c r="X14" s="1"/>
      <c r="Y14" s="1"/>
      <c r="Z14" s="1"/>
      <c r="AA14" s="1"/>
      <c r="AB14" s="1"/>
      <c r="AC14" s="1"/>
      <c r="AD14" s="1"/>
      <c r="AE14" s="1"/>
      <c r="AF14" s="1"/>
      <c r="AG14" s="1"/>
      <c r="AH14" s="1"/>
      <c r="AI14" s="1"/>
      <c r="AL14" s="1"/>
      <c r="AM14" s="1"/>
      <c r="AP14" s="1"/>
      <c r="AQ14" s="1"/>
    </row>
    <row r="15" spans="1:53" s="12" customFormat="1" x14ac:dyDescent="0.3">
      <c r="A15" s="70" t="s">
        <v>6</v>
      </c>
      <c r="B15" s="21">
        <v>22361.924999999999</v>
      </c>
      <c r="C15" s="21">
        <v>41922.665999999997</v>
      </c>
      <c r="D15" s="21">
        <v>61313.273999999998</v>
      </c>
      <c r="E15" s="21">
        <v>33606.074000000001</v>
      </c>
      <c r="F15" s="21">
        <v>44925.239000000001</v>
      </c>
      <c r="G15" s="21">
        <v>57391.415999999997</v>
      </c>
      <c r="H15" s="21">
        <v>83246.123000000007</v>
      </c>
      <c r="I15" s="21">
        <v>47482.188999999998</v>
      </c>
      <c r="J15" s="21">
        <v>39383.300000000003</v>
      </c>
      <c r="K15" s="21">
        <v>78245.577000000005</v>
      </c>
      <c r="L15" s="21">
        <v>78289.755000000005</v>
      </c>
      <c r="M15" s="21">
        <v>64529.837</v>
      </c>
      <c r="N15" s="21">
        <v>43772</v>
      </c>
      <c r="O15" s="21">
        <v>79831</v>
      </c>
      <c r="P15" s="21">
        <v>67691</v>
      </c>
      <c r="Q15" s="21">
        <v>75574</v>
      </c>
      <c r="R15" s="21">
        <v>34494.120000000003</v>
      </c>
      <c r="S15" s="21">
        <v>84378</v>
      </c>
      <c r="T15" s="21">
        <v>86772.672999999995</v>
      </c>
      <c r="U15" s="21">
        <v>74052</v>
      </c>
      <c r="V15" s="37">
        <v>41140.822999999997</v>
      </c>
      <c r="W15" s="37">
        <v>66602</v>
      </c>
      <c r="X15" s="37">
        <v>78430</v>
      </c>
      <c r="Y15" s="37">
        <v>47902.2</v>
      </c>
      <c r="Z15" s="37">
        <v>42851.884999999995</v>
      </c>
      <c r="AA15" s="37">
        <v>75024.627999999982</v>
      </c>
      <c r="AB15" s="37">
        <v>78047.61500000002</v>
      </c>
      <c r="AC15" s="37">
        <v>65497.676999999996</v>
      </c>
      <c r="AD15" s="37">
        <v>50149.068000000007</v>
      </c>
      <c r="AE15" s="37">
        <v>58240.847000000009</v>
      </c>
      <c r="AF15" s="37">
        <v>77361.311999999991</v>
      </c>
      <c r="AG15" s="37">
        <v>63148.288999999997</v>
      </c>
      <c r="AH15" s="37">
        <v>63207.853000000003</v>
      </c>
      <c r="AI15" s="37">
        <v>60735.278999999995</v>
      </c>
      <c r="AJ15" s="37">
        <v>77305.638000000006</v>
      </c>
      <c r="AK15" s="37">
        <v>56958.58</v>
      </c>
      <c r="AL15" s="37">
        <v>59726.01400000001</v>
      </c>
      <c r="AM15" s="37">
        <v>65179.059000000001</v>
      </c>
      <c r="AN15" s="37">
        <v>90694.614000000001</v>
      </c>
      <c r="AO15" s="37">
        <v>64212.58</v>
      </c>
      <c r="AP15" s="37">
        <v>37278.35</v>
      </c>
      <c r="AQ15" s="37">
        <v>67141.528000000006</v>
      </c>
      <c r="AR15" s="37">
        <v>80449.998999999996</v>
      </c>
      <c r="AS15" s="37">
        <v>57464.618000000009</v>
      </c>
      <c r="AT15" s="37">
        <v>39966.303000000007</v>
      </c>
      <c r="AU15" s="37">
        <v>56123.445</v>
      </c>
    </row>
    <row r="16" spans="1:53" s="12" customFormat="1" x14ac:dyDescent="0.3">
      <c r="A16" s="70" t="s">
        <v>5</v>
      </c>
      <c r="B16" s="20">
        <v>6882</v>
      </c>
      <c r="C16" s="20">
        <v>6111</v>
      </c>
      <c r="D16" s="20">
        <v>14621.630000000012</v>
      </c>
      <c r="E16" s="20">
        <v>10027.279999999999</v>
      </c>
      <c r="F16" s="20">
        <v>24092.399999999994</v>
      </c>
      <c r="G16" s="20">
        <v>11942.699999999997</v>
      </c>
      <c r="H16" s="21">
        <v>7797</v>
      </c>
      <c r="I16" s="21">
        <v>2886.2300000000032</v>
      </c>
      <c r="J16" s="19">
        <v>5230.57</v>
      </c>
      <c r="K16" s="21">
        <v>9188.7399999999907</v>
      </c>
      <c r="L16" s="21">
        <v>2326</v>
      </c>
      <c r="M16" s="21">
        <v>3855</v>
      </c>
      <c r="N16" s="21">
        <v>3389</v>
      </c>
      <c r="O16" s="21">
        <v>11611.709999999992</v>
      </c>
      <c r="P16" s="21">
        <v>4739.1999999999971</v>
      </c>
      <c r="Q16" s="21">
        <v>8769.9699999999993</v>
      </c>
      <c r="R16" s="21">
        <v>4326.2430000000004</v>
      </c>
      <c r="S16" s="21">
        <v>4906.5330000000004</v>
      </c>
      <c r="T16" s="21">
        <v>4396.3810000000003</v>
      </c>
      <c r="U16" s="21">
        <v>3742.261</v>
      </c>
      <c r="V16" s="37">
        <v>2644.5669999999996</v>
      </c>
      <c r="W16" s="37">
        <v>4616.8049999999994</v>
      </c>
      <c r="X16" s="37">
        <v>1840.7778999999996</v>
      </c>
      <c r="Y16" s="37">
        <v>2885.9629</v>
      </c>
      <c r="Z16" s="37">
        <v>3310.8921</v>
      </c>
      <c r="AA16" s="37">
        <v>6978.9999999999991</v>
      </c>
      <c r="AB16" s="37">
        <v>3770.4279999999999</v>
      </c>
      <c r="AC16" s="37">
        <v>6104.7232791047991</v>
      </c>
      <c r="AD16" s="37">
        <v>4445.8879333410005</v>
      </c>
      <c r="AE16" s="37">
        <v>2009.5088490099999</v>
      </c>
      <c r="AF16" s="37">
        <v>2639.2229702250002</v>
      </c>
      <c r="AG16" s="37">
        <v>2819.3458124799999</v>
      </c>
      <c r="AH16" s="37">
        <v>8512.0766489740708</v>
      </c>
      <c r="AI16" s="37">
        <v>15622.503793559998</v>
      </c>
      <c r="AJ16" s="37">
        <v>19358.28802</v>
      </c>
      <c r="AK16" s="37">
        <v>9434.3946515999996</v>
      </c>
      <c r="AL16" s="37">
        <v>14786.650316219999</v>
      </c>
      <c r="AM16" s="37">
        <v>12304.269</v>
      </c>
      <c r="AN16" s="37">
        <v>8357.0694000000003</v>
      </c>
      <c r="AO16" s="37">
        <v>10987.460546000002</v>
      </c>
      <c r="AP16" s="37">
        <v>5418.4788207966403</v>
      </c>
      <c r="AQ16" s="37">
        <v>12262.435719535986</v>
      </c>
      <c r="AR16" s="37">
        <v>6736.6675065999998</v>
      </c>
      <c r="AS16" s="37">
        <v>5439.9124066129998</v>
      </c>
      <c r="AT16" s="37">
        <v>8768.5067878930004</v>
      </c>
      <c r="AU16" s="37">
        <v>9436.9149419999994</v>
      </c>
    </row>
    <row r="17" spans="1:47" s="12" customFormat="1" x14ac:dyDescent="0.3">
      <c r="A17" s="71" t="s">
        <v>4</v>
      </c>
      <c r="B17" s="18">
        <f t="shared" ref="B17:M17" si="5">IFERROR(B16/(B16+B15),0)</f>
        <v>0.23533092770549782</v>
      </c>
      <c r="C17" s="18">
        <f t="shared" si="5"/>
        <v>0.12722326877985954</v>
      </c>
      <c r="D17" s="18">
        <f t="shared" si="5"/>
        <v>0.1925547966716335</v>
      </c>
      <c r="E17" s="18">
        <f t="shared" si="5"/>
        <v>0.2298076833607611</v>
      </c>
      <c r="F17" s="18">
        <f t="shared" si="5"/>
        <v>0.34907598041712201</v>
      </c>
      <c r="G17" s="18">
        <f t="shared" si="5"/>
        <v>0.17224853634825313</v>
      </c>
      <c r="H17" s="18">
        <f t="shared" si="5"/>
        <v>8.564073532495145E-2</v>
      </c>
      <c r="I17" s="18">
        <f t="shared" si="5"/>
        <v>5.7302374331026813E-2</v>
      </c>
      <c r="J17" s="18">
        <f t="shared" si="5"/>
        <v>0.11724089391931253</v>
      </c>
      <c r="K17" s="18">
        <f t="shared" si="5"/>
        <v>0.10509306088592184</v>
      </c>
      <c r="L17" s="18">
        <f t="shared" si="5"/>
        <v>2.8852920871360689E-2</v>
      </c>
      <c r="M17" s="18">
        <f t="shared" si="5"/>
        <v>5.6372145772607456E-2</v>
      </c>
      <c r="N17" s="18">
        <v>7.1900000000000006E-2</v>
      </c>
      <c r="O17" s="18">
        <v>0.12698344132626857</v>
      </c>
      <c r="P17" s="18">
        <v>6.5431270381691581E-2</v>
      </c>
      <c r="Q17" s="18">
        <v>0.10397862467227947</v>
      </c>
      <c r="R17" s="18">
        <v>0.11144262097703725</v>
      </c>
      <c r="S17" s="18">
        <v>5.4953896662034402E-2</v>
      </c>
      <c r="T17" s="18">
        <v>4.8222294815080571E-2</v>
      </c>
      <c r="U17" s="18">
        <v>4.8104589617478336E-2</v>
      </c>
      <c r="V17" s="41">
        <v>6.0398388594917155E-2</v>
      </c>
      <c r="W17" s="41">
        <v>6.4825645417667416E-2</v>
      </c>
      <c r="X17" s="41">
        <v>2.2932104909874056E-2</v>
      </c>
      <c r="Y17" s="41">
        <v>5.6823533973503898E-2</v>
      </c>
      <c r="Z17" s="41">
        <v>7.1722116995426605E-2</v>
      </c>
      <c r="AA17" s="41">
        <v>8.5105990676412502E-2</v>
      </c>
      <c r="AB17" s="41">
        <v>4.6083087076526627E-2</v>
      </c>
      <c r="AC17" s="41">
        <v>8.5258640147658521E-2</v>
      </c>
      <c r="AD17" s="41">
        <v>8.1434041979433255E-2</v>
      </c>
      <c r="AE17" s="41">
        <v>3.3352646979312721E-2</v>
      </c>
      <c r="AF17" s="41">
        <v>3.2990066519021144E-2</v>
      </c>
      <c r="AG17" s="41">
        <v>4.2738318881589264E-2</v>
      </c>
      <c r="AH17" s="41">
        <v>0.11868495536227612</v>
      </c>
      <c r="AI17" s="41">
        <v>0.20459608990738787</v>
      </c>
      <c r="AJ17" s="41">
        <v>0.20026382971445547</v>
      </c>
      <c r="AK17" s="41">
        <v>0.14209929139502175</v>
      </c>
      <c r="AL17" s="41">
        <v>0.19844479394090367</v>
      </c>
      <c r="AM17" s="41">
        <v>0.15879892252433966</v>
      </c>
      <c r="AN17" s="41">
        <v>8.4370796266547837E-2</v>
      </c>
      <c r="AO17" s="41">
        <v>0.14610976890735788</v>
      </c>
      <c r="AP17" s="41">
        <v>0.12690588435826469</v>
      </c>
      <c r="AQ17" s="41">
        <v>0.15443102768582601</v>
      </c>
      <c r="AR17" s="41">
        <v>7.7267176008960464E-2</v>
      </c>
      <c r="AS17" s="41">
        <v>8.6478865217649178E-2</v>
      </c>
      <c r="AT17" s="41">
        <v>0.17992286880888425</v>
      </c>
      <c r="AU17" s="41">
        <v>0.1439423906511291</v>
      </c>
    </row>
    <row r="18" spans="1:47" s="12" customFormat="1" x14ac:dyDescent="0.3">
      <c r="A18" s="70" t="s">
        <v>3</v>
      </c>
      <c r="B18" s="20">
        <v>14721.392002829654</v>
      </c>
      <c r="C18" s="20">
        <v>16481.632628749292</v>
      </c>
      <c r="D18" s="20">
        <v>16834.556902093944</v>
      </c>
      <c r="E18" s="20">
        <v>12769.112033389927</v>
      </c>
      <c r="F18" s="20">
        <v>21130.963249999997</v>
      </c>
      <c r="G18" s="20">
        <v>16304.902249999999</v>
      </c>
      <c r="H18" s="20">
        <v>10033.17625</v>
      </c>
      <c r="I18" s="20">
        <v>13438.572249999999</v>
      </c>
      <c r="J18" s="19">
        <v>18699.355250000001</v>
      </c>
      <c r="K18" s="19">
        <v>22509.33625</v>
      </c>
      <c r="L18" s="19">
        <v>11148.858249999999</v>
      </c>
      <c r="M18" s="19">
        <v>17276.436249999999</v>
      </c>
      <c r="N18" s="19">
        <v>15511</v>
      </c>
      <c r="O18" s="19">
        <v>17444.572</v>
      </c>
      <c r="P18" s="19">
        <v>13314</v>
      </c>
      <c r="Q18" s="19">
        <v>6168</v>
      </c>
      <c r="R18" s="19">
        <v>1118.3720000000001</v>
      </c>
      <c r="S18" s="19">
        <v>1672</v>
      </c>
      <c r="T18" s="19">
        <v>1452.865</v>
      </c>
      <c r="U18" s="19">
        <v>1606</v>
      </c>
      <c r="V18" s="19">
        <v>224.79300000000001</v>
      </c>
      <c r="W18" s="19">
        <v>227</v>
      </c>
      <c r="X18" s="19">
        <v>197</v>
      </c>
      <c r="Y18" s="19">
        <v>1</v>
      </c>
      <c r="Z18" s="19">
        <v>119.66800000000001</v>
      </c>
      <c r="AA18" s="19">
        <v>227.00399999999999</v>
      </c>
      <c r="AB18" s="19">
        <v>3</v>
      </c>
      <c r="AC18" s="19">
        <v>0</v>
      </c>
      <c r="AD18" s="19">
        <v>0</v>
      </c>
      <c r="AE18" s="19">
        <v>0</v>
      </c>
      <c r="AF18" s="19">
        <v>0</v>
      </c>
      <c r="AG18" s="19">
        <v>0</v>
      </c>
      <c r="AH18" s="19">
        <v>0</v>
      </c>
      <c r="AI18" s="19">
        <v>0</v>
      </c>
      <c r="AJ18" s="19">
        <v>0</v>
      </c>
      <c r="AK18" s="19">
        <v>0</v>
      </c>
      <c r="AL18" s="19">
        <v>0</v>
      </c>
      <c r="AM18" s="19">
        <v>0</v>
      </c>
      <c r="AN18" s="19">
        <v>0</v>
      </c>
      <c r="AO18" s="19">
        <v>0</v>
      </c>
      <c r="AP18" s="19">
        <v>0</v>
      </c>
      <c r="AQ18" s="19">
        <v>0</v>
      </c>
      <c r="AR18" s="19">
        <v>0</v>
      </c>
      <c r="AS18" s="19">
        <v>0</v>
      </c>
      <c r="AT18" s="19">
        <v>0</v>
      </c>
      <c r="AU18" s="19">
        <v>0</v>
      </c>
    </row>
    <row r="19" spans="1:47" s="12" customFormat="1" x14ac:dyDescent="0.3">
      <c r="A19" s="70" t="s">
        <v>2</v>
      </c>
      <c r="B19" s="20">
        <v>3683.5863523365902</v>
      </c>
      <c r="C19" s="20">
        <v>4702.8717505334052</v>
      </c>
      <c r="D19" s="20">
        <v>5642.7122470529757</v>
      </c>
      <c r="E19" s="20">
        <v>13701.286097773898</v>
      </c>
      <c r="F19" s="20">
        <v>10221.718760651278</v>
      </c>
      <c r="G19" s="20">
        <v>11506.219188408555</v>
      </c>
      <c r="H19" s="20">
        <v>12408.150234566994</v>
      </c>
      <c r="I19" s="20">
        <v>12770.484263428578</v>
      </c>
      <c r="J19" s="19">
        <v>16307.484926428477</v>
      </c>
      <c r="K19" s="19">
        <v>16375.074926428477</v>
      </c>
      <c r="L19" s="19">
        <v>16457.606926428478</v>
      </c>
      <c r="M19" s="19">
        <v>16253.171926428477</v>
      </c>
      <c r="N19" s="19">
        <v>17402</v>
      </c>
      <c r="O19" s="19">
        <v>19753.275449028479</v>
      </c>
      <c r="P19" s="19">
        <v>21400.692902328476</v>
      </c>
      <c r="Q19" s="19">
        <v>22573.136926428477</v>
      </c>
      <c r="R19" s="19">
        <v>22430.867999999999</v>
      </c>
      <c r="S19" s="19">
        <v>25031.717451028504</v>
      </c>
      <c r="T19" s="19">
        <v>27984.497277928502</v>
      </c>
      <c r="U19" s="19">
        <v>31255</v>
      </c>
      <c r="V19" s="19">
        <v>32974.04</v>
      </c>
      <c r="W19" s="19">
        <v>34747.693999999996</v>
      </c>
      <c r="X19" s="19">
        <v>36054.536999999997</v>
      </c>
      <c r="Y19" s="19">
        <v>36372.394999999997</v>
      </c>
      <c r="Z19" s="19">
        <v>36502.966</v>
      </c>
      <c r="AA19" s="19">
        <v>37625.199999999997</v>
      </c>
      <c r="AB19" s="19">
        <v>38936.273999999998</v>
      </c>
      <c r="AC19" s="19">
        <v>39016.921999999999</v>
      </c>
      <c r="AD19" s="19">
        <v>38485.972999999998</v>
      </c>
      <c r="AE19" s="19">
        <v>39165.638999999996</v>
      </c>
      <c r="AF19" s="19">
        <v>40223.930999999997</v>
      </c>
      <c r="AG19" s="19">
        <v>41377.236000000004</v>
      </c>
      <c r="AH19" s="19">
        <v>48060.025971966323</v>
      </c>
      <c r="AI19" s="19">
        <v>61969.351555267072</v>
      </c>
      <c r="AJ19" s="19">
        <v>63322.763100019241</v>
      </c>
      <c r="AK19" s="19">
        <v>50911.743644997456</v>
      </c>
      <c r="AL19" s="19">
        <v>53403.599805855571</v>
      </c>
      <c r="AM19" s="19">
        <v>65030.43843727003</v>
      </c>
      <c r="AN19" s="19">
        <v>66966.395070339568</v>
      </c>
      <c r="AO19" s="19">
        <v>53852.226018497138</v>
      </c>
      <c r="AP19" s="19">
        <v>58442.95562298804</v>
      </c>
      <c r="AQ19" s="19">
        <v>66313.82541208771</v>
      </c>
      <c r="AR19" s="19">
        <v>70236.875775403198</v>
      </c>
      <c r="AS19" s="19">
        <v>55269.254752988578</v>
      </c>
      <c r="AT19" s="19">
        <v>54448.50889779329</v>
      </c>
      <c r="AU19" s="19">
        <v>72857.463001228825</v>
      </c>
    </row>
    <row r="20" spans="1:47" s="12" customFormat="1" x14ac:dyDescent="0.3">
      <c r="A20" s="71" t="s">
        <v>1</v>
      </c>
      <c r="B20" s="18">
        <f t="shared" ref="B20:M20" si="6">IFERROR(B16/(B15+B16+B19+B18),0)</f>
        <v>0.14443144575023745</v>
      </c>
      <c r="C20" s="18">
        <f t="shared" si="6"/>
        <v>8.8286066599487123E-2</v>
      </c>
      <c r="D20" s="18">
        <f t="shared" si="6"/>
        <v>0.14857542041918376</v>
      </c>
      <c r="E20" s="18">
        <f t="shared" si="6"/>
        <v>0.14303485469991678</v>
      </c>
      <c r="F20" s="18">
        <f t="shared" si="6"/>
        <v>0.24003509959326835</v>
      </c>
      <c r="G20" s="18">
        <f t="shared" si="6"/>
        <v>0.12293654650411284</v>
      </c>
      <c r="H20" s="18">
        <f t="shared" si="6"/>
        <v>6.8705448503412189E-2</v>
      </c>
      <c r="I20" s="18">
        <f t="shared" si="6"/>
        <v>3.7690325786384475E-2</v>
      </c>
      <c r="J20" s="18">
        <f t="shared" si="6"/>
        <v>6.5693586359752129E-2</v>
      </c>
      <c r="K20" s="18">
        <f t="shared" si="6"/>
        <v>7.2742499332055829E-2</v>
      </c>
      <c r="L20" s="18">
        <f t="shared" si="6"/>
        <v>2.149281354797615E-2</v>
      </c>
      <c r="M20" s="18">
        <f t="shared" si="6"/>
        <v>3.7825844936176065E-2</v>
      </c>
      <c r="N20" s="18">
        <v>4.2299999999999997E-2</v>
      </c>
      <c r="O20" s="18">
        <v>9.0264767428428816E-2</v>
      </c>
      <c r="P20" s="18">
        <v>4.4081934731720722E-2</v>
      </c>
      <c r="Q20" s="18">
        <v>7.776650159795101E-2</v>
      </c>
      <c r="R20" s="18">
        <v>6.9598917020598158E-2</v>
      </c>
      <c r="S20" s="18">
        <v>4.2318401294712676E-2</v>
      </c>
      <c r="T20" s="18">
        <v>3.7892419654937684E-2</v>
      </c>
      <c r="U20" s="18">
        <v>3.5115520315285725E-2</v>
      </c>
      <c r="V20" s="41">
        <v>3.5682006185452975E-2</v>
      </c>
      <c r="W20" s="41">
        <v>4.555322091056338E-2</v>
      </c>
      <c r="X20" s="41">
        <v>1.6078834297071923E-2</v>
      </c>
      <c r="Y20" s="41">
        <v>3.4244755492447043E-2</v>
      </c>
      <c r="Z20" s="41">
        <v>4.1722617562472648E-2</v>
      </c>
      <c r="AA20" s="41">
        <v>6.1953046213261864E-2</v>
      </c>
      <c r="AB20" s="41">
        <v>3.2230318484282899E-2</v>
      </c>
      <c r="AC20" s="41">
        <v>5.8410244477948958E-2</v>
      </c>
      <c r="AD20" s="41">
        <v>5.0159484140600785E-2</v>
      </c>
      <c r="AE20" s="41">
        <v>2.0630133901042277E-2</v>
      </c>
      <c r="AF20" s="41">
        <v>2.2445188723426802E-2</v>
      </c>
      <c r="AG20" s="41">
        <v>2.6972797433736879E-2</v>
      </c>
      <c r="AH20" s="41">
        <v>7.650075410459356E-2</v>
      </c>
      <c r="AI20" s="41">
        <v>0.12731796447179317</v>
      </c>
      <c r="AJ20" s="41">
        <v>0.1376556077476255</v>
      </c>
      <c r="AK20" s="41">
        <v>8.7460520491703608E-2</v>
      </c>
      <c r="AL20" s="41">
        <v>0.13070539020486469</v>
      </c>
      <c r="AM20" s="41">
        <v>9.44959410962148E-2</v>
      </c>
      <c r="AN20" s="41">
        <v>5.3006570548280202E-2</v>
      </c>
      <c r="AO20" s="41">
        <v>9.3062961914989334E-2</v>
      </c>
      <c r="AP20" s="41">
        <v>5.6606821078455515E-2</v>
      </c>
      <c r="AQ20" s="41">
        <v>9.1884180034888852E-2</v>
      </c>
      <c r="AR20" s="41">
        <v>4.4706398726769764E-2</v>
      </c>
      <c r="AS20" s="41">
        <v>4.825446224607579E-2</v>
      </c>
      <c r="AT20" s="41">
        <v>9.2872152278237405E-2</v>
      </c>
      <c r="AU20" s="41">
        <v>7.3165207845412999E-2</v>
      </c>
    </row>
    <row r="21" spans="1:47" s="12" customFormat="1" x14ac:dyDescent="0.3">
      <c r="X21" s="1"/>
      <c r="Y21" s="1"/>
      <c r="Z21" s="1"/>
      <c r="AA21" s="1"/>
      <c r="AB21" s="1"/>
      <c r="AC21" s="1"/>
      <c r="AD21" s="1"/>
      <c r="AE21" s="1"/>
      <c r="AF21" s="1"/>
      <c r="AG21" s="1"/>
      <c r="AH21" s="1"/>
      <c r="AI21" s="1"/>
    </row>
    <row r="22" spans="1:47" s="12" customFormat="1" x14ac:dyDescent="0.3">
      <c r="X22" s="1"/>
      <c r="Y22" s="1"/>
      <c r="Z22" s="1"/>
      <c r="AA22" s="1"/>
      <c r="AB22" s="1"/>
      <c r="AC22" s="1"/>
      <c r="AD22" s="1"/>
      <c r="AE22" s="1"/>
      <c r="AF22" s="1"/>
      <c r="AG22" s="1"/>
      <c r="AH22" s="1"/>
      <c r="AI22" s="1"/>
    </row>
    <row r="49" spans="24:35" x14ac:dyDescent="0.3">
      <c r="X49"/>
      <c r="Y49"/>
      <c r="Z49"/>
      <c r="AA49"/>
      <c r="AB49" s="12"/>
      <c r="AC49" s="12"/>
      <c r="AD49" s="12"/>
      <c r="AE49"/>
      <c r="AF49" s="12"/>
      <c r="AG49" s="12"/>
      <c r="AH49" s="12"/>
      <c r="AI49" s="12"/>
    </row>
    <row r="77" spans="24:35" x14ac:dyDescent="0.3">
      <c r="X77"/>
      <c r="Y77"/>
      <c r="Z77"/>
      <c r="AA77"/>
      <c r="AB77" s="12"/>
      <c r="AC77" s="12"/>
      <c r="AD77" s="12"/>
      <c r="AE77"/>
      <c r="AF77" s="12"/>
      <c r="AG77" s="12"/>
      <c r="AH77" s="12"/>
      <c r="AI77" s="12"/>
    </row>
  </sheetData>
  <mergeCells count="12">
    <mergeCell ref="AT12:AW12"/>
    <mergeCell ref="AP12:AS12"/>
    <mergeCell ref="B12:E12"/>
    <mergeCell ref="F12:I12"/>
    <mergeCell ref="J12:M12"/>
    <mergeCell ref="N12:Q12"/>
    <mergeCell ref="R12:U12"/>
    <mergeCell ref="AL12:AO12"/>
    <mergeCell ref="AH12:AK12"/>
    <mergeCell ref="AD12:AG12"/>
    <mergeCell ref="V12:Y12"/>
    <mergeCell ref="Z12:AC12"/>
  </mergeCells>
  <pageMargins left="0.7" right="0.7" top="0.75" bottom="0.75" header="0.3" footer="0.3"/>
  <pageSetup scale="20"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tabColor rgb="FFFFC000"/>
    <pageSetUpPr fitToPage="1"/>
  </sheetPr>
  <dimension ref="A1:AW76"/>
  <sheetViews>
    <sheetView topLeftCell="A11" zoomScaleNormal="100" workbookViewId="0">
      <pane xSplit="1" topLeftCell="B1" activePane="topRight" state="frozen"/>
      <selection pane="topRight"/>
    </sheetView>
  </sheetViews>
  <sheetFormatPr defaultRowHeight="14.4" x14ac:dyDescent="0.3"/>
  <cols>
    <col min="1" max="1" width="109.109375" customWidth="1"/>
    <col min="2" max="11" width="11.109375" customWidth="1"/>
    <col min="12" max="14" width="11.109375" style="12" customWidth="1"/>
    <col min="15" max="23" width="11.109375" customWidth="1"/>
    <col min="24" max="35" width="11.109375" style="1" customWidth="1"/>
    <col min="36" max="43" width="11.109375" customWidth="1"/>
    <col min="44" max="45" width="11.44140625" bestFit="1" customWidth="1"/>
    <col min="46" max="51" width="11.109375" customWidth="1"/>
  </cols>
  <sheetData>
    <row r="1" spans="1:49" ht="17.399999999999999" x14ac:dyDescent="0.3">
      <c r="A1" s="73" t="s">
        <v>32</v>
      </c>
      <c r="B1" s="17">
        <v>2005</v>
      </c>
      <c r="C1" s="17">
        <v>2006</v>
      </c>
      <c r="D1" s="17">
        <v>2007</v>
      </c>
      <c r="E1" s="17">
        <v>2008</v>
      </c>
      <c r="F1" s="17">
        <v>2009</v>
      </c>
      <c r="G1" s="17">
        <v>2010</v>
      </c>
      <c r="H1" s="17">
        <v>2011</v>
      </c>
      <c r="I1" s="17">
        <v>2012</v>
      </c>
      <c r="J1" s="17">
        <v>2013</v>
      </c>
      <c r="K1" s="17">
        <v>2014</v>
      </c>
      <c r="L1" s="17">
        <v>2015</v>
      </c>
      <c r="M1" s="17">
        <v>2016</v>
      </c>
      <c r="N1" s="17">
        <v>2017</v>
      </c>
      <c r="O1" s="17">
        <v>2018</v>
      </c>
      <c r="P1" s="53">
        <v>2019</v>
      </c>
      <c r="Q1" s="53">
        <v>2020</v>
      </c>
      <c r="R1" s="53">
        <v>2021</v>
      </c>
      <c r="S1" s="53">
        <v>2022</v>
      </c>
      <c r="X1"/>
      <c r="Y1"/>
      <c r="Z1"/>
      <c r="AA1"/>
      <c r="AB1"/>
      <c r="AC1"/>
      <c r="AD1"/>
      <c r="AE1"/>
      <c r="AF1"/>
      <c r="AG1"/>
      <c r="AH1"/>
      <c r="AI1"/>
    </row>
    <row r="2" spans="1:49" ht="15.6" x14ac:dyDescent="0.3">
      <c r="A2" s="68"/>
      <c r="B2" s="14" t="s">
        <v>0</v>
      </c>
      <c r="C2" s="14" t="s">
        <v>0</v>
      </c>
      <c r="D2" s="14" t="s">
        <v>0</v>
      </c>
      <c r="E2" s="14" t="s">
        <v>0</v>
      </c>
      <c r="F2" s="14" t="s">
        <v>0</v>
      </c>
      <c r="G2" s="14" t="s">
        <v>0</v>
      </c>
      <c r="H2" s="14" t="s">
        <v>0</v>
      </c>
      <c r="I2" s="14" t="s">
        <v>0</v>
      </c>
      <c r="J2" s="14" t="s">
        <v>0</v>
      </c>
      <c r="K2" s="14" t="s">
        <v>0</v>
      </c>
      <c r="L2" s="14" t="s">
        <v>0</v>
      </c>
      <c r="M2" s="14" t="s">
        <v>0</v>
      </c>
      <c r="N2" s="14" t="s">
        <v>0</v>
      </c>
      <c r="O2" s="14" t="s">
        <v>0</v>
      </c>
      <c r="P2" s="14" t="s">
        <v>0</v>
      </c>
      <c r="Q2" s="14" t="s">
        <v>0</v>
      </c>
      <c r="R2" s="64" t="s">
        <v>0</v>
      </c>
      <c r="S2" s="64" t="s">
        <v>0</v>
      </c>
      <c r="X2"/>
      <c r="Y2"/>
      <c r="Z2"/>
      <c r="AA2"/>
      <c r="AB2"/>
      <c r="AC2"/>
      <c r="AD2"/>
      <c r="AE2"/>
      <c r="AF2"/>
      <c r="AG2"/>
      <c r="AH2"/>
      <c r="AI2"/>
    </row>
    <row r="3" spans="1:49" x14ac:dyDescent="0.3">
      <c r="A3" s="72" t="s">
        <v>47</v>
      </c>
      <c r="B3" s="4"/>
      <c r="C3" s="4"/>
      <c r="D3" s="4"/>
      <c r="E3" s="4"/>
      <c r="F3" s="4"/>
      <c r="G3" s="4"/>
      <c r="H3" s="4"/>
      <c r="I3" s="4"/>
      <c r="J3" s="4"/>
      <c r="K3" s="4"/>
      <c r="L3" s="4"/>
      <c r="M3" s="4"/>
      <c r="N3" s="4"/>
      <c r="O3" s="40"/>
      <c r="Q3" s="12"/>
      <c r="X3"/>
      <c r="Y3"/>
      <c r="Z3"/>
      <c r="AA3"/>
      <c r="AB3"/>
      <c r="AC3"/>
      <c r="AD3"/>
      <c r="AE3"/>
      <c r="AF3"/>
      <c r="AG3"/>
      <c r="AH3"/>
      <c r="AI3"/>
    </row>
    <row r="4" spans="1:49" s="7" customFormat="1" x14ac:dyDescent="0.3">
      <c r="A4" s="70" t="s">
        <v>6</v>
      </c>
      <c r="B4" s="8">
        <v>0</v>
      </c>
      <c r="C4" s="8">
        <v>0</v>
      </c>
      <c r="D4" s="8">
        <v>0</v>
      </c>
      <c r="E4" s="8">
        <v>18</v>
      </c>
      <c r="F4" s="8">
        <v>1390</v>
      </c>
      <c r="G4" s="8">
        <v>1770</v>
      </c>
      <c r="H4" s="8">
        <v>1782</v>
      </c>
      <c r="I4" s="8">
        <v>2350</v>
      </c>
      <c r="J4" s="8">
        <v>2061</v>
      </c>
      <c r="K4" s="8">
        <v>1830</v>
      </c>
      <c r="L4" s="21">
        <v>2133.5940000000001</v>
      </c>
      <c r="M4" s="21">
        <v>2342.63</v>
      </c>
      <c r="N4" s="21">
        <f>SUM(V15:Y15)</f>
        <v>2055.52</v>
      </c>
      <c r="O4" s="37">
        <f>SUM(Z15:AC15)</f>
        <v>1343.558</v>
      </c>
      <c r="P4" s="7">
        <f>SUM(AD15:AG15)</f>
        <v>1465.2670000000001</v>
      </c>
      <c r="Q4" s="7">
        <f>SUM(AH15:AK15)</f>
        <v>981.98900000000003</v>
      </c>
      <c r="R4" s="7">
        <f>SUM(AL15:AO15)</f>
        <v>813.08400000000006</v>
      </c>
      <c r="S4" s="7">
        <f>SUM(AP15:AS15)</f>
        <v>204.62200000000001</v>
      </c>
    </row>
    <row r="5" spans="1:49" s="7" customFormat="1" x14ac:dyDescent="0.3">
      <c r="A5" s="70" t="s">
        <v>5</v>
      </c>
      <c r="B5" s="8">
        <v>0</v>
      </c>
      <c r="C5" s="8">
        <v>0</v>
      </c>
      <c r="D5" s="8">
        <v>0</v>
      </c>
      <c r="E5" s="8">
        <v>0</v>
      </c>
      <c r="F5" s="8">
        <v>0</v>
      </c>
      <c r="G5" s="8">
        <v>0</v>
      </c>
      <c r="H5" s="8">
        <v>0</v>
      </c>
      <c r="I5" s="8">
        <v>43.600000000000023</v>
      </c>
      <c r="J5" s="8">
        <v>217.20000000000005</v>
      </c>
      <c r="K5" s="8">
        <v>610.29999999999995</v>
      </c>
      <c r="L5" s="21">
        <v>208.64000000000004</v>
      </c>
      <c r="M5" s="21">
        <v>159.13999999999999</v>
      </c>
      <c r="N5" s="37">
        <f t="shared" ref="N5:N8" si="0">SUM(V16:Y16)</f>
        <v>143.13069999999991</v>
      </c>
      <c r="O5" s="37">
        <f>SUM(Z16:AC16)</f>
        <v>136.33639999999991</v>
      </c>
      <c r="P5" s="7">
        <f>SUM(AD16:AG16)</f>
        <v>84.748700000000014</v>
      </c>
      <c r="Q5" s="7">
        <f>SUM(AH16:AK16)</f>
        <v>29.616000000000003</v>
      </c>
      <c r="R5" s="7">
        <f>SUM(AL16:AO16)</f>
        <v>75.026881000000003</v>
      </c>
      <c r="S5" s="7">
        <f>SUM(AP16:AS16)</f>
        <v>9.9000000000000005E-2</v>
      </c>
    </row>
    <row r="6" spans="1:49" x14ac:dyDescent="0.3">
      <c r="A6" s="71" t="s">
        <v>4</v>
      </c>
      <c r="B6" s="5">
        <f t="shared" ref="B6:K6" si="1">IFERROR(B5/(B5+B4),0)</f>
        <v>0</v>
      </c>
      <c r="C6" s="5">
        <f t="shared" si="1"/>
        <v>0</v>
      </c>
      <c r="D6" s="5">
        <f t="shared" si="1"/>
        <v>0</v>
      </c>
      <c r="E6" s="5">
        <f t="shared" si="1"/>
        <v>0</v>
      </c>
      <c r="F6" s="5">
        <f t="shared" si="1"/>
        <v>0</v>
      </c>
      <c r="G6" s="5">
        <f t="shared" si="1"/>
        <v>0</v>
      </c>
      <c r="H6" s="5">
        <f t="shared" si="1"/>
        <v>0</v>
      </c>
      <c r="I6" s="5">
        <f t="shared" si="1"/>
        <v>1.821524064171124E-2</v>
      </c>
      <c r="J6" s="5">
        <f t="shared" si="1"/>
        <v>9.5338425072425625E-2</v>
      </c>
      <c r="K6" s="5">
        <f t="shared" si="1"/>
        <v>0.2500922017784698</v>
      </c>
      <c r="L6" s="18">
        <v>8.9077350939316929E-2</v>
      </c>
      <c r="M6" s="18">
        <v>6.361096343788597E-2</v>
      </c>
      <c r="N6" s="41">
        <f t="shared" ref="N6:S6" si="2">N5/(N4+N5)</f>
        <v>6.5099335697116387E-2</v>
      </c>
      <c r="O6" s="41">
        <f t="shared" si="2"/>
        <v>9.2125762486836849E-2</v>
      </c>
      <c r="P6" s="41">
        <f t="shared" si="2"/>
        <v>5.4676026829921794E-2</v>
      </c>
      <c r="Q6" s="41">
        <f t="shared" si="2"/>
        <v>2.9276249128859587E-2</v>
      </c>
      <c r="R6" s="41">
        <f t="shared" si="2"/>
        <v>8.447918227904247E-2</v>
      </c>
      <c r="S6" s="41">
        <f t="shared" si="2"/>
        <v>4.8358497662672617E-4</v>
      </c>
      <c r="X6"/>
      <c r="Y6"/>
      <c r="Z6"/>
      <c r="AA6"/>
      <c r="AB6"/>
      <c r="AC6"/>
      <c r="AD6"/>
      <c r="AE6"/>
      <c r="AF6"/>
      <c r="AG6"/>
      <c r="AH6"/>
      <c r="AI6"/>
    </row>
    <row r="7" spans="1:49" s="7" customFormat="1" x14ac:dyDescent="0.3">
      <c r="A7" s="70" t="s">
        <v>3</v>
      </c>
      <c r="B7" s="8">
        <v>0</v>
      </c>
      <c r="C7" s="8">
        <v>0</v>
      </c>
      <c r="D7" s="8">
        <v>0</v>
      </c>
      <c r="E7" s="8">
        <v>0</v>
      </c>
      <c r="F7" s="8">
        <v>0</v>
      </c>
      <c r="G7" s="8">
        <v>0</v>
      </c>
      <c r="H7" s="8">
        <v>0</v>
      </c>
      <c r="I7" s="8">
        <v>0</v>
      </c>
      <c r="J7" s="8">
        <v>0</v>
      </c>
      <c r="K7" s="8">
        <v>0</v>
      </c>
      <c r="L7" s="21">
        <v>0</v>
      </c>
      <c r="M7" s="21">
        <v>0</v>
      </c>
      <c r="N7" s="37">
        <f t="shared" si="0"/>
        <v>0</v>
      </c>
      <c r="O7" s="37">
        <f>SUM(Z18:AC18)</f>
        <v>0</v>
      </c>
      <c r="P7" s="7">
        <f>SUM(AD18:AG18)</f>
        <v>0</v>
      </c>
      <c r="Q7" s="7">
        <f>SUM(AH18:AK18)</f>
        <v>0</v>
      </c>
      <c r="R7" s="7">
        <f>SUM(AL18:AO18)</f>
        <v>0</v>
      </c>
      <c r="S7" s="7">
        <f>SUM(AP18:AS18)</f>
        <v>0</v>
      </c>
    </row>
    <row r="8" spans="1:49" s="7" customFormat="1" x14ac:dyDescent="0.3">
      <c r="A8" s="70" t="s">
        <v>2</v>
      </c>
      <c r="B8" s="8">
        <v>10.096065593832222</v>
      </c>
      <c r="C8" s="8">
        <v>17.38913172087787</v>
      </c>
      <c r="D8" s="8">
        <v>15.024865517766621</v>
      </c>
      <c r="E8" s="8">
        <v>11.214747070406816</v>
      </c>
      <c r="F8" s="8">
        <v>24.545730635749816</v>
      </c>
      <c r="G8" s="8">
        <v>43.294732926992438</v>
      </c>
      <c r="H8" s="8">
        <v>71.560348959073792</v>
      </c>
      <c r="I8" s="8">
        <v>150.16929837578618</v>
      </c>
      <c r="J8" s="8">
        <v>389.92911275851458</v>
      </c>
      <c r="K8" s="8">
        <v>461.29447871376016</v>
      </c>
      <c r="L8" s="21">
        <v>560.4061660353201</v>
      </c>
      <c r="M8" s="21">
        <v>776.69418803532005</v>
      </c>
      <c r="N8" s="37">
        <f t="shared" si="0"/>
        <v>1063.537</v>
      </c>
      <c r="O8" s="37">
        <f>SUM(Z19:AC19)</f>
        <v>1076.884</v>
      </c>
      <c r="P8" s="7">
        <f>SUM(AD19:AG19)</f>
        <v>1133.2809999999999</v>
      </c>
      <c r="Q8" s="7">
        <f>SUM(AH19:AK19)</f>
        <v>1360.1453728432714</v>
      </c>
      <c r="R8" s="7">
        <f>SUM(AL19:AO19)</f>
        <v>1349.7693173725822</v>
      </c>
      <c r="S8" s="7">
        <f>SUM(AP19:AS19)</f>
        <v>1361.1335934762983</v>
      </c>
    </row>
    <row r="9" spans="1:49" x14ac:dyDescent="0.3">
      <c r="A9" s="71" t="s">
        <v>1</v>
      </c>
      <c r="B9" s="5">
        <f t="shared" ref="B9:K9" si="3">IFERROR(B5/(B4+B5+B8+B7),0)</f>
        <v>0</v>
      </c>
      <c r="C9" s="5">
        <f t="shared" si="3"/>
        <v>0</v>
      </c>
      <c r="D9" s="5">
        <f t="shared" si="3"/>
        <v>0</v>
      </c>
      <c r="E9" s="5">
        <f t="shared" si="3"/>
        <v>0</v>
      </c>
      <c r="F9" s="5">
        <f t="shared" si="3"/>
        <v>0</v>
      </c>
      <c r="G9" s="5">
        <f t="shared" si="3"/>
        <v>0</v>
      </c>
      <c r="H9" s="5">
        <f t="shared" si="3"/>
        <v>0</v>
      </c>
      <c r="I9" s="5">
        <f t="shared" si="3"/>
        <v>1.7139919106594657E-2</v>
      </c>
      <c r="J9" s="5">
        <f t="shared" si="3"/>
        <v>8.1405355895780546E-2</v>
      </c>
      <c r="K9" s="5">
        <f t="shared" si="3"/>
        <v>0.21033263072327671</v>
      </c>
      <c r="L9" s="18">
        <v>7.1879388441378464E-2</v>
      </c>
      <c r="M9" s="18">
        <v>4.8541021305273907E-2</v>
      </c>
      <c r="N9" s="18">
        <f t="shared" ref="N9:S9" si="4">N5/(N4+N5+N7+N8)</f>
        <v>4.3875678888740804E-2</v>
      </c>
      <c r="O9" s="41">
        <f t="shared" si="4"/>
        <v>5.3323510555314417E-2</v>
      </c>
      <c r="P9" s="41">
        <f t="shared" si="4"/>
        <v>3.1583797647125648E-2</v>
      </c>
      <c r="Q9" s="41">
        <f t="shared" si="4"/>
        <v>1.2486980223174217E-2</v>
      </c>
      <c r="R9" s="41">
        <f t="shared" si="4"/>
        <v>3.3525870175964104E-2</v>
      </c>
      <c r="S9" s="41">
        <f t="shared" si="4"/>
        <v>6.3224261315486275E-5</v>
      </c>
      <c r="X9"/>
      <c r="Y9"/>
      <c r="Z9"/>
      <c r="AA9"/>
      <c r="AB9"/>
      <c r="AC9"/>
      <c r="AD9"/>
      <c r="AE9"/>
      <c r="AF9"/>
      <c r="AG9"/>
      <c r="AH9"/>
      <c r="AI9"/>
    </row>
    <row r="10" spans="1:49" s="11" customFormat="1" ht="402" customHeight="1" x14ac:dyDescent="0.3"/>
    <row r="11" spans="1:49" s="11" customFormat="1" ht="397.5" customHeight="1" x14ac:dyDescent="0.3"/>
    <row r="12" spans="1:49" s="11" customFormat="1" ht="17.399999999999999" x14ac:dyDescent="0.3">
      <c r="A12" s="33"/>
      <c r="B12" s="80">
        <v>2012</v>
      </c>
      <c r="C12" s="81"/>
      <c r="D12" s="81"/>
      <c r="E12" s="82"/>
      <c r="F12" s="80">
        <v>2013</v>
      </c>
      <c r="G12" s="83"/>
      <c r="H12" s="83"/>
      <c r="I12" s="84"/>
      <c r="J12" s="76">
        <v>2014</v>
      </c>
      <c r="K12" s="77"/>
      <c r="L12" s="77"/>
      <c r="M12" s="78"/>
      <c r="N12" s="76">
        <v>2015</v>
      </c>
      <c r="O12" s="77"/>
      <c r="P12" s="77"/>
      <c r="Q12" s="78"/>
      <c r="R12" s="76">
        <v>2016</v>
      </c>
      <c r="S12" s="77"/>
      <c r="T12" s="77"/>
      <c r="U12" s="78"/>
      <c r="V12" s="76">
        <v>2017</v>
      </c>
      <c r="W12" s="77"/>
      <c r="X12" s="77"/>
      <c r="Y12" s="78"/>
      <c r="Z12" s="76">
        <v>2018</v>
      </c>
      <c r="AA12" s="77"/>
      <c r="AB12" s="77"/>
      <c r="AC12" s="78"/>
      <c r="AD12" s="76">
        <v>2019</v>
      </c>
      <c r="AE12" s="77"/>
      <c r="AF12" s="77"/>
      <c r="AG12" s="78"/>
      <c r="AH12" s="76">
        <v>2020</v>
      </c>
      <c r="AI12" s="77"/>
      <c r="AJ12" s="77"/>
      <c r="AK12" s="78"/>
      <c r="AL12" s="76">
        <v>2021</v>
      </c>
      <c r="AM12" s="77"/>
      <c r="AN12" s="77"/>
      <c r="AO12" s="78"/>
      <c r="AP12" s="76">
        <v>2022</v>
      </c>
      <c r="AQ12" s="77"/>
      <c r="AR12" s="77"/>
      <c r="AS12" s="78"/>
      <c r="AT12" s="76">
        <v>2023</v>
      </c>
      <c r="AU12" s="77"/>
      <c r="AV12" s="77"/>
      <c r="AW12" s="78"/>
    </row>
    <row r="13" spans="1:49" s="11" customFormat="1" ht="25.5" customHeight="1" x14ac:dyDescent="0.3">
      <c r="A13" s="68" t="s">
        <v>33</v>
      </c>
      <c r="B13" s="34" t="s">
        <v>12</v>
      </c>
      <c r="C13" s="34" t="s">
        <v>13</v>
      </c>
      <c r="D13" s="34" t="s">
        <v>14</v>
      </c>
      <c r="E13" s="34" t="s">
        <v>15</v>
      </c>
      <c r="F13" s="34" t="s">
        <v>16</v>
      </c>
      <c r="G13" s="34" t="s">
        <v>17</v>
      </c>
      <c r="H13" s="34" t="s">
        <v>18</v>
      </c>
      <c r="I13" s="34" t="s">
        <v>19</v>
      </c>
      <c r="J13" s="32" t="s">
        <v>20</v>
      </c>
      <c r="K13" s="32" t="s">
        <v>21</v>
      </c>
      <c r="L13" s="32" t="s">
        <v>22</v>
      </c>
      <c r="M13" s="32" t="s">
        <v>23</v>
      </c>
      <c r="N13" s="35" t="s">
        <v>24</v>
      </c>
      <c r="O13" s="35" t="s">
        <v>25</v>
      </c>
      <c r="P13" s="35" t="s">
        <v>26</v>
      </c>
      <c r="Q13" s="35" t="s">
        <v>27</v>
      </c>
      <c r="R13" s="32" t="s">
        <v>28</v>
      </c>
      <c r="S13" s="32" t="s">
        <v>29</v>
      </c>
      <c r="T13" s="32" t="s">
        <v>30</v>
      </c>
      <c r="U13" s="32" t="s">
        <v>31</v>
      </c>
      <c r="V13" s="42" t="s">
        <v>34</v>
      </c>
      <c r="W13" s="43" t="s">
        <v>35</v>
      </c>
      <c r="X13" s="44" t="s">
        <v>36</v>
      </c>
      <c r="Y13" s="45" t="s">
        <v>37</v>
      </c>
      <c r="Z13" s="47" t="s">
        <v>38</v>
      </c>
      <c r="AA13" s="32" t="s">
        <v>39</v>
      </c>
      <c r="AB13" s="32" t="s">
        <v>40</v>
      </c>
      <c r="AC13" s="32" t="s">
        <v>41</v>
      </c>
      <c r="AD13" s="50" t="s">
        <v>42</v>
      </c>
      <c r="AE13" s="51" t="s">
        <v>43</v>
      </c>
      <c r="AF13" s="32" t="s">
        <v>44</v>
      </c>
      <c r="AG13" s="35" t="s">
        <v>45</v>
      </c>
      <c r="AH13" s="54" t="s">
        <v>50</v>
      </c>
      <c r="AI13" s="32" t="s">
        <v>51</v>
      </c>
      <c r="AJ13" s="56" t="s">
        <v>52</v>
      </c>
      <c r="AK13" s="36" t="s">
        <v>53</v>
      </c>
      <c r="AL13" s="60" t="s">
        <v>56</v>
      </c>
      <c r="AM13" s="61" t="s">
        <v>57</v>
      </c>
      <c r="AN13" s="60" t="s">
        <v>58</v>
      </c>
      <c r="AO13" s="36" t="s">
        <v>59</v>
      </c>
      <c r="AP13" s="66" t="s">
        <v>60</v>
      </c>
      <c r="AQ13" s="67" t="s">
        <v>61</v>
      </c>
      <c r="AR13" s="66" t="s">
        <v>62</v>
      </c>
      <c r="AS13" s="36" t="s">
        <v>63</v>
      </c>
      <c r="AT13" s="75" t="s">
        <v>64</v>
      </c>
      <c r="AU13" s="75" t="s">
        <v>65</v>
      </c>
    </row>
    <row r="14" spans="1:49" s="11" customFormat="1" x14ac:dyDescent="0.3">
      <c r="A14" s="72" t="s">
        <v>47</v>
      </c>
      <c r="B14" s="9"/>
      <c r="C14" s="9"/>
      <c r="D14" s="9"/>
      <c r="E14" s="9"/>
      <c r="F14" s="9"/>
      <c r="G14" s="9"/>
      <c r="H14" s="9"/>
      <c r="I14" s="9"/>
      <c r="J14" s="9"/>
      <c r="K14" s="9"/>
      <c r="L14" s="9"/>
      <c r="M14" s="9"/>
      <c r="N14" s="9"/>
      <c r="O14" s="9"/>
      <c r="P14" s="9"/>
      <c r="Q14" s="9"/>
      <c r="R14" s="9"/>
      <c r="S14" s="9"/>
      <c r="T14" s="9"/>
      <c r="U14" s="9"/>
      <c r="V14" s="12"/>
      <c r="W14" s="12"/>
      <c r="X14" s="12"/>
      <c r="Y14" s="12"/>
      <c r="Z14" s="12"/>
      <c r="AA14" s="12"/>
      <c r="AB14" s="12"/>
      <c r="AC14" s="12"/>
      <c r="AD14" s="12"/>
      <c r="AE14" s="12"/>
      <c r="AF14" s="12"/>
      <c r="AG14" s="12"/>
      <c r="AH14" s="12"/>
      <c r="AI14" s="12"/>
      <c r="AJ14" s="12"/>
      <c r="AK14" s="12"/>
      <c r="AL14" s="12"/>
      <c r="AM14" s="12"/>
      <c r="AN14" s="12"/>
      <c r="AO14" s="12"/>
      <c r="AP14" s="12"/>
      <c r="AQ14" s="12"/>
      <c r="AR14" s="12"/>
      <c r="AS14" s="12"/>
    </row>
    <row r="15" spans="1:49" s="11" customFormat="1" x14ac:dyDescent="0.3">
      <c r="A15" s="70" t="s">
        <v>6</v>
      </c>
      <c r="B15" s="21">
        <v>575</v>
      </c>
      <c r="C15" s="21">
        <v>678</v>
      </c>
      <c r="D15" s="21">
        <v>560</v>
      </c>
      <c r="E15" s="21">
        <v>537</v>
      </c>
      <c r="F15" s="21">
        <v>529</v>
      </c>
      <c r="G15" s="21">
        <v>502</v>
      </c>
      <c r="H15" s="21">
        <v>572</v>
      </c>
      <c r="I15" s="21">
        <v>458</v>
      </c>
      <c r="J15" s="21">
        <v>476</v>
      </c>
      <c r="K15" s="21">
        <v>520</v>
      </c>
      <c r="L15" s="21">
        <v>428</v>
      </c>
      <c r="M15" s="21">
        <v>406</v>
      </c>
      <c r="N15" s="21">
        <v>425</v>
      </c>
      <c r="O15" s="21">
        <v>723.19899999999996</v>
      </c>
      <c r="P15" s="21">
        <v>489.54500000000002</v>
      </c>
      <c r="Q15" s="21">
        <v>495.85</v>
      </c>
      <c r="R15" s="21">
        <v>671.03</v>
      </c>
      <c r="S15" s="21">
        <v>574</v>
      </c>
      <c r="T15" s="21">
        <v>606.6</v>
      </c>
      <c r="U15" s="21">
        <v>491</v>
      </c>
      <c r="V15" s="21">
        <v>548.35299999999995</v>
      </c>
      <c r="W15" s="21">
        <v>604.16700000000003</v>
      </c>
      <c r="X15" s="21">
        <v>575</v>
      </c>
      <c r="Y15" s="21">
        <v>328</v>
      </c>
      <c r="Z15" s="21">
        <v>234.55799999999999</v>
      </c>
      <c r="AA15" s="21">
        <v>433</v>
      </c>
      <c r="AB15" s="21">
        <v>321</v>
      </c>
      <c r="AC15" s="21">
        <v>355</v>
      </c>
      <c r="AD15" s="21">
        <v>356.267</v>
      </c>
      <c r="AE15" s="21">
        <v>432</v>
      </c>
      <c r="AF15" s="21">
        <v>365</v>
      </c>
      <c r="AG15" s="21">
        <v>312</v>
      </c>
      <c r="AH15" s="21">
        <v>249.74700000000001</v>
      </c>
      <c r="AI15" s="21">
        <v>345</v>
      </c>
      <c r="AJ15" s="21">
        <v>125.242</v>
      </c>
      <c r="AK15" s="21">
        <v>262</v>
      </c>
      <c r="AL15" s="37">
        <v>222</v>
      </c>
      <c r="AM15" s="37">
        <v>310.084</v>
      </c>
      <c r="AN15" s="37">
        <v>169.72</v>
      </c>
      <c r="AO15" s="37">
        <v>111.28</v>
      </c>
      <c r="AP15" s="37">
        <v>104.562</v>
      </c>
      <c r="AQ15" s="37">
        <v>85.850999999999999</v>
      </c>
      <c r="AR15" s="37">
        <v>14.209</v>
      </c>
      <c r="AS15" s="37">
        <v>0</v>
      </c>
      <c r="AT15" s="37">
        <v>0</v>
      </c>
      <c r="AU15" s="37">
        <v>0</v>
      </c>
    </row>
    <row r="16" spans="1:49" s="11" customFormat="1" x14ac:dyDescent="0.3">
      <c r="A16" s="70" t="s">
        <v>5</v>
      </c>
      <c r="B16" s="20">
        <v>0</v>
      </c>
      <c r="C16" s="20">
        <v>0</v>
      </c>
      <c r="D16" s="20">
        <v>34.899999999999977</v>
      </c>
      <c r="E16" s="20">
        <v>8.7000000000000455</v>
      </c>
      <c r="F16" s="20">
        <v>19</v>
      </c>
      <c r="G16" s="20">
        <v>25.700000000000045</v>
      </c>
      <c r="H16" s="21">
        <v>110.70000000000005</v>
      </c>
      <c r="I16" s="21">
        <v>61.799999999999955</v>
      </c>
      <c r="J16" s="19">
        <v>99.5</v>
      </c>
      <c r="K16" s="21">
        <v>141.79999999999995</v>
      </c>
      <c r="L16" s="21">
        <v>202</v>
      </c>
      <c r="M16" s="21">
        <v>167</v>
      </c>
      <c r="N16" s="21">
        <v>101</v>
      </c>
      <c r="O16" s="21">
        <v>9.2000000000000455</v>
      </c>
      <c r="P16" s="21">
        <v>59.569999999999993</v>
      </c>
      <c r="Q16" s="21">
        <v>38.869999999999997</v>
      </c>
      <c r="R16" s="21">
        <v>41.57</v>
      </c>
      <c r="S16" s="21">
        <v>55.36</v>
      </c>
      <c r="T16" s="21">
        <v>39.51</v>
      </c>
      <c r="U16" s="21">
        <v>22.7</v>
      </c>
      <c r="V16" s="21">
        <v>14.460000000000006</v>
      </c>
      <c r="W16" s="21">
        <v>16.787000000000003</v>
      </c>
      <c r="X16" s="21">
        <v>30.968</v>
      </c>
      <c r="Y16" s="21">
        <v>80.915699999999902</v>
      </c>
      <c r="Z16" s="21">
        <v>70.956399999999903</v>
      </c>
      <c r="AA16" s="21">
        <v>39.370000000000005</v>
      </c>
      <c r="AB16" s="21">
        <v>8.51</v>
      </c>
      <c r="AC16" s="21">
        <v>17.5</v>
      </c>
      <c r="AD16" s="21">
        <v>23.706900000000001</v>
      </c>
      <c r="AE16" s="21">
        <v>33.821800000000003</v>
      </c>
      <c r="AF16" s="21">
        <v>17.79</v>
      </c>
      <c r="AG16" s="21">
        <v>9.43</v>
      </c>
      <c r="AH16" s="21">
        <v>0</v>
      </c>
      <c r="AI16" s="21">
        <v>5.19</v>
      </c>
      <c r="AJ16" s="21">
        <v>22.6</v>
      </c>
      <c r="AK16" s="21">
        <v>1.8260000000000001</v>
      </c>
      <c r="AL16" s="37">
        <v>33.623000000000005</v>
      </c>
      <c r="AM16" s="37">
        <v>8.3890000000000011</v>
      </c>
      <c r="AN16" s="37">
        <v>14.874000000000001</v>
      </c>
      <c r="AO16" s="37">
        <v>18.140881</v>
      </c>
      <c r="AP16" s="37">
        <v>9.9000000000000005E-2</v>
      </c>
      <c r="AQ16" s="37">
        <v>0</v>
      </c>
      <c r="AR16" s="37">
        <v>0</v>
      </c>
      <c r="AS16" s="37">
        <v>0</v>
      </c>
      <c r="AT16" s="37">
        <v>0</v>
      </c>
      <c r="AU16" s="37">
        <v>0</v>
      </c>
    </row>
    <row r="17" spans="1:47" s="11" customFormat="1" x14ac:dyDescent="0.3">
      <c r="A17" s="71" t="s">
        <v>4</v>
      </c>
      <c r="B17" s="18">
        <f t="shared" ref="B17:M17" si="5">IFERROR(B16/(B16+B15),0)</f>
        <v>0</v>
      </c>
      <c r="C17" s="18">
        <f t="shared" si="5"/>
        <v>0</v>
      </c>
      <c r="D17" s="18">
        <f t="shared" si="5"/>
        <v>5.8665321902840781E-2</v>
      </c>
      <c r="E17" s="18">
        <f t="shared" si="5"/>
        <v>1.5942825728422292E-2</v>
      </c>
      <c r="F17" s="18">
        <f t="shared" si="5"/>
        <v>3.4671532846715328E-2</v>
      </c>
      <c r="G17" s="18">
        <f t="shared" si="5"/>
        <v>4.8701913966268794E-2</v>
      </c>
      <c r="H17" s="18">
        <f t="shared" si="5"/>
        <v>0.16215028563058451</v>
      </c>
      <c r="I17" s="18">
        <f t="shared" si="5"/>
        <v>0.1188918814928818</v>
      </c>
      <c r="J17" s="18">
        <f t="shared" si="5"/>
        <v>0.17289313640312773</v>
      </c>
      <c r="K17" s="18">
        <f t="shared" si="5"/>
        <v>0.21426412813538828</v>
      </c>
      <c r="L17" s="18">
        <f t="shared" si="5"/>
        <v>0.32063492063492066</v>
      </c>
      <c r="M17" s="18">
        <f t="shared" si="5"/>
        <v>0.29144851657940662</v>
      </c>
      <c r="N17" s="18">
        <v>0.1925</v>
      </c>
      <c r="O17" s="18">
        <v>1.2561458986153785E-2</v>
      </c>
      <c r="P17" s="18">
        <v>0.1084836509656447</v>
      </c>
      <c r="Q17" s="18">
        <v>7.2692250149611004E-2</v>
      </c>
      <c r="R17" s="18">
        <v>5.8335672186359808E-2</v>
      </c>
      <c r="S17" s="18">
        <v>8.7962374475657815E-2</v>
      </c>
      <c r="T17" s="18">
        <v>6.1150578074940794E-2</v>
      </c>
      <c r="U17" s="18">
        <v>4.4189215495425344E-2</v>
      </c>
      <c r="V17" s="18">
        <v>2.5692370289954223E-2</v>
      </c>
      <c r="W17" s="18">
        <v>2.7034208653136948E-2</v>
      </c>
      <c r="X17" s="18">
        <v>5.1105008845351574E-2</v>
      </c>
      <c r="Y17" s="18">
        <v>0.19787868257442773</v>
      </c>
      <c r="Z17" s="18">
        <v>0.23225222771823495</v>
      </c>
      <c r="AA17" s="18">
        <v>8.3345682409975239E-2</v>
      </c>
      <c r="AB17" s="18">
        <v>2.582622682164426E-2</v>
      </c>
      <c r="AC17" s="18">
        <v>4.6979865771812082E-2</v>
      </c>
      <c r="AD17" s="18">
        <v>6.2390864214621054E-2</v>
      </c>
      <c r="AE17" s="18">
        <v>7.2606735021847418E-2</v>
      </c>
      <c r="AF17" s="18">
        <v>4.6474568301157287E-2</v>
      </c>
      <c r="AG17" s="18">
        <v>2.9337647388233828E-2</v>
      </c>
      <c r="AH17" s="18">
        <v>0</v>
      </c>
      <c r="AI17" s="18">
        <v>1.4820526000171337E-2</v>
      </c>
      <c r="AJ17" s="18">
        <v>0.15286589737692943</v>
      </c>
      <c r="AK17" s="18">
        <v>6.9212283853752089E-3</v>
      </c>
      <c r="AL17" s="41">
        <v>0.13153354745073803</v>
      </c>
      <c r="AM17" s="41">
        <v>2.6341322498296561E-2</v>
      </c>
      <c r="AN17" s="41">
        <v>8.0576833483211804E-2</v>
      </c>
      <c r="AO17" s="41">
        <v>0.14016966087566657</v>
      </c>
      <c r="AP17" s="41">
        <v>9.4591108435807035E-4</v>
      </c>
      <c r="AQ17" s="41">
        <v>0</v>
      </c>
      <c r="AR17" s="41">
        <v>0</v>
      </c>
      <c r="AS17" s="41" t="e">
        <v>#DIV/0!</v>
      </c>
      <c r="AT17" s="41" t="e">
        <v>#DIV/0!</v>
      </c>
      <c r="AU17" s="41" t="e">
        <v>#DIV/0!</v>
      </c>
    </row>
    <row r="18" spans="1:47" s="11" customFormat="1" x14ac:dyDescent="0.3">
      <c r="A18" s="70" t="s">
        <v>3</v>
      </c>
      <c r="B18" s="20">
        <v>0</v>
      </c>
      <c r="C18" s="20">
        <v>0</v>
      </c>
      <c r="D18" s="20">
        <v>0</v>
      </c>
      <c r="E18" s="20">
        <v>0</v>
      </c>
      <c r="F18" s="20">
        <v>0</v>
      </c>
      <c r="G18" s="20">
        <v>0</v>
      </c>
      <c r="H18" s="20">
        <v>0</v>
      </c>
      <c r="I18" s="20">
        <v>0</v>
      </c>
      <c r="J18" s="19">
        <v>0</v>
      </c>
      <c r="K18" s="19">
        <v>0</v>
      </c>
      <c r="L18" s="19">
        <v>0</v>
      </c>
      <c r="M18" s="19">
        <v>0</v>
      </c>
      <c r="N18" s="19">
        <v>0</v>
      </c>
      <c r="O18" s="19">
        <v>0</v>
      </c>
      <c r="P18" s="19">
        <v>0</v>
      </c>
      <c r="Q18" s="19">
        <v>0</v>
      </c>
      <c r="R18" s="19">
        <v>0</v>
      </c>
      <c r="S18" s="19">
        <v>0</v>
      </c>
      <c r="T18" s="19">
        <v>0</v>
      </c>
      <c r="U18" s="19">
        <v>0</v>
      </c>
      <c r="V18" s="19">
        <v>0</v>
      </c>
      <c r="W18" s="19">
        <v>0</v>
      </c>
      <c r="X18" s="19">
        <v>0</v>
      </c>
      <c r="Y18" s="19">
        <v>0</v>
      </c>
      <c r="Z18" s="19">
        <v>0</v>
      </c>
      <c r="AA18" s="19">
        <v>0</v>
      </c>
      <c r="AB18" s="19">
        <v>0</v>
      </c>
      <c r="AC18" s="19">
        <v>0</v>
      </c>
      <c r="AD18" s="19">
        <v>0</v>
      </c>
      <c r="AE18" s="19">
        <v>0</v>
      </c>
      <c r="AF18" s="19">
        <v>0</v>
      </c>
      <c r="AG18" s="19">
        <v>0</v>
      </c>
      <c r="AH18" s="19">
        <v>0</v>
      </c>
      <c r="AI18" s="19">
        <v>0</v>
      </c>
      <c r="AJ18" s="19">
        <v>0</v>
      </c>
      <c r="AK18" s="19">
        <v>0</v>
      </c>
      <c r="AL18" s="19">
        <v>0</v>
      </c>
      <c r="AM18" s="19">
        <v>0</v>
      </c>
      <c r="AN18" s="19">
        <v>0</v>
      </c>
      <c r="AO18" s="19">
        <v>0</v>
      </c>
      <c r="AP18" s="19">
        <v>0</v>
      </c>
      <c r="AQ18" s="19">
        <v>0</v>
      </c>
      <c r="AR18" s="19">
        <v>0</v>
      </c>
      <c r="AS18" s="19">
        <v>0</v>
      </c>
      <c r="AT18" s="19">
        <v>0</v>
      </c>
      <c r="AU18" s="19">
        <v>0</v>
      </c>
    </row>
    <row r="19" spans="1:47" s="11" customFormat="1" x14ac:dyDescent="0.3">
      <c r="A19" s="70" t="s">
        <v>2</v>
      </c>
      <c r="B19" s="20">
        <v>20.01600285971481</v>
      </c>
      <c r="C19" s="20">
        <v>25.114626510025325</v>
      </c>
      <c r="D19" s="20">
        <v>30.153828039930247</v>
      </c>
      <c r="E19" s="20">
        <v>74.884840966115789</v>
      </c>
      <c r="F19" s="20">
        <v>85.746002292231225</v>
      </c>
      <c r="G19" s="20">
        <v>96.194343672550048</v>
      </c>
      <c r="H19" s="20">
        <v>102.61526845776976</v>
      </c>
      <c r="I19" s="20">
        <v>105.37349833596356</v>
      </c>
      <c r="J19" s="19">
        <v>115.32361967844004</v>
      </c>
      <c r="K19" s="19">
        <v>115.32361967844004</v>
      </c>
      <c r="L19" s="19">
        <v>115.32361967844004</v>
      </c>
      <c r="M19" s="19">
        <v>115.32361967844004</v>
      </c>
      <c r="N19" s="19">
        <v>127</v>
      </c>
      <c r="O19" s="19">
        <v>136.66509667844005</v>
      </c>
      <c r="P19" s="19">
        <v>143.40744967844003</v>
      </c>
      <c r="Q19" s="19">
        <v>153.33361967844004</v>
      </c>
      <c r="R19" s="19">
        <v>153.33361967844004</v>
      </c>
      <c r="S19" s="19">
        <v>172.33764167844001</v>
      </c>
      <c r="T19" s="19">
        <v>184.60492667843999</v>
      </c>
      <c r="U19" s="19">
        <v>266.41800000000001</v>
      </c>
      <c r="V19" s="19">
        <v>250.13800000000001</v>
      </c>
      <c r="W19" s="19">
        <v>261.56700000000001</v>
      </c>
      <c r="X19" s="19">
        <v>270.5</v>
      </c>
      <c r="Y19" s="19">
        <v>281.33199999999999</v>
      </c>
      <c r="Z19" s="19">
        <v>227.01499999999999</v>
      </c>
      <c r="AA19" s="19">
        <v>281</v>
      </c>
      <c r="AB19" s="19">
        <v>284.185</v>
      </c>
      <c r="AC19" s="19">
        <v>284.68400000000003</v>
      </c>
      <c r="AD19" s="19">
        <v>279.43900000000002</v>
      </c>
      <c r="AE19" s="19">
        <v>282.54399999999998</v>
      </c>
      <c r="AF19" s="19">
        <v>285.649</v>
      </c>
      <c r="AG19" s="19">
        <v>285.649</v>
      </c>
      <c r="AH19" s="19">
        <v>319.9008986335557</v>
      </c>
      <c r="AI19" s="19">
        <v>368.83158585394642</v>
      </c>
      <c r="AJ19" s="19">
        <v>365.62483647698662</v>
      </c>
      <c r="AK19" s="19">
        <v>305.78805187878265</v>
      </c>
      <c r="AL19" s="19">
        <v>307.53351929486251</v>
      </c>
      <c r="AM19" s="19">
        <v>379.56771485317626</v>
      </c>
      <c r="AN19" s="19">
        <v>365.81416511225899</v>
      </c>
      <c r="AO19" s="19">
        <v>296.85391811228448</v>
      </c>
      <c r="AP19" s="19">
        <v>330.28947442961532</v>
      </c>
      <c r="AQ19" s="19">
        <v>356.84411904668298</v>
      </c>
      <c r="AR19" s="19">
        <v>366</v>
      </c>
      <c r="AS19" s="19">
        <v>308</v>
      </c>
      <c r="AT19" s="19">
        <v>310.60042406074064</v>
      </c>
      <c r="AU19" s="19">
        <v>376.55473135546339</v>
      </c>
    </row>
    <row r="20" spans="1:47" s="11" customFormat="1" x14ac:dyDescent="0.3">
      <c r="A20" s="71" t="s">
        <v>1</v>
      </c>
      <c r="B20" s="18">
        <f t="shared" ref="B20:M20" si="6">IFERROR(B16/(B15+B16+B19+B18),0)</f>
        <v>0</v>
      </c>
      <c r="C20" s="18">
        <f t="shared" si="6"/>
        <v>0</v>
      </c>
      <c r="D20" s="18">
        <f t="shared" si="6"/>
        <v>5.5835191201757534E-2</v>
      </c>
      <c r="E20" s="18">
        <f t="shared" si="6"/>
        <v>1.4019034023544685E-2</v>
      </c>
      <c r="F20" s="18">
        <f t="shared" si="6"/>
        <v>2.9980465251501141E-2</v>
      </c>
      <c r="G20" s="18">
        <f t="shared" si="6"/>
        <v>4.1192872255768752E-2</v>
      </c>
      <c r="H20" s="18">
        <f t="shared" si="6"/>
        <v>0.14096249550501758</v>
      </c>
      <c r="I20" s="18">
        <f t="shared" si="6"/>
        <v>9.885255879286986E-2</v>
      </c>
      <c r="J20" s="18">
        <f t="shared" si="6"/>
        <v>0.14403097573055565</v>
      </c>
      <c r="K20" s="18">
        <f t="shared" si="6"/>
        <v>0.18246775211731986</v>
      </c>
      <c r="L20" s="18">
        <f t="shared" si="6"/>
        <v>0.27102321014212616</v>
      </c>
      <c r="M20" s="18">
        <f t="shared" si="6"/>
        <v>0.24261843590085774</v>
      </c>
      <c r="N20" s="18">
        <v>0.155</v>
      </c>
      <c r="O20" s="18">
        <v>1.0586100651450697E-2</v>
      </c>
      <c r="P20" s="18">
        <v>8.6018872063512483E-2</v>
      </c>
      <c r="Q20" s="18">
        <v>5.6492690232726024E-2</v>
      </c>
      <c r="R20" s="18">
        <v>4.8005989206697852E-2</v>
      </c>
      <c r="S20" s="18">
        <v>6.9053464949825602E-2</v>
      </c>
      <c r="T20" s="18">
        <v>4.9936493906663423E-2</v>
      </c>
      <c r="U20" s="18">
        <v>2.997024100298646E-2</v>
      </c>
      <c r="V20" s="18">
        <v>1.810915840003207E-2</v>
      </c>
      <c r="W20" s="18">
        <v>1.9390482526965559E-2</v>
      </c>
      <c r="X20" s="18">
        <v>3.6626848018923713E-2</v>
      </c>
      <c r="Y20" s="18">
        <v>0.13279410895866278</v>
      </c>
      <c r="Z20" s="18">
        <v>0.15372736273568841</v>
      </c>
      <c r="AA20" s="18">
        <v>5.514005602240897E-2</v>
      </c>
      <c r="AB20" s="18">
        <v>1.4061815808389172E-2</v>
      </c>
      <c r="AC20" s="18">
        <v>2.7357257645962696E-2</v>
      </c>
      <c r="AD20" s="18">
        <v>3.7292238865135774E-2</v>
      </c>
      <c r="AE20" s="18">
        <v>4.7333404241026451E-2</v>
      </c>
      <c r="AF20" s="18">
        <v>2.7341930902837014E-2</v>
      </c>
      <c r="AG20" s="18">
        <v>1.577849205804745E-2</v>
      </c>
      <c r="AH20" s="18">
        <v>0</v>
      </c>
      <c r="AI20" s="18">
        <v>7.2706225149609741E-3</v>
      </c>
      <c r="AJ20" s="18">
        <v>4.6040999962847481E-2</v>
      </c>
      <c r="AK20" s="18">
        <v>3.2159887724968078E-3</v>
      </c>
      <c r="AL20" s="41">
        <v>6.3495508357569244E-2</v>
      </c>
      <c r="AM20" s="41">
        <v>1.2164110984319066E-2</v>
      </c>
      <c r="AN20" s="41">
        <v>2.7774138363109113E-2</v>
      </c>
      <c r="AO20" s="41">
        <v>4.444835431445112E-2</v>
      </c>
      <c r="AP20" s="41">
        <v>2.2766394003804639E-4</v>
      </c>
      <c r="AQ20" s="41">
        <v>0</v>
      </c>
      <c r="AR20" s="41">
        <v>0</v>
      </c>
      <c r="AS20" s="41">
        <v>0</v>
      </c>
      <c r="AT20" s="41">
        <v>0</v>
      </c>
      <c r="AU20" s="41">
        <v>0</v>
      </c>
    </row>
    <row r="21" spans="1:47" s="11" customFormat="1" x14ac:dyDescent="0.3"/>
    <row r="48" spans="24:35" x14ac:dyDescent="0.3">
      <c r="X48"/>
      <c r="Y48"/>
      <c r="Z48"/>
      <c r="AA48"/>
      <c r="AB48" s="12"/>
      <c r="AC48" s="12"/>
      <c r="AD48" s="12"/>
      <c r="AE48"/>
      <c r="AF48" s="12"/>
      <c r="AG48" s="12"/>
      <c r="AH48" s="12"/>
      <c r="AI48" s="12"/>
    </row>
    <row r="76" spans="24:35" x14ac:dyDescent="0.3">
      <c r="X76"/>
      <c r="Y76"/>
      <c r="Z76"/>
      <c r="AA76"/>
      <c r="AB76" s="12"/>
      <c r="AC76" s="12"/>
      <c r="AD76" s="12"/>
      <c r="AE76"/>
      <c r="AF76" s="12"/>
      <c r="AG76" s="12"/>
      <c r="AH76" s="12"/>
      <c r="AI76" s="12"/>
    </row>
  </sheetData>
  <mergeCells count="12">
    <mergeCell ref="AT12:AW12"/>
    <mergeCell ref="AP12:AS12"/>
    <mergeCell ref="B12:E12"/>
    <mergeCell ref="F12:I12"/>
    <mergeCell ref="J12:M12"/>
    <mergeCell ref="N12:Q12"/>
    <mergeCell ref="R12:U12"/>
    <mergeCell ref="AL12:AO12"/>
    <mergeCell ref="V12:Y12"/>
    <mergeCell ref="Z12:AC12"/>
    <mergeCell ref="AD12:AG12"/>
    <mergeCell ref="AH12:AK12"/>
  </mergeCells>
  <pageMargins left="0.7" right="0.7" top="0.75" bottom="0.75" header="0.3" footer="0.3"/>
  <pageSetup scale="20"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tabColor rgb="FFFFC000"/>
    <pageSetUpPr fitToPage="1"/>
  </sheetPr>
  <dimension ref="A1:AW78"/>
  <sheetViews>
    <sheetView tabSelected="1" zoomScaleNormal="100" workbookViewId="0">
      <pane xSplit="1" topLeftCell="B1" activePane="topRight" state="frozen"/>
      <selection pane="topRight" activeCell="G10" sqref="G10"/>
    </sheetView>
  </sheetViews>
  <sheetFormatPr defaultRowHeight="14.4" x14ac:dyDescent="0.3"/>
  <cols>
    <col min="1" max="1" width="104.5546875" customWidth="1"/>
    <col min="2" max="11" width="11.109375" customWidth="1"/>
    <col min="12" max="13" width="11.109375" style="12" customWidth="1"/>
    <col min="14" max="17" width="11.109375" customWidth="1"/>
    <col min="18" max="18" width="11.44140625" bestFit="1" customWidth="1"/>
    <col min="19" max="22" width="11.109375" customWidth="1"/>
    <col min="23" max="33" width="11.109375" style="1" customWidth="1"/>
    <col min="34" max="34" width="11.44140625" style="1" customWidth="1"/>
    <col min="35" max="45" width="11.44140625" bestFit="1" customWidth="1"/>
    <col min="46" max="50" width="8.88671875" customWidth="1"/>
  </cols>
  <sheetData>
    <row r="1" spans="1:49" ht="18.75" customHeight="1" x14ac:dyDescent="0.3">
      <c r="A1" s="74" t="s">
        <v>32</v>
      </c>
      <c r="B1" s="2">
        <v>2005</v>
      </c>
      <c r="C1" s="2">
        <v>2006</v>
      </c>
      <c r="D1" s="2">
        <v>2007</v>
      </c>
      <c r="E1" s="2">
        <v>2008</v>
      </c>
      <c r="F1" s="2">
        <v>2009</v>
      </c>
      <c r="G1" s="2">
        <v>2010</v>
      </c>
      <c r="H1" s="2">
        <v>2011</v>
      </c>
      <c r="I1" s="2">
        <v>2012</v>
      </c>
      <c r="J1" s="2">
        <v>2013</v>
      </c>
      <c r="K1" s="2">
        <v>2014</v>
      </c>
      <c r="L1" s="26">
        <v>2015</v>
      </c>
      <c r="M1" s="23">
        <v>2016</v>
      </c>
      <c r="N1" s="46">
        <v>2017</v>
      </c>
      <c r="O1" s="48">
        <v>2018</v>
      </c>
      <c r="P1" s="52">
        <v>2019</v>
      </c>
      <c r="Q1" s="52">
        <v>2020</v>
      </c>
      <c r="R1" s="52">
        <v>2021</v>
      </c>
      <c r="S1" s="52">
        <v>2022</v>
      </c>
      <c r="W1"/>
      <c r="X1"/>
      <c r="Y1"/>
      <c r="Z1"/>
      <c r="AA1"/>
      <c r="AB1"/>
      <c r="AC1"/>
      <c r="AD1"/>
      <c r="AE1"/>
      <c r="AF1"/>
      <c r="AG1"/>
      <c r="AH1"/>
    </row>
    <row r="2" spans="1:49" ht="15.6" x14ac:dyDescent="0.3">
      <c r="A2" s="68"/>
      <c r="B2" s="3" t="s">
        <v>0</v>
      </c>
      <c r="C2" s="3" t="s">
        <v>0</v>
      </c>
      <c r="D2" s="3" t="s">
        <v>0</v>
      </c>
      <c r="E2" s="3" t="s">
        <v>0</v>
      </c>
      <c r="F2" s="3" t="s">
        <v>0</v>
      </c>
      <c r="G2" s="3" t="s">
        <v>0</v>
      </c>
      <c r="H2" s="3" t="s">
        <v>0</v>
      </c>
      <c r="I2" s="3" t="s">
        <v>0</v>
      </c>
      <c r="J2" s="3" t="s">
        <v>0</v>
      </c>
      <c r="K2" s="3" t="s">
        <v>0</v>
      </c>
      <c r="L2" s="3" t="s">
        <v>0</v>
      </c>
      <c r="M2" s="3" t="s">
        <v>0</v>
      </c>
      <c r="N2" s="39" t="s">
        <v>0</v>
      </c>
      <c r="O2" s="39" t="s">
        <v>0</v>
      </c>
      <c r="P2" s="39" t="s">
        <v>0</v>
      </c>
      <c r="Q2" s="39" t="s">
        <v>0</v>
      </c>
      <c r="R2" s="63" t="s">
        <v>0</v>
      </c>
      <c r="S2" s="63" t="s">
        <v>0</v>
      </c>
      <c r="W2"/>
      <c r="X2"/>
      <c r="Y2"/>
      <c r="Z2"/>
      <c r="AA2"/>
      <c r="AB2"/>
      <c r="AC2"/>
      <c r="AD2"/>
      <c r="AE2"/>
      <c r="AF2"/>
      <c r="AG2"/>
      <c r="AH2"/>
    </row>
    <row r="3" spans="1:49" x14ac:dyDescent="0.3">
      <c r="A3" s="69" t="s">
        <v>49</v>
      </c>
      <c r="B3" s="4"/>
      <c r="C3" s="4"/>
      <c r="D3" s="4"/>
      <c r="E3" s="4"/>
      <c r="F3" s="4"/>
      <c r="G3" s="4"/>
      <c r="H3" s="4"/>
      <c r="I3" s="4"/>
      <c r="J3" s="4"/>
      <c r="K3" s="4"/>
      <c r="L3" s="4"/>
      <c r="M3" s="4"/>
      <c r="N3" s="40"/>
      <c r="O3" s="40"/>
      <c r="Q3" s="12"/>
      <c r="W3"/>
      <c r="X3"/>
      <c r="Y3"/>
      <c r="Z3"/>
      <c r="AA3"/>
      <c r="AB3"/>
      <c r="AC3"/>
      <c r="AD3"/>
      <c r="AE3"/>
      <c r="AF3"/>
      <c r="AG3"/>
      <c r="AH3"/>
    </row>
    <row r="4" spans="1:49" s="7" customFormat="1" x14ac:dyDescent="0.3">
      <c r="A4" s="70" t="s">
        <v>6</v>
      </c>
      <c r="B4" s="8">
        <v>55082.394</v>
      </c>
      <c r="C4" s="8">
        <v>90081.401000000013</v>
      </c>
      <c r="D4" s="8">
        <v>185188.253</v>
      </c>
      <c r="E4" s="8">
        <v>181012.33699999997</v>
      </c>
      <c r="F4" s="8">
        <v>204058.00000000003</v>
      </c>
      <c r="G4" s="8">
        <v>179701.05600000001</v>
      </c>
      <c r="H4" s="8">
        <v>214699.584</v>
      </c>
      <c r="I4" s="8">
        <v>225637.98700000002</v>
      </c>
      <c r="J4" s="8">
        <v>201975.70752</v>
      </c>
      <c r="K4" s="8">
        <v>192465.80200000003</v>
      </c>
      <c r="L4" s="21">
        <v>209595.35699999999</v>
      </c>
      <c r="M4" s="21">
        <v>216088.17099999997</v>
      </c>
      <c r="N4" s="37">
        <v>159160.26</v>
      </c>
      <c r="O4" s="37">
        <v>217153.31899999999</v>
      </c>
      <c r="P4" s="37">
        <f>SUM(AD15:AG15)</f>
        <v>181038.236</v>
      </c>
      <c r="Q4" s="37">
        <f>SUM(AH15:AK15)</f>
        <v>183700.61900000001</v>
      </c>
      <c r="R4" s="37">
        <f>SUM(AL15:AO15)</f>
        <v>200615.73500000002</v>
      </c>
      <c r="S4" s="37">
        <f>SUM(AP15:AS15)</f>
        <v>170379.75082000002</v>
      </c>
    </row>
    <row r="5" spans="1:49" s="7" customFormat="1" x14ac:dyDescent="0.3">
      <c r="A5" s="70" t="s">
        <v>5</v>
      </c>
      <c r="B5" s="8">
        <v>0</v>
      </c>
      <c r="C5" s="8">
        <v>0</v>
      </c>
      <c r="D5" s="8">
        <v>0</v>
      </c>
      <c r="E5" s="8">
        <v>7.3820000000414439</v>
      </c>
      <c r="F5" s="8">
        <v>5825.7179999999644</v>
      </c>
      <c r="G5" s="8">
        <v>7313.6299999999756</v>
      </c>
      <c r="H5" s="8">
        <v>14917.406000000017</v>
      </c>
      <c r="I5" s="8">
        <v>10196.383999999969</v>
      </c>
      <c r="J5" s="8">
        <v>924.9264800000019</v>
      </c>
      <c r="K5" s="8">
        <v>467.97899999999936</v>
      </c>
      <c r="L5" s="21">
        <v>862.4199426673008</v>
      </c>
      <c r="M5" s="21">
        <v>2790.6094629820818</v>
      </c>
      <c r="N5" s="37">
        <v>5505.7545445181086</v>
      </c>
      <c r="O5" s="37">
        <v>2478.72227353684</v>
      </c>
      <c r="P5" s="37">
        <f>SUM(AD16:AG16)</f>
        <v>1425.8619812277318</v>
      </c>
      <c r="Q5" s="37">
        <f>SUM(AH16:AK16)</f>
        <v>2948.8489888159352</v>
      </c>
      <c r="R5" s="37">
        <f>SUM(AL16:AO16)</f>
        <v>917.18971696354413</v>
      </c>
      <c r="S5" s="37">
        <f>SUM(AP16:AS16)</f>
        <v>968</v>
      </c>
    </row>
    <row r="6" spans="1:49" x14ac:dyDescent="0.3">
      <c r="A6" s="71" t="s">
        <v>4</v>
      </c>
      <c r="B6" s="5">
        <f t="shared" ref="B6:K6" si="0">IFERROR(B5/(B5+B4),0)</f>
        <v>0</v>
      </c>
      <c r="C6" s="5">
        <f t="shared" si="0"/>
        <v>0</v>
      </c>
      <c r="D6" s="5">
        <f t="shared" si="0"/>
        <v>0</v>
      </c>
      <c r="E6" s="5">
        <f t="shared" si="0"/>
        <v>4.0780087610463276E-5</v>
      </c>
      <c r="F6" s="5">
        <f t="shared" si="0"/>
        <v>2.7756883933226135E-2</v>
      </c>
      <c r="G6" s="5">
        <f t="shared" si="0"/>
        <v>3.9107249577180134E-2</v>
      </c>
      <c r="H6" s="5">
        <f t="shared" si="0"/>
        <v>6.4966473081978893E-2</v>
      </c>
      <c r="I6" s="5">
        <f t="shared" si="0"/>
        <v>4.3235360294449909E-2</v>
      </c>
      <c r="J6" s="5">
        <f t="shared" si="0"/>
        <v>4.5585194179334201E-3</v>
      </c>
      <c r="K6" s="5">
        <f t="shared" si="0"/>
        <v>2.4255938880915796E-3</v>
      </c>
      <c r="L6" s="18">
        <v>4.0978288148612371E-3</v>
      </c>
      <c r="M6" s="18">
        <v>1.2749566024990003E-2</v>
      </c>
      <c r="N6" s="41">
        <f t="shared" ref="N6:S6" si="1">N5/(N4+N5)</f>
        <v>3.3435888757905208E-2</v>
      </c>
      <c r="O6" s="41">
        <f t="shared" si="1"/>
        <v>1.1285795365575824E-2</v>
      </c>
      <c r="P6" s="41">
        <f t="shared" si="1"/>
        <v>7.814479653824433E-3</v>
      </c>
      <c r="Q6" s="41">
        <f t="shared" si="1"/>
        <v>1.5798860937512184E-2</v>
      </c>
      <c r="R6" s="41">
        <f t="shared" si="1"/>
        <v>4.5510663741503369E-3</v>
      </c>
      <c r="S6" s="41">
        <f t="shared" si="1"/>
        <v>5.6493300633801685E-3</v>
      </c>
      <c r="W6"/>
      <c r="X6"/>
      <c r="Y6"/>
      <c r="Z6"/>
      <c r="AA6"/>
      <c r="AB6"/>
      <c r="AC6"/>
      <c r="AD6"/>
      <c r="AE6"/>
      <c r="AF6"/>
      <c r="AG6"/>
      <c r="AH6"/>
    </row>
    <row r="7" spans="1:49" s="7" customFormat="1" x14ac:dyDescent="0.3">
      <c r="A7" s="70" t="s">
        <v>3</v>
      </c>
      <c r="B7" s="8">
        <v>209291.16799999998</v>
      </c>
      <c r="C7" s="8">
        <v>201729.74299999999</v>
      </c>
      <c r="D7" s="8">
        <v>213915.88400000002</v>
      </c>
      <c r="E7" s="8">
        <v>217200.26400000002</v>
      </c>
      <c r="F7" s="8">
        <v>163324.34900000002</v>
      </c>
      <c r="G7" s="8">
        <v>191405.527</v>
      </c>
      <c r="H7" s="8">
        <v>220070.13800000001</v>
      </c>
      <c r="I7" s="8">
        <v>251177.47999999998</v>
      </c>
      <c r="J7" s="8">
        <v>265161.93299999996</v>
      </c>
      <c r="K7" s="8">
        <v>240411.71</v>
      </c>
      <c r="L7" s="21">
        <v>228878.973</v>
      </c>
      <c r="M7" s="21">
        <v>262010.54300000001</v>
      </c>
      <c r="N7" s="37">
        <v>314678.95</v>
      </c>
      <c r="O7" s="37">
        <v>123612.38499999999</v>
      </c>
      <c r="P7" s="37">
        <f>SUM(AD18:AG18)</f>
        <v>11469.59</v>
      </c>
      <c r="Q7" s="37">
        <f>SUM(AH18:AK18)</f>
        <v>15093.215</v>
      </c>
      <c r="R7" s="37">
        <f>SUM(AL18:AO18)</f>
        <v>192695.16700000002</v>
      </c>
      <c r="S7" s="37">
        <f>SUM(AP18:AS18)</f>
        <v>214442.978</v>
      </c>
    </row>
    <row r="8" spans="1:49" s="7" customFormat="1" x14ac:dyDescent="0.3">
      <c r="A8" s="70" t="s">
        <v>2</v>
      </c>
      <c r="B8" s="8">
        <v>2510.346</v>
      </c>
      <c r="C8" s="8">
        <v>3378.7650000000003</v>
      </c>
      <c r="D8" s="8">
        <v>4705.7929999999997</v>
      </c>
      <c r="E8" s="8">
        <v>5101.2879339035208</v>
      </c>
      <c r="F8" s="8">
        <v>10264.162312134351</v>
      </c>
      <c r="G8" s="8">
        <v>12514.659399785602</v>
      </c>
      <c r="H8" s="8">
        <v>18637.382000000001</v>
      </c>
      <c r="I8" s="8">
        <v>30246.757889366276</v>
      </c>
      <c r="J8" s="8">
        <v>50236.467475199999</v>
      </c>
      <c r="K8" s="8">
        <v>70262.437079999989</v>
      </c>
      <c r="L8" s="21">
        <v>83255.400865400006</v>
      </c>
      <c r="M8" s="21">
        <v>102758.82523729999</v>
      </c>
      <c r="N8" s="37">
        <v>121114.262</v>
      </c>
      <c r="O8" s="37">
        <v>143002.82175179996</v>
      </c>
      <c r="P8" s="37">
        <f>SUM(AD19:AG19)</f>
        <v>177534.44289448223</v>
      </c>
      <c r="Q8" s="37">
        <f>SUM(AH19:AK19)</f>
        <v>186444.03241196496</v>
      </c>
      <c r="R8" s="37">
        <f>SUM(AL19:AO19)</f>
        <v>195209.2435380074</v>
      </c>
      <c r="S8" s="37">
        <f>SUM(AP19:AS19)</f>
        <v>211851.9402508768</v>
      </c>
    </row>
    <row r="9" spans="1:49" x14ac:dyDescent="0.3">
      <c r="A9" s="71" t="s">
        <v>1</v>
      </c>
      <c r="B9" s="5">
        <f t="shared" ref="B9:K9" si="2">IFERROR(B5/(B4+B5+B8+B7),0)</f>
        <v>0</v>
      </c>
      <c r="C9" s="5">
        <f t="shared" si="2"/>
        <v>0</v>
      </c>
      <c r="D9" s="5">
        <f t="shared" si="2"/>
        <v>0</v>
      </c>
      <c r="E9" s="5">
        <f t="shared" si="2"/>
        <v>1.8303026723455924E-5</v>
      </c>
      <c r="F9" s="5">
        <f t="shared" si="2"/>
        <v>1.519202058112535E-2</v>
      </c>
      <c r="G9" s="5">
        <f t="shared" si="2"/>
        <v>1.8708052200881089E-2</v>
      </c>
      <c r="H9" s="5">
        <f t="shared" si="2"/>
        <v>3.1852712556086411E-2</v>
      </c>
      <c r="I9" s="5">
        <f t="shared" si="2"/>
        <v>1.9712352437967484E-2</v>
      </c>
      <c r="J9" s="5">
        <f t="shared" si="2"/>
        <v>1.7845421628780956E-3</v>
      </c>
      <c r="K9" s="5">
        <f t="shared" si="2"/>
        <v>9.2925264656607866E-4</v>
      </c>
      <c r="L9" s="18">
        <v>1.6502734327979646E-3</v>
      </c>
      <c r="M9" s="18">
        <v>4.781321536265387E-3</v>
      </c>
      <c r="N9" s="41">
        <f t="shared" ref="N9:S9" si="3">N5/(N4+N5+N7+N8)</f>
        <v>9.1692396438010446E-3</v>
      </c>
      <c r="O9" s="41">
        <f t="shared" si="3"/>
        <v>5.0976582049625952E-3</v>
      </c>
      <c r="P9" s="41">
        <f t="shared" si="3"/>
        <v>3.8384503614519038E-3</v>
      </c>
      <c r="Q9" s="41">
        <f t="shared" si="3"/>
        <v>7.5964706462749885E-3</v>
      </c>
      <c r="R9" s="41">
        <f t="shared" si="3"/>
        <v>1.5560427921770487E-3</v>
      </c>
      <c r="S9" s="41">
        <f t="shared" si="3"/>
        <v>1.619696936138944E-3</v>
      </c>
      <c r="W9"/>
      <c r="X9"/>
      <c r="Y9"/>
      <c r="Z9"/>
      <c r="AA9"/>
      <c r="AB9"/>
      <c r="AC9"/>
      <c r="AD9"/>
      <c r="AE9"/>
      <c r="AF9"/>
      <c r="AG9"/>
      <c r="AH9"/>
    </row>
    <row r="10" spans="1:49" s="12" customFormat="1" ht="394.5" customHeight="1" x14ac:dyDescent="0.3">
      <c r="A10" s="11"/>
      <c r="W10" s="1"/>
      <c r="X10" s="1"/>
      <c r="Y10" s="1"/>
      <c r="Z10" s="1"/>
      <c r="AA10" s="1"/>
      <c r="AB10" s="1"/>
      <c r="AC10" s="1"/>
      <c r="AD10" s="1"/>
      <c r="AE10" s="1"/>
      <c r="AF10" s="1"/>
      <c r="AG10" s="1"/>
      <c r="AH10" s="1"/>
    </row>
    <row r="11" spans="1:49" s="12" customFormat="1" ht="397.5" customHeight="1" x14ac:dyDescent="0.3">
      <c r="A11" s="11"/>
      <c r="W11" s="1"/>
      <c r="X11" s="1"/>
      <c r="Y11" s="1"/>
      <c r="Z11" s="1"/>
      <c r="AA11" s="1"/>
      <c r="AB11" s="1"/>
      <c r="AC11" s="1"/>
      <c r="AD11" s="1"/>
      <c r="AE11" s="1"/>
      <c r="AF11" s="1"/>
      <c r="AG11" s="1"/>
      <c r="AH11" s="1"/>
    </row>
    <row r="12" spans="1:49" s="12" customFormat="1" ht="17.399999999999999" x14ac:dyDescent="0.3">
      <c r="A12" s="17"/>
      <c r="B12" s="80">
        <v>2012</v>
      </c>
      <c r="C12" s="81"/>
      <c r="D12" s="81"/>
      <c r="E12" s="82"/>
      <c r="F12" s="80">
        <v>2013</v>
      </c>
      <c r="G12" s="83"/>
      <c r="H12" s="83"/>
      <c r="I12" s="84"/>
      <c r="J12" s="76">
        <v>2014</v>
      </c>
      <c r="K12" s="77"/>
      <c r="L12" s="77"/>
      <c r="M12" s="78"/>
      <c r="N12" s="76">
        <v>2015</v>
      </c>
      <c r="O12" s="77"/>
      <c r="P12" s="77"/>
      <c r="Q12" s="78"/>
      <c r="R12" s="76">
        <v>2016</v>
      </c>
      <c r="S12" s="77"/>
      <c r="T12" s="77"/>
      <c r="U12" s="78"/>
      <c r="V12" s="76">
        <v>2017</v>
      </c>
      <c r="W12" s="77"/>
      <c r="X12" s="77"/>
      <c r="Y12" s="78"/>
      <c r="Z12" s="76">
        <v>2018</v>
      </c>
      <c r="AA12" s="77"/>
      <c r="AB12" s="77"/>
      <c r="AC12" s="78"/>
      <c r="AD12" s="76">
        <v>2019</v>
      </c>
      <c r="AE12" s="77"/>
      <c r="AF12" s="77"/>
      <c r="AG12" s="78"/>
      <c r="AH12" s="76">
        <v>2020</v>
      </c>
      <c r="AI12" s="77"/>
      <c r="AJ12" s="77"/>
      <c r="AK12" s="78"/>
      <c r="AL12" s="76">
        <v>2021</v>
      </c>
      <c r="AM12" s="77"/>
      <c r="AN12" s="77"/>
      <c r="AO12" s="78"/>
      <c r="AP12" s="76">
        <v>2022</v>
      </c>
      <c r="AQ12" s="77"/>
      <c r="AR12" s="77"/>
      <c r="AS12" s="78"/>
      <c r="AT12" s="76">
        <v>2023</v>
      </c>
      <c r="AU12" s="77"/>
      <c r="AV12" s="77"/>
      <c r="AW12" s="78"/>
    </row>
    <row r="13" spans="1:49" s="12" customFormat="1" ht="17.399999999999999" x14ac:dyDescent="0.3">
      <c r="A13" s="68" t="s">
        <v>33</v>
      </c>
      <c r="B13" s="34" t="s">
        <v>12</v>
      </c>
      <c r="C13" s="34" t="s">
        <v>13</v>
      </c>
      <c r="D13" s="34" t="s">
        <v>14</v>
      </c>
      <c r="E13" s="34" t="s">
        <v>15</v>
      </c>
      <c r="F13" s="34" t="s">
        <v>16</v>
      </c>
      <c r="G13" s="34" t="s">
        <v>17</v>
      </c>
      <c r="H13" s="34" t="s">
        <v>18</v>
      </c>
      <c r="I13" s="34" t="s">
        <v>19</v>
      </c>
      <c r="J13" s="32" t="s">
        <v>20</v>
      </c>
      <c r="K13" s="32" t="s">
        <v>21</v>
      </c>
      <c r="L13" s="32" t="s">
        <v>22</v>
      </c>
      <c r="M13" s="32" t="s">
        <v>23</v>
      </c>
      <c r="N13" s="35" t="s">
        <v>24</v>
      </c>
      <c r="O13" s="35" t="s">
        <v>25</v>
      </c>
      <c r="P13" s="35" t="s">
        <v>26</v>
      </c>
      <c r="Q13" s="35" t="s">
        <v>27</v>
      </c>
      <c r="R13" s="32" t="s">
        <v>28</v>
      </c>
      <c r="S13" s="32" t="s">
        <v>29</v>
      </c>
      <c r="T13" s="32" t="s">
        <v>30</v>
      </c>
      <c r="U13" s="32" t="s">
        <v>31</v>
      </c>
      <c r="V13" s="42" t="s">
        <v>34</v>
      </c>
      <c r="W13" s="43" t="s">
        <v>35</v>
      </c>
      <c r="X13" s="44" t="s">
        <v>36</v>
      </c>
      <c r="Y13" s="45" t="s">
        <v>37</v>
      </c>
      <c r="Z13" s="47" t="s">
        <v>38</v>
      </c>
      <c r="AA13" s="32" t="s">
        <v>39</v>
      </c>
      <c r="AB13" s="32" t="s">
        <v>40</v>
      </c>
      <c r="AC13" s="32" t="s">
        <v>41</v>
      </c>
      <c r="AD13" s="50" t="s">
        <v>42</v>
      </c>
      <c r="AE13" s="51" t="s">
        <v>43</v>
      </c>
      <c r="AF13" s="32" t="s">
        <v>44</v>
      </c>
      <c r="AG13" s="35" t="s">
        <v>45</v>
      </c>
      <c r="AH13" s="54" t="s">
        <v>50</v>
      </c>
      <c r="AI13" s="32" t="s">
        <v>51</v>
      </c>
      <c r="AJ13" s="55" t="s">
        <v>52</v>
      </c>
      <c r="AK13" s="36" t="s">
        <v>53</v>
      </c>
      <c r="AL13" s="60" t="s">
        <v>56</v>
      </c>
      <c r="AM13" s="61" t="s">
        <v>57</v>
      </c>
      <c r="AN13" s="60" t="s">
        <v>58</v>
      </c>
      <c r="AO13" s="36" t="s">
        <v>59</v>
      </c>
      <c r="AP13" s="66" t="s">
        <v>60</v>
      </c>
      <c r="AQ13" s="67" t="s">
        <v>61</v>
      </c>
      <c r="AR13" s="66" t="s">
        <v>62</v>
      </c>
      <c r="AS13" s="36" t="s">
        <v>63</v>
      </c>
      <c r="AT13" s="49" t="s">
        <v>64</v>
      </c>
      <c r="AU13" s="49" t="s">
        <v>65</v>
      </c>
    </row>
    <row r="14" spans="1:49" s="12" customFormat="1" x14ac:dyDescent="0.3">
      <c r="A14" s="69" t="s">
        <v>49</v>
      </c>
      <c r="B14" s="9"/>
      <c r="C14" s="9"/>
      <c r="D14" s="9"/>
      <c r="E14" s="9"/>
      <c r="F14" s="9"/>
      <c r="G14" s="9"/>
      <c r="H14" s="9"/>
      <c r="I14" s="9"/>
      <c r="J14" s="9"/>
      <c r="K14" s="9"/>
      <c r="L14" s="9"/>
      <c r="M14" s="9"/>
      <c r="N14" s="9"/>
      <c r="O14" s="9"/>
      <c r="P14" s="9"/>
      <c r="Q14" s="9"/>
      <c r="R14" s="9"/>
      <c r="S14" s="9"/>
      <c r="T14" s="9"/>
      <c r="U14" s="9"/>
      <c r="W14" s="1"/>
      <c r="X14" s="1"/>
      <c r="Y14" s="1"/>
      <c r="Z14" s="1"/>
      <c r="AA14" s="1"/>
      <c r="AB14" s="1"/>
      <c r="AC14" s="1"/>
      <c r="AD14" s="1"/>
      <c r="AE14" s="1"/>
      <c r="AF14" s="1"/>
      <c r="AG14" s="1"/>
      <c r="AH14" s="1"/>
      <c r="AL14" s="1"/>
      <c r="AP14" s="1"/>
    </row>
    <row r="15" spans="1:49" s="12" customFormat="1" x14ac:dyDescent="0.3">
      <c r="A15" s="70" t="s">
        <v>6</v>
      </c>
      <c r="B15" s="21">
        <v>53789.917999999998</v>
      </c>
      <c r="C15" s="21">
        <v>62754.210000000006</v>
      </c>
      <c r="D15" s="21">
        <v>53969.675999999999</v>
      </c>
      <c r="E15" s="21">
        <v>55124.183000000012</v>
      </c>
      <c r="F15" s="21">
        <v>52065.945000000014</v>
      </c>
      <c r="G15" s="21">
        <v>53081.304519999998</v>
      </c>
      <c r="H15" s="21">
        <v>53338.859000000004</v>
      </c>
      <c r="I15" s="21">
        <v>43489.599000000002</v>
      </c>
      <c r="J15" s="21">
        <v>33834.585999999996</v>
      </c>
      <c r="K15" s="21">
        <v>54634.719000000012</v>
      </c>
      <c r="L15" s="21">
        <v>51074.995000000003</v>
      </c>
      <c r="M15" s="21">
        <v>52921.501999999993</v>
      </c>
      <c r="N15" s="21">
        <v>31216</v>
      </c>
      <c r="O15" s="21">
        <v>62448.825999999994</v>
      </c>
      <c r="P15" s="21">
        <v>51434.302000000003</v>
      </c>
      <c r="Q15" s="21">
        <v>64496.228999999992</v>
      </c>
      <c r="R15" s="21">
        <v>30312.971000000001</v>
      </c>
      <c r="S15" s="21">
        <v>58480.561999999991</v>
      </c>
      <c r="T15" s="21">
        <v>60356.038</v>
      </c>
      <c r="U15" s="21">
        <v>66938.599999999991</v>
      </c>
      <c r="V15" s="21">
        <v>36646.571000000004</v>
      </c>
      <c r="W15" s="21">
        <v>37286.100999999995</v>
      </c>
      <c r="X15" s="21">
        <v>38341.639000000003</v>
      </c>
      <c r="Y15" s="21">
        <v>46885.949000000001</v>
      </c>
      <c r="Z15" s="21">
        <v>51189.469000000012</v>
      </c>
      <c r="AA15" s="21">
        <v>61114.706999999995</v>
      </c>
      <c r="AB15" s="21">
        <v>54556.025000000001</v>
      </c>
      <c r="AC15" s="21">
        <v>50293.117999999995</v>
      </c>
      <c r="AD15" s="21">
        <v>27429.764999999999</v>
      </c>
      <c r="AE15" s="21">
        <v>48483.389000000003</v>
      </c>
      <c r="AF15" s="21">
        <v>53818.188000000002</v>
      </c>
      <c r="AG15" s="21">
        <v>51306.894000000008</v>
      </c>
      <c r="AH15" s="21">
        <v>51635.335999999996</v>
      </c>
      <c r="AI15" s="21">
        <v>43563.5</v>
      </c>
      <c r="AJ15" s="21">
        <v>44638.849000000002</v>
      </c>
      <c r="AK15" s="21">
        <v>43862.934000000001</v>
      </c>
      <c r="AL15" s="37">
        <v>51542.275000000001</v>
      </c>
      <c r="AM15" s="37">
        <v>43962.779000000002</v>
      </c>
      <c r="AN15" s="37">
        <v>51994.651000000005</v>
      </c>
      <c r="AO15" s="37">
        <v>53116.03</v>
      </c>
      <c r="AP15" s="37">
        <v>32210.940999999999</v>
      </c>
      <c r="AQ15" s="37">
        <v>57318.619000000006</v>
      </c>
      <c r="AR15" s="37">
        <v>43259.087</v>
      </c>
      <c r="AS15" s="37">
        <v>37591.103820000004</v>
      </c>
      <c r="AT15" s="37">
        <v>37915.286</v>
      </c>
      <c r="AU15" s="37">
        <v>49938.236510000002</v>
      </c>
    </row>
    <row r="16" spans="1:49" s="12" customFormat="1" x14ac:dyDescent="0.3">
      <c r="A16" s="70" t="s">
        <v>5</v>
      </c>
      <c r="B16" s="20">
        <v>6626.8569999999891</v>
      </c>
      <c r="C16" s="20">
        <v>2762.4529999999941</v>
      </c>
      <c r="D16" s="20">
        <v>40.657999999995809</v>
      </c>
      <c r="E16" s="20">
        <v>766.41599999999016</v>
      </c>
      <c r="F16" s="20">
        <v>792.65599999998813</v>
      </c>
      <c r="G16" s="20">
        <v>71.896480000003066</v>
      </c>
      <c r="H16" s="21">
        <v>51.687000000005355</v>
      </c>
      <c r="I16" s="21">
        <v>8.6870000000053551</v>
      </c>
      <c r="J16" s="19">
        <v>32.991000000001804</v>
      </c>
      <c r="K16" s="21">
        <v>61.505999999993946</v>
      </c>
      <c r="L16" s="21">
        <v>373.48200000000361</v>
      </c>
      <c r="M16" s="21">
        <v>0</v>
      </c>
      <c r="N16" s="21">
        <v>52</v>
      </c>
      <c r="O16" s="21">
        <v>24.005000000004657</v>
      </c>
      <c r="P16" s="21">
        <v>28</v>
      </c>
      <c r="Q16" s="21">
        <v>758.41494266729615</v>
      </c>
      <c r="R16" s="21">
        <v>247.04811107839834</v>
      </c>
      <c r="S16" s="21">
        <v>193</v>
      </c>
      <c r="T16" s="21">
        <v>1012</v>
      </c>
      <c r="U16" s="21">
        <v>1338.5613519036833</v>
      </c>
      <c r="V16" s="21">
        <v>1537.1208480879857</v>
      </c>
      <c r="W16" s="21">
        <v>122</v>
      </c>
      <c r="X16" s="21">
        <v>3461</v>
      </c>
      <c r="Y16" s="21">
        <v>385.63369643012254</v>
      </c>
      <c r="Z16" s="21">
        <v>885.55767748149981</v>
      </c>
      <c r="AA16" s="21">
        <v>727.72454553920602</v>
      </c>
      <c r="AB16" s="21">
        <v>500.09673751287437</v>
      </c>
      <c r="AC16" s="21">
        <v>365.34331300325499</v>
      </c>
      <c r="AD16" s="21">
        <v>678.09061360460623</v>
      </c>
      <c r="AE16" s="21">
        <v>82.875182047644287</v>
      </c>
      <c r="AF16" s="21">
        <v>293.31776772995539</v>
      </c>
      <c r="AG16" s="21">
        <v>371.57841784552585</v>
      </c>
      <c r="AH16" s="21">
        <v>2209.9441387338256</v>
      </c>
      <c r="AI16" s="21">
        <v>111.15219240137425</v>
      </c>
      <c r="AJ16" s="21">
        <v>168.2347718701983</v>
      </c>
      <c r="AK16" s="21">
        <v>459.51788581053705</v>
      </c>
      <c r="AL16" s="37">
        <v>585.39796989996921</v>
      </c>
      <c r="AM16" s="37">
        <v>62.094947910000215</v>
      </c>
      <c r="AN16" s="37">
        <v>110.69679915357474</v>
      </c>
      <c r="AO16" s="37">
        <v>159</v>
      </c>
      <c r="AP16" s="37">
        <v>26</v>
      </c>
      <c r="AQ16" s="37">
        <v>216</v>
      </c>
      <c r="AR16" s="37">
        <v>142</v>
      </c>
      <c r="AS16" s="37">
        <v>584</v>
      </c>
      <c r="AT16" s="37">
        <v>716</v>
      </c>
      <c r="AU16" s="37">
        <v>214</v>
      </c>
    </row>
    <row r="17" spans="1:47" s="12" customFormat="1" x14ac:dyDescent="0.3">
      <c r="A17" s="71" t="s">
        <v>4</v>
      </c>
      <c r="B17" s="18">
        <f t="shared" ref="B17:M17" si="4">IFERROR(B16/(B16+B15),0)</f>
        <v>0.10968571228768816</v>
      </c>
      <c r="C17" s="18">
        <f t="shared" si="4"/>
        <v>4.2164128536277774E-2</v>
      </c>
      <c r="D17" s="18">
        <f t="shared" si="4"/>
        <v>7.5278186578138571E-4</v>
      </c>
      <c r="E17" s="18">
        <f t="shared" si="4"/>
        <v>1.3712789157976106E-2</v>
      </c>
      <c r="F17" s="18">
        <f t="shared" si="4"/>
        <v>1.499578091368684E-2</v>
      </c>
      <c r="G17" s="18">
        <f t="shared" si="4"/>
        <v>1.352627473931496E-3</v>
      </c>
      <c r="H17" s="18">
        <f t="shared" si="4"/>
        <v>9.680927406137661E-4</v>
      </c>
      <c r="I17" s="18">
        <f t="shared" si="4"/>
        <v>1.9970901841983736E-4</v>
      </c>
      <c r="J17" s="18">
        <f t="shared" si="4"/>
        <v>9.7411751658531124E-4</v>
      </c>
      <c r="K17" s="18">
        <f t="shared" si="4"/>
        <v>1.1245017366371068E-3</v>
      </c>
      <c r="L17" s="18">
        <f t="shared" si="4"/>
        <v>7.2593402521906247E-3</v>
      </c>
      <c r="M17" s="18">
        <f t="shared" si="4"/>
        <v>0</v>
      </c>
      <c r="N17" s="18">
        <v>1.6999999999999999E-3</v>
      </c>
      <c r="O17" s="18">
        <v>3.8424703372262186E-4</v>
      </c>
      <c r="P17" s="18">
        <v>5.4408759250606392E-4</v>
      </c>
      <c r="Q17" s="18">
        <v>1.1622390328780881E-2</v>
      </c>
      <c r="R17" s="18">
        <v>8.0840299929275956E-3</v>
      </c>
      <c r="S17" s="18">
        <v>3.2893861122663738E-3</v>
      </c>
      <c r="T17" s="18">
        <v>1.6490668970058974E-2</v>
      </c>
      <c r="U17" s="18">
        <v>1.9604818440015034E-2</v>
      </c>
      <c r="V17" s="18">
        <v>4.0255951525152364E-2</v>
      </c>
      <c r="W17" s="18">
        <v>3.2613256684695118E-3</v>
      </c>
      <c r="X17" s="18">
        <v>8.2793815959800995E-2</v>
      </c>
      <c r="Y17" s="18">
        <v>8.1578334050415677E-3</v>
      </c>
      <c r="Z17" s="18">
        <v>1.7005419564469205E-2</v>
      </c>
      <c r="AA17" s="18">
        <v>1.1767398650929952E-2</v>
      </c>
      <c r="AB17" s="18">
        <v>9.0833992974868379E-3</v>
      </c>
      <c r="AC17" s="18">
        <v>7.2118912326592319E-3</v>
      </c>
      <c r="AD17" s="18">
        <v>2.4124594310083215E-2</v>
      </c>
      <c r="AE17" s="18">
        <v>1.7064351858934793E-3</v>
      </c>
      <c r="AF17" s="18">
        <v>5.4206173635049527E-3</v>
      </c>
      <c r="AG17" s="18">
        <v>7.1901973967251585E-3</v>
      </c>
      <c r="AH17" s="18">
        <v>4.1042485674507495E-2</v>
      </c>
      <c r="AI17" s="18">
        <v>2.545004638198648E-3</v>
      </c>
      <c r="AJ17" s="18">
        <v>3.7546467591317726E-3</v>
      </c>
      <c r="AK17" s="18">
        <v>1.0367609783736893E-2</v>
      </c>
      <c r="AL17" s="41">
        <v>1.1230080618369345E-2</v>
      </c>
      <c r="AM17" s="41">
        <v>1.4104514639490082E-3</v>
      </c>
      <c r="AN17" s="41">
        <v>2.1244805730933616E-3</v>
      </c>
      <c r="AO17" s="41">
        <v>2.9845126319027883E-3</v>
      </c>
      <c r="AP17" s="41">
        <v>8.0652813801408761E-4</v>
      </c>
      <c r="AQ17" s="41">
        <v>3.7542614125940415E-3</v>
      </c>
      <c r="AR17" s="41">
        <v>3.2718074549607477E-3</v>
      </c>
      <c r="AS17" s="41">
        <v>1.5297928271619824E-2</v>
      </c>
      <c r="AT17" s="41">
        <v>1.8534200492315994E-2</v>
      </c>
      <c r="AU17" s="41">
        <v>4.2670081115391513E-3</v>
      </c>
    </row>
    <row r="18" spans="1:47" s="12" customFormat="1" x14ac:dyDescent="0.3">
      <c r="A18" s="70" t="s">
        <v>3</v>
      </c>
      <c r="B18" s="10">
        <v>63764.072000000007</v>
      </c>
      <c r="C18" s="20">
        <v>64516.900999999991</v>
      </c>
      <c r="D18" s="20">
        <v>57769.218999999997</v>
      </c>
      <c r="E18" s="20">
        <v>65127.288</v>
      </c>
      <c r="F18" s="20">
        <v>60201.674999999996</v>
      </c>
      <c r="G18" s="20">
        <v>71676.826000000001</v>
      </c>
      <c r="H18" s="20">
        <v>63344.187999999995</v>
      </c>
      <c r="I18" s="20">
        <v>69939.244000000006</v>
      </c>
      <c r="J18" s="19">
        <v>70202.670000000013</v>
      </c>
      <c r="K18" s="19">
        <v>68745.850999999995</v>
      </c>
      <c r="L18" s="19">
        <v>52892.220999999998</v>
      </c>
      <c r="M18" s="19">
        <v>48570.968000000001</v>
      </c>
      <c r="N18" s="19">
        <v>50965</v>
      </c>
      <c r="O18" s="19">
        <v>51337.008999999998</v>
      </c>
      <c r="P18" s="19">
        <v>66659.951000000001</v>
      </c>
      <c r="Q18" s="19">
        <v>59917.013000000006</v>
      </c>
      <c r="R18" s="19">
        <v>55378.706000000006</v>
      </c>
      <c r="S18" s="19">
        <v>57159.324999999997</v>
      </c>
      <c r="T18" s="19">
        <v>68877.115000000005</v>
      </c>
      <c r="U18" s="19">
        <v>80595.396999999997</v>
      </c>
      <c r="V18" s="19">
        <v>74451.019</v>
      </c>
      <c r="W18" s="19">
        <v>75697.241999999998</v>
      </c>
      <c r="X18" s="19">
        <v>81210.587</v>
      </c>
      <c r="Y18" s="19">
        <v>83320.101999999999</v>
      </c>
      <c r="Z18" s="19">
        <v>81397.576000000001</v>
      </c>
      <c r="AA18" s="19">
        <v>34506.468999999997</v>
      </c>
      <c r="AB18" s="19">
        <v>4771.6499999999996</v>
      </c>
      <c r="AC18" s="19">
        <v>2936.69</v>
      </c>
      <c r="AD18" s="19">
        <v>2251.06</v>
      </c>
      <c r="AE18" s="19">
        <v>2974.06</v>
      </c>
      <c r="AF18" s="19">
        <v>2557.5100000000002</v>
      </c>
      <c r="AG18" s="19">
        <v>3686.96</v>
      </c>
      <c r="AH18" s="19">
        <v>3120.79</v>
      </c>
      <c r="AI18" s="19">
        <v>1606.07</v>
      </c>
      <c r="AJ18" s="19">
        <v>373.61</v>
      </c>
      <c r="AK18" s="19">
        <v>9992.7450000000008</v>
      </c>
      <c r="AL18" s="19">
        <v>31758.913</v>
      </c>
      <c r="AM18" s="19">
        <v>48426.355000000003</v>
      </c>
      <c r="AN18" s="19">
        <v>56665.791000000005</v>
      </c>
      <c r="AO18" s="19">
        <v>55844.108</v>
      </c>
      <c r="AP18" s="19">
        <v>50312.745000000003</v>
      </c>
      <c r="AQ18" s="19">
        <v>58775.326999999997</v>
      </c>
      <c r="AR18" s="19">
        <v>53346.192000000003</v>
      </c>
      <c r="AS18" s="19">
        <v>52008.714</v>
      </c>
      <c r="AT18" s="19">
        <v>41168.197</v>
      </c>
      <c r="AU18" s="19">
        <v>46136.177000000003</v>
      </c>
    </row>
    <row r="19" spans="1:47" s="12" customFormat="1" x14ac:dyDescent="0.3">
      <c r="A19" s="70" t="s">
        <v>2</v>
      </c>
      <c r="B19" s="20">
        <v>5072.4283768736605</v>
      </c>
      <c r="C19" s="20">
        <v>5635.0203335403285</v>
      </c>
      <c r="D19" s="20">
        <v>6681.9755770736601</v>
      </c>
      <c r="E19" s="20">
        <v>12857.333601878629</v>
      </c>
      <c r="F19" s="20">
        <v>10685.346219899999</v>
      </c>
      <c r="G19" s="20">
        <v>12094.346947600001</v>
      </c>
      <c r="H19" s="20">
        <v>13279.8681492</v>
      </c>
      <c r="I19" s="20">
        <v>14176.906158500002</v>
      </c>
      <c r="J19" s="19">
        <v>17424.85052</v>
      </c>
      <c r="K19" s="19">
        <v>17742.516520000001</v>
      </c>
      <c r="L19" s="19">
        <v>17606.165519999999</v>
      </c>
      <c r="M19" s="19">
        <v>17488.90452</v>
      </c>
      <c r="N19" s="19">
        <v>18341</v>
      </c>
      <c r="O19" s="19">
        <v>19990.36</v>
      </c>
      <c r="P19" s="19">
        <v>21818.022999999997</v>
      </c>
      <c r="Q19" s="19">
        <v>23106.017865400005</v>
      </c>
      <c r="R19" s="19">
        <v>24099.499934099997</v>
      </c>
      <c r="S19" s="19">
        <v>25531.3649682</v>
      </c>
      <c r="T19" s="19">
        <v>26143.210334999996</v>
      </c>
      <c r="U19" s="19">
        <v>29243.75</v>
      </c>
      <c r="V19" s="19">
        <v>28095.050999999999</v>
      </c>
      <c r="W19" s="19">
        <v>28780.589</v>
      </c>
      <c r="X19" s="19">
        <v>30166.308000000001</v>
      </c>
      <c r="Y19" s="19">
        <v>34072.313999999998</v>
      </c>
      <c r="Z19" s="19">
        <v>34852.482283400001</v>
      </c>
      <c r="AA19" s="19">
        <v>35493.226770299996</v>
      </c>
      <c r="AB19" s="19">
        <v>36065.600964799996</v>
      </c>
      <c r="AC19" s="19">
        <v>36595.953786999999</v>
      </c>
      <c r="AD19" s="19">
        <v>43541.954025979117</v>
      </c>
      <c r="AE19" s="19">
        <v>44657.07075942638</v>
      </c>
      <c r="AF19" s="19">
        <v>46712.527166165208</v>
      </c>
      <c r="AG19" s="19">
        <v>42622.890942911523</v>
      </c>
      <c r="AH19" s="19">
        <v>41746.460277334845</v>
      </c>
      <c r="AI19" s="19">
        <v>50159.196873230947</v>
      </c>
      <c r="AJ19" s="19">
        <v>51161.138804324721</v>
      </c>
      <c r="AK19" s="19">
        <v>43377.236457074454</v>
      </c>
      <c r="AL19" s="19">
        <v>42956.353592251173</v>
      </c>
      <c r="AM19" s="19">
        <v>53255.838203076928</v>
      </c>
      <c r="AN19" s="19">
        <v>52568.202569464032</v>
      </c>
      <c r="AO19" s="19">
        <v>46428.84917321524</v>
      </c>
      <c r="AP19" s="19">
        <v>51390.81271993585</v>
      </c>
      <c r="AQ19" s="19">
        <v>51318.559034862701</v>
      </c>
      <c r="AR19" s="19">
        <v>58866.614797813825</v>
      </c>
      <c r="AS19" s="19">
        <v>50275.953698264442</v>
      </c>
      <c r="AT19" s="19">
        <v>48551.575418681641</v>
      </c>
      <c r="AU19" s="19">
        <v>59696.979288589173</v>
      </c>
    </row>
    <row r="20" spans="1:47" s="12" customFormat="1" x14ac:dyDescent="0.3">
      <c r="A20" s="71" t="s">
        <v>1</v>
      </c>
      <c r="B20" s="18">
        <f t="shared" ref="B20:M20" si="5">IFERROR(B16/(B15+B16+B19+B18),0)</f>
        <v>5.1270321627653583E-2</v>
      </c>
      <c r="C20" s="18">
        <f t="shared" si="5"/>
        <v>2.0361773608608767E-2</v>
      </c>
      <c r="D20" s="18">
        <f t="shared" si="5"/>
        <v>3.432169117549655E-4</v>
      </c>
      <c r="E20" s="18">
        <f t="shared" si="5"/>
        <v>5.7248533115712031E-3</v>
      </c>
      <c r="F20" s="18">
        <f t="shared" si="5"/>
        <v>6.4055276120508946E-3</v>
      </c>
      <c r="G20" s="18">
        <f t="shared" si="5"/>
        <v>5.2508167776992964E-4</v>
      </c>
      <c r="H20" s="18">
        <f t="shared" si="5"/>
        <v>3.9754765346042628E-4</v>
      </c>
      <c r="I20" s="18">
        <f t="shared" si="5"/>
        <v>6.8072235881024506E-5</v>
      </c>
      <c r="J20" s="18">
        <f t="shared" si="5"/>
        <v>2.7154182080944432E-4</v>
      </c>
      <c r="K20" s="18">
        <f t="shared" si="5"/>
        <v>4.3564243733806217E-4</v>
      </c>
      <c r="L20" s="18">
        <f t="shared" si="5"/>
        <v>3.0626617956332294E-3</v>
      </c>
      <c r="M20" s="18">
        <f t="shared" si="5"/>
        <v>0</v>
      </c>
      <c r="N20" s="18">
        <v>5.0000000000000001E-4</v>
      </c>
      <c r="O20" s="18">
        <v>1.7940929834189077E-4</v>
      </c>
      <c r="P20" s="18">
        <v>1.9227320462217093E-4</v>
      </c>
      <c r="Q20" s="18">
        <v>5.3528198086755926E-3</v>
      </c>
      <c r="R20" s="18">
        <v>2.2757509077449179E-3</v>
      </c>
      <c r="S20" s="18">
        <v>1.4260533838528768E-3</v>
      </c>
      <c r="T20" s="18">
        <v>6.7528913317569965E-3</v>
      </c>
      <c r="U20" s="18">
        <v>7.7391996867764417E-3</v>
      </c>
      <c r="V20" s="18">
        <v>1.1265439928283161E-2</v>
      </c>
      <c r="W20" s="18">
        <v>8.7128672594958688E-4</v>
      </c>
      <c r="X20" s="18">
        <v>2.3402809157989174E-2</v>
      </c>
      <c r="Y20" s="18">
        <v>2.3981289042103822E-3</v>
      </c>
      <c r="Z20" s="18">
        <v>5.4456893659857002E-3</v>
      </c>
      <c r="AA20" s="18">
        <v>5.868506730948575E-3</v>
      </c>
      <c r="AB20" s="18">
        <v>5.518514286061542E-3</v>
      </c>
      <c r="AC20" s="18">
        <v>4.2047095853303415E-3</v>
      </c>
      <c r="AD20" s="18">
        <v>9.5543777565313282E-3</v>
      </c>
      <c r="AE20" s="18">
        <v>8.8978712647225049E-4</v>
      </c>
      <c r="AF20" s="18">
        <v>2.9176930378455612E-3</v>
      </c>
      <c r="AG20" s="18">
        <v>3.9559168380015252E-3</v>
      </c>
      <c r="AH20" s="18">
        <v>2.3665684606992428E-2</v>
      </c>
      <c r="AI20" s="18">
        <v>1.1859687792778561E-3</v>
      </c>
      <c r="AJ20" s="18">
        <v>1.7561043140613391E-3</v>
      </c>
      <c r="AK20" s="18">
        <v>4.7431751503066383E-3</v>
      </c>
      <c r="AL20" s="41">
        <v>4.7375687136523049E-3</v>
      </c>
      <c r="AM20" s="41">
        <v>4.3212399027508163E-4</v>
      </c>
      <c r="AN20" s="41">
        <v>6.9583213386711017E-4</v>
      </c>
      <c r="AO20" s="41">
        <v>1.0401135342133375E-3</v>
      </c>
      <c r="AP20" s="41">
        <v>1.9583744686635978E-4</v>
      </c>
      <c r="AQ20" s="41">
        <v>1.3148108539837238E-3</v>
      </c>
      <c r="AR20" s="41">
        <v>9.1659097164944125E-4</v>
      </c>
      <c r="AS20" s="41">
        <v>4.2132434623712431E-3</v>
      </c>
      <c r="AT20" s="41">
        <v>5.6707522400640436E-3</v>
      </c>
      <c r="AU20" s="41">
        <v>1.3921840787448E-3</v>
      </c>
    </row>
    <row r="21" spans="1:47" s="12" customFormat="1" x14ac:dyDescent="0.3">
      <c r="A21" s="11"/>
      <c r="W21" s="1"/>
      <c r="X21" s="1"/>
      <c r="Y21" s="1"/>
      <c r="Z21" s="1"/>
      <c r="AA21" s="1"/>
      <c r="AB21" s="1"/>
      <c r="AC21" s="1"/>
      <c r="AD21" s="1"/>
      <c r="AE21" s="1"/>
      <c r="AF21" s="1"/>
      <c r="AG21" s="1"/>
      <c r="AH21" s="1"/>
    </row>
    <row r="22" spans="1:47" s="12" customFormat="1" x14ac:dyDescent="0.3">
      <c r="A22" s="11"/>
      <c r="W22" s="1"/>
      <c r="X22" s="1"/>
      <c r="Y22" s="1"/>
      <c r="Z22" s="1"/>
      <c r="AA22" s="1"/>
      <c r="AB22" s="1"/>
      <c r="AC22" s="1"/>
      <c r="AD22" s="1"/>
      <c r="AE22" s="1"/>
      <c r="AF22" s="1"/>
      <c r="AG22" s="1"/>
      <c r="AH22" s="1"/>
    </row>
    <row r="23" spans="1:47" x14ac:dyDescent="0.3">
      <c r="A23" s="11"/>
    </row>
    <row r="50" spans="23:34" x14ac:dyDescent="0.3">
      <c r="W50"/>
      <c r="X50"/>
      <c r="Y50"/>
      <c r="Z50"/>
      <c r="AA50" s="12"/>
      <c r="AB50" s="12"/>
      <c r="AC50" s="12"/>
      <c r="AD50"/>
      <c r="AE50" s="12"/>
      <c r="AF50" s="12"/>
      <c r="AG50" s="12"/>
      <c r="AH50" s="12"/>
    </row>
    <row r="78" spans="23:34" x14ac:dyDescent="0.3">
      <c r="W78"/>
      <c r="X78"/>
      <c r="Y78"/>
      <c r="Z78"/>
      <c r="AA78" s="12"/>
      <c r="AB78" s="12"/>
      <c r="AC78" s="12"/>
      <c r="AD78"/>
      <c r="AE78" s="12"/>
      <c r="AF78" s="12"/>
      <c r="AG78" s="12"/>
      <c r="AH78" s="12"/>
    </row>
  </sheetData>
  <mergeCells count="12">
    <mergeCell ref="AT12:AW12"/>
    <mergeCell ref="AP12:AS12"/>
    <mergeCell ref="AL12:AO12"/>
    <mergeCell ref="B12:E12"/>
    <mergeCell ref="V12:Y12"/>
    <mergeCell ref="Z12:AC12"/>
    <mergeCell ref="AD12:AG12"/>
    <mergeCell ref="AH12:AK12"/>
    <mergeCell ref="F12:I12"/>
    <mergeCell ref="J12:M12"/>
    <mergeCell ref="N12:Q12"/>
    <mergeCell ref="R12:U12"/>
  </mergeCells>
  <pageMargins left="0.7" right="0.7" top="0.75" bottom="0.75" header="0.3" footer="0.3"/>
  <pageSetup scale="20"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70EFC7D649105419D514C7461879083" ma:contentTypeVersion="36" ma:contentTypeDescription="Create a new document." ma:contentTypeScope="" ma:versionID="3c0889f5edacf83a2c5a0d02a9012913">
  <xsd:schema xmlns:xsd="http://www.w3.org/2001/XMLSchema" xmlns:xs="http://www.w3.org/2001/XMLSchema" xmlns:p="http://schemas.microsoft.com/office/2006/metadata/properties" xmlns:ns1="http://schemas.microsoft.com/sharepoint/v3" xmlns:ns2="f5822c99-9961-48ca-933e-5d90a4aa8158" xmlns:ns3="d308fceb-9ca2-4f99-a260-64602f61e6f4" targetNamespace="http://schemas.microsoft.com/office/2006/metadata/properties" ma:root="true" ma:fieldsID="ae100f0a685c3b1a7395b9108ece4adc" ns1:_="" ns2:_="" ns3:_="">
    <xsd:import namespace="http://schemas.microsoft.com/sharepoint/v3"/>
    <xsd:import namespace="f5822c99-9961-48ca-933e-5d90a4aa8158"/>
    <xsd:import namespace="d308fceb-9ca2-4f99-a260-64602f61e6f4"/>
    <xsd:element name="properties">
      <xsd:complexType>
        <xsd:sequence>
          <xsd:element name="documentManagement">
            <xsd:complexType>
              <xsd:all>
                <xsd:element ref="ns1:PublishingStartDate" minOccurs="0"/>
                <xsd:element ref="ns1:PublishingExpirationDate" minOccurs="0"/>
                <xsd:element ref="ns2:Confidential_x0020_Classification" minOccurs="0"/>
                <xsd:element ref="ns2:Data_x0020_Retention_x0020_Classification" minOccurs="0"/>
                <xsd:element ref="ns2:Workspaces_ID" minOccurs="0"/>
                <xsd:element ref="ns3:Reporting_x0020_Area" minOccurs="0"/>
                <xsd:element ref="ns3:Notes0" minOccurs="0"/>
                <xsd:element ref="ns3:ChartList" minOccurs="0"/>
                <xsd:element ref="ns3:MediaServiceMetadata" minOccurs="0"/>
                <xsd:element ref="ns3:MediaServiceFastMetadata"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8" nillable="true" ma:displayName="Scheduling Start Date" ma:description="Scheduling Start Date is a site column created by the Publishing feature. It is used to specify the date and time on which this page will first appear to site visitors." ma:internalName="PublishingStartDate">
      <xsd:simpleType>
        <xsd:restriction base="dms:Unknown"/>
      </xsd:simpleType>
    </xsd:element>
    <xsd:element name="PublishingExpirationDate" ma:index="9" nillable="true" ma:displayName="Scheduling End Date" ma:description="Scheduling End Date is a site column created by the Publishing feature. It is used to specify the date and time on which this page will no longer appear to site visitors." ma:internalName="PublishingExpirationDat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f5822c99-9961-48ca-933e-5d90a4aa8158" elementFormDefault="qualified">
    <xsd:import namespace="http://schemas.microsoft.com/office/2006/documentManagement/types"/>
    <xsd:import namespace="http://schemas.microsoft.com/office/infopath/2007/PartnerControls"/>
    <xsd:element name="Confidential_x0020_Classification" ma:index="10" nillable="true" ma:displayName="Information Classification" ma:description="Information Classification (per Information Resource Master Policy 01-04-00)" ma:format="Dropdown" ma:internalName="Confidential_x0020_Classification" ma:readOnly="false">
      <xsd:simpleType>
        <xsd:restriction base="dms:Choice">
          <xsd:enumeration value="Public"/>
          <xsd:enumeration value="Internal Use"/>
          <xsd:enumeration value="Confidential"/>
          <xsd:enumeration value="Confidential –Restricted Distribution"/>
        </xsd:restriction>
      </xsd:simpleType>
    </xsd:element>
    <xsd:element name="Data_x0020_Retention_x0020_Classification" ma:index="11" nillable="true" ma:displayName="Data Retention Classification" ma:description="Data Retention Classification (per Information Resource Master Policy 01-07-00)" ma:format="Dropdown" ma:internalName="Data_x0020_Retention_x0020_Classification" ma:readOnly="false">
      <xsd:simpleType>
        <xsd:restriction base="dms:Choice">
          <xsd:enumeration value="Official Record"/>
          <xsd:enumeration value="Non-Record"/>
        </xsd:restriction>
      </xsd:simpleType>
    </xsd:element>
    <xsd:element name="Workspaces_ID" ma:index="12" nillable="true" ma:displayName="Workspaces_ID" ma:internalName="Workspaces_ID" ma:readOnly="false">
      <xsd:simpleType>
        <xsd:restriction base="dms:Text">
          <xsd:maxLength value="255"/>
        </xsd:restriction>
      </xsd:simpleType>
    </xsd:element>
    <xsd:element name="TaxCatchAll" ma:index="20" nillable="true" ma:displayName="Taxonomy Catch All Column" ma:hidden="true" ma:list="{47eccd1a-df23-4c73-bb03-f5981d979894}" ma:internalName="TaxCatchAll" ma:showField="CatchAllData" ma:web="f5822c99-9961-48ca-933e-5d90a4aa8158">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d308fceb-9ca2-4f99-a260-64602f61e6f4" elementFormDefault="qualified">
    <xsd:import namespace="http://schemas.microsoft.com/office/2006/documentManagement/types"/>
    <xsd:import namespace="http://schemas.microsoft.com/office/infopath/2007/PartnerControls"/>
    <xsd:element name="Reporting_x0020_Area" ma:index="13" nillable="true" ma:displayName="Reporting Area" ma:default="." ma:description="Reporting Area" ma:format="Dropdown" ma:internalName="Reporting_x0020_Area" ma:readOnly="false">
      <xsd:simpleType>
        <xsd:restriction base="dms:Choice">
          <xsd:enumeration value="."/>
          <xsd:enumeration value="00 References"/>
          <xsd:enumeration value="01 Service Reliability"/>
          <xsd:enumeration value="02 Power Supply and Generation"/>
          <xsd:enumeration value="03 Renewable Energy"/>
          <xsd:enumeration value="04 Customer Service"/>
          <xsd:enumeration value="05 Financial"/>
          <xsd:enumeration value="06 Safety"/>
          <xsd:enumeration value="07 Rates and Revenues"/>
          <xsd:enumeration value="08 Emerging Technologies"/>
        </xsd:restriction>
      </xsd:simpleType>
    </xsd:element>
    <xsd:element name="Notes0" ma:index="14" nillable="true" ma:displayName="Notes" ma:description="Short Note for the Document - Used for shortcut to Chart" ma:internalName="Notes0" ma:readOnly="false">
      <xsd:simpleType>
        <xsd:restriction base="dms:Text">
          <xsd:maxLength value="255"/>
        </xsd:restriction>
      </xsd:simpleType>
    </xsd:element>
    <xsd:element name="ChartList" ma:index="15" nillable="true" ma:displayName="Chart List" ma:description="List of Charts in the Word Document" ma:internalName="ChartList" ma:readOnly="false">
      <xsd:simpleType>
        <xsd:restriction base="dms:Note"/>
      </xsd:simpleType>
    </xsd:element>
    <xsd:element name="MediaServiceMetadata" ma:index="16" nillable="true" ma:displayName="MediaServiceMetadata" ma:hidden="true" ma:internalName="MediaServiceMetadata" ma:readOnly="true">
      <xsd:simpleType>
        <xsd:restriction base="dms:Note"/>
      </xsd:simpleType>
    </xsd:element>
    <xsd:element name="MediaServiceFastMetadata" ma:index="17" nillable="true" ma:displayName="MediaServiceFastMetadata" ma:hidden="true" ma:internalName="MediaServiceFastMetadata" ma:readOnly="true">
      <xsd:simpleType>
        <xsd:restriction base="dms:Note"/>
      </xsd:simpleType>
    </xsd:element>
    <xsd:element name="lcf76f155ced4ddcb4097134ff3c332f" ma:index="19" nillable="true" ma:taxonomy="true" ma:internalName="lcf76f155ced4ddcb4097134ff3c332f" ma:taxonomyFieldName="MediaServiceImageTags" ma:displayName="Image Tags" ma:readOnly="false" ma:fieldId="{5cf76f15-5ced-4ddc-b409-7134ff3c332f}" ma:taxonomyMulti="true" ma:sspId="755cc815-6a27-4259-a1c5-43c2b30fea65" ma:termSetId="09814cd3-568e-fe90-9814-8d621ff8fb84" ma:anchorId="fba54fb3-c3e1-fe81-a776-ca4b69148c4d" ma:open="true" ma:isKeyword="false">
      <xsd:complexType>
        <xsd:sequence>
          <xsd:element ref="pc:Terms" minOccurs="0" maxOccurs="1"/>
        </xsd:sequence>
      </xsd:complexType>
    </xsd:element>
    <xsd:element name="MediaServiceOCR" ma:index="21" nillable="true" ma:displayName="Extracted Text" ma:internalName="MediaServiceOCR" ma:readOnly="true">
      <xsd:simpleType>
        <xsd:restriction base="dms:Note">
          <xsd:maxLength value="255"/>
        </xsd:restriction>
      </xsd:simpleType>
    </xsd:element>
    <xsd:element name="MediaServiceGenerationTime" ma:index="22" nillable="true" ma:displayName="MediaServiceGenerationTime" ma:hidden="true" ma:internalName="MediaServiceGenerationTime" ma:readOnly="true">
      <xsd:simpleType>
        <xsd:restriction base="dms:Text"/>
      </xsd:simpleType>
    </xsd:element>
    <xsd:element name="MediaServiceEventHashCode" ma:index="23" nillable="true" ma:displayName="MediaServiceEventHashCode" ma:hidden="true" ma:internalName="MediaServiceEventHashCode" ma:readOnly="true">
      <xsd:simpleType>
        <xsd:restriction base="dms:Text"/>
      </xsd:simpleType>
    </xsd:element>
    <xsd:element name="MediaServiceObjectDetectorVersions" ma:index="24"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ChartList xmlns="d308fceb-9ca2-4f99-a260-64602f61e6f4" xsi:nil="true"/>
    <PublishingStartDate xmlns="http://schemas.microsoft.com/sharepoint/v3" xsi:nil="true"/>
    <lcf76f155ced4ddcb4097134ff3c332f xmlns="d308fceb-9ca2-4f99-a260-64602f61e6f4">
      <Terms xmlns="http://schemas.microsoft.com/office/infopath/2007/PartnerControls"/>
    </lcf76f155ced4ddcb4097134ff3c332f>
    <TaxCatchAll xmlns="f5822c99-9961-48ca-933e-5d90a4aa8158" xsi:nil="true"/>
    <Data_x0020_Retention_x0020_Classification xmlns="f5822c99-9961-48ca-933e-5d90a4aa8158" xsi:nil="true"/>
    <Notes0 xmlns="d308fceb-9ca2-4f99-a260-64602f61e6f4" xsi:nil="true"/>
    <Workspaces_ID xmlns="f5822c99-9961-48ca-933e-5d90a4aa8158">1.9.743070</Workspaces_ID>
    <Confidential_x0020_Classification xmlns="f5822c99-9961-48ca-933e-5d90a4aa8158" xsi:nil="true"/>
    <PublishingExpirationDate xmlns="http://schemas.microsoft.com/sharepoint/v3" xsi:nil="true"/>
    <Reporting_x0020_Area xmlns="d308fceb-9ca2-4f99-a260-64602f61e6f4">03 Renewable Energy</Reporting_x0020_Area>
  </documentManagement>
</p:properties>
</file>

<file path=customXml/itemProps1.xml><?xml version="1.0" encoding="utf-8"?>
<ds:datastoreItem xmlns:ds="http://schemas.openxmlformats.org/officeDocument/2006/customXml" ds:itemID="{08FA17A4-9881-4396-8938-6D1185B9E977}"/>
</file>

<file path=customXml/itemProps2.xml><?xml version="1.0" encoding="utf-8"?>
<ds:datastoreItem xmlns:ds="http://schemas.openxmlformats.org/officeDocument/2006/customXml" ds:itemID="{E2DBD90F-BA00-4720-B75A-59DDAF18463A}"/>
</file>

<file path=customXml/itemProps3.xml><?xml version="1.0" encoding="utf-8"?>
<ds:datastoreItem xmlns:ds="http://schemas.openxmlformats.org/officeDocument/2006/customXml" ds:itemID="{4D428443-00A8-4252-B4D3-B075225D7B57}"/>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3D Curtailed Energy Oahu</vt:lpstr>
      <vt:lpstr>3E Curtailed Energy Maui</vt:lpstr>
      <vt:lpstr>3F Curtailed Energy Lanai</vt:lpstr>
      <vt:lpstr>3G Curtailed Energy Hawaii</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2023-08-01T21:37:56Z</dcterms:created>
  <dcterms:modified xsi:type="dcterms:W3CDTF">2023-08-01T21:38:09Z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0x010100470EFC7D649105419D514C7461879083</vt:lpwstr>
  </property>
  <property fmtid="{D5CDD505-2E9C-101B-9397-08002B2CF9AE}" pid="4" name="_dlc_DocIdItemGuid">
    <vt:lpwstr>30a8b4a2-3eae-4756-a4b5-c9575a8036b5</vt:lpwstr>
  </property>
  <property fmtid="{D5CDD505-2E9C-101B-9397-08002B2CF9AE}" pid="5" name="URL">
    <vt:lpwstr/>
  </property>
</Properties>
</file>